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ak\latex\derivatives\"/>
    </mc:Choice>
  </mc:AlternateContent>
  <xr:revisionPtr revIDLastSave="0" documentId="13_ncr:1_{9CB34C4D-3FD3-44E6-BA44-D5B704F66B24}" xr6:coauthVersionLast="47" xr6:coauthVersionMax="47" xr10:uidLastSave="{00000000-0000-0000-0000-000000000000}"/>
  <bookViews>
    <workbookView xWindow="10464" yWindow="1440" windowWidth="20652" windowHeight="12072" xr2:uid="{D8E5F428-DCFD-4AE9-9A28-7A4E6521C3B8}"/>
  </bookViews>
  <sheets>
    <sheet name="Pricing" sheetId="4" r:id="rId1"/>
    <sheet name="Bootstrap" sheetId="3" r:id="rId2"/>
    <sheet name="Char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3" i="4" l="1"/>
  <c r="P23" i="4"/>
  <c r="I2" i="3"/>
  <c r="I3" i="3"/>
  <c r="I4" i="3"/>
  <c r="I5" i="3"/>
  <c r="I6" i="3"/>
  <c r="I7" i="3"/>
  <c r="I8" i="3"/>
  <c r="I9" i="3"/>
  <c r="I1" i="3"/>
  <c r="F4" i="3"/>
  <c r="A1" i="6"/>
  <c r="A4" i="6"/>
  <c r="Q16" i="4"/>
  <c r="Q17" i="4"/>
  <c r="Q18" i="4"/>
  <c r="Q19" i="4"/>
  <c r="Q20" i="4"/>
  <c r="Q21" i="4"/>
  <c r="Q22" i="4"/>
  <c r="O16" i="4"/>
  <c r="O17" i="4"/>
  <c r="O18" i="4"/>
  <c r="O19" i="4"/>
  <c r="O20" i="4"/>
  <c r="O21" i="4"/>
  <c r="O22" i="4"/>
  <c r="C3" i="3"/>
  <c r="J70" i="3" s="1"/>
  <c r="V70" i="3" s="1"/>
  <c r="AH70" i="3" s="1"/>
  <c r="C4" i="3"/>
  <c r="J127" i="3" s="1"/>
  <c r="V127" i="3" s="1"/>
  <c r="C5" i="3"/>
  <c r="J184" i="3" s="1"/>
  <c r="V184" i="3" s="1"/>
  <c r="AH184" i="3" s="1"/>
  <c r="C6" i="3"/>
  <c r="A19" i="3" s="1"/>
  <c r="A76" i="3" s="1"/>
  <c r="C7" i="3"/>
  <c r="J298" i="3" s="1"/>
  <c r="V298" i="3" s="1"/>
  <c r="C8" i="3"/>
  <c r="A21" i="3" s="1"/>
  <c r="A78" i="3" s="1"/>
  <c r="C9" i="3"/>
  <c r="J412" i="3" s="1"/>
  <c r="V412" i="3" s="1"/>
  <c r="AH412" i="3" s="1"/>
  <c r="C2" i="3"/>
  <c r="K13" i="3" s="1"/>
  <c r="B3" i="3"/>
  <c r="B73" i="3" s="1"/>
  <c r="N73" i="3" s="1"/>
  <c r="B4" i="3"/>
  <c r="J130" i="3" s="1"/>
  <c r="AH130" i="3" s="1"/>
  <c r="B5" i="3"/>
  <c r="J187" i="3" s="1"/>
  <c r="AH187" i="3" s="1"/>
  <c r="B6" i="3"/>
  <c r="I244" i="3" s="1"/>
  <c r="AG244" i="3" s="1"/>
  <c r="B7" i="3"/>
  <c r="B305" i="3" s="1"/>
  <c r="N305" i="3" s="1"/>
  <c r="B8" i="3"/>
  <c r="B363" i="3" s="1"/>
  <c r="N363" i="3" s="1"/>
  <c r="B9" i="3"/>
  <c r="J415" i="3" s="1"/>
  <c r="AH415" i="3" s="1"/>
  <c r="B2" i="3"/>
  <c r="K16" i="3" s="1"/>
  <c r="A3" i="3"/>
  <c r="A67" i="3" s="1"/>
  <c r="A69" i="3" s="1"/>
  <c r="M69" i="3" s="1"/>
  <c r="Y69" i="3" s="1"/>
  <c r="A4" i="3"/>
  <c r="A124" i="3" s="1"/>
  <c r="A126" i="3" s="1"/>
  <c r="M126" i="3" s="1"/>
  <c r="Y126" i="3" s="1"/>
  <c r="A5" i="3"/>
  <c r="A181" i="3" s="1"/>
  <c r="A183" i="3" s="1"/>
  <c r="M183" i="3" s="1"/>
  <c r="Y183" i="3" s="1"/>
  <c r="A6" i="3"/>
  <c r="A238" i="3" s="1"/>
  <c r="A240" i="3" s="1"/>
  <c r="M240" i="3" s="1"/>
  <c r="Y240" i="3" s="1"/>
  <c r="A7" i="3"/>
  <c r="A295" i="3" s="1"/>
  <c r="A297" i="3" s="1"/>
  <c r="M297" i="3" s="1"/>
  <c r="Y297" i="3" s="1"/>
  <c r="A8" i="3"/>
  <c r="A352" i="3" s="1"/>
  <c r="A354" i="3" s="1"/>
  <c r="M354" i="3" s="1"/>
  <c r="Y354" i="3" s="1"/>
  <c r="A9" i="3"/>
  <c r="A409" i="3" s="1"/>
  <c r="A411" i="3" s="1"/>
  <c r="M411" i="3" s="1"/>
  <c r="Y411" i="3" s="1"/>
  <c r="A2" i="3"/>
  <c r="V413" i="3"/>
  <c r="V356" i="3"/>
  <c r="V299" i="3"/>
  <c r="AH299" i="3" s="1"/>
  <c r="U242" i="3"/>
  <c r="V185" i="3"/>
  <c r="AH185" i="3" s="1"/>
  <c r="V128" i="3"/>
  <c r="V71" i="3"/>
  <c r="AH71" i="3" s="1"/>
  <c r="M71" i="3"/>
  <c r="Y71" i="3" s="1"/>
  <c r="A71" i="3"/>
  <c r="A128" i="3" s="1"/>
  <c r="M128" i="3" s="1"/>
  <c r="Y128" i="3" s="1"/>
  <c r="A16" i="3"/>
  <c r="A73" i="3" s="1"/>
  <c r="A17" i="3"/>
  <c r="A74" i="3" s="1"/>
  <c r="B22" i="3" l="1"/>
  <c r="B79" i="3" s="1"/>
  <c r="B21" i="3"/>
  <c r="B78" i="3" s="1"/>
  <c r="B135" i="3" s="1"/>
  <c r="N135" i="3" s="1"/>
  <c r="B20" i="3"/>
  <c r="B77" i="3" s="1"/>
  <c r="B19" i="3"/>
  <c r="B76" i="3" s="1"/>
  <c r="B133" i="3" s="1"/>
  <c r="N133" i="3" s="1"/>
  <c r="Z133" i="3" s="1"/>
  <c r="B18" i="3"/>
  <c r="B75" i="3" s="1"/>
  <c r="B132" i="3" s="1"/>
  <c r="N132" i="3" s="1"/>
  <c r="Z132" i="3" s="1"/>
  <c r="B17" i="3"/>
  <c r="B16" i="3"/>
  <c r="N78" i="3"/>
  <c r="N76" i="3"/>
  <c r="A7" i="6"/>
  <c r="A6" i="6"/>
  <c r="A11" i="6"/>
  <c r="A9" i="6"/>
  <c r="A185" i="3"/>
  <c r="I241" i="3"/>
  <c r="U241" i="3" s="1"/>
  <c r="AG241" i="3" s="1"/>
  <c r="B131" i="3"/>
  <c r="J73" i="3"/>
  <c r="AH73" i="3" s="1"/>
  <c r="A15" i="3"/>
  <c r="A5" i="6" s="1"/>
  <c r="A22" i="3"/>
  <c r="A20" i="3"/>
  <c r="A18" i="3"/>
  <c r="B421" i="3"/>
  <c r="B189" i="3"/>
  <c r="B15" i="3"/>
  <c r="B14" i="3"/>
  <c r="J301" i="3"/>
  <c r="AH301" i="3" s="1"/>
  <c r="A133" i="3"/>
  <c r="M76" i="3"/>
  <c r="M74" i="3"/>
  <c r="Y74" i="3" s="1"/>
  <c r="A131" i="3"/>
  <c r="M73" i="3"/>
  <c r="Y73" i="3" s="1"/>
  <c r="A130" i="3"/>
  <c r="A135" i="3"/>
  <c r="M78" i="3"/>
  <c r="J355" i="3"/>
  <c r="V355" i="3" s="1"/>
  <c r="AH355" i="3" s="1"/>
  <c r="B247" i="3"/>
  <c r="J358" i="3"/>
  <c r="AH358" i="3" s="1"/>
  <c r="AH413" i="3"/>
  <c r="AH356" i="3"/>
  <c r="AH298" i="3"/>
  <c r="AG242" i="3"/>
  <c r="AH128" i="3"/>
  <c r="AH127" i="3"/>
  <c r="D18" i="3" l="1"/>
  <c r="C19" i="3" s="1"/>
  <c r="D20" i="3"/>
  <c r="C21" i="3" s="1"/>
  <c r="B190" i="3"/>
  <c r="N75" i="3"/>
  <c r="Z75" i="3" s="1"/>
  <c r="D21" i="3"/>
  <c r="C22" i="3" s="1"/>
  <c r="D19" i="3"/>
  <c r="C20" i="3" s="1"/>
  <c r="D16" i="3"/>
  <c r="C17" i="3" s="1"/>
  <c r="D17" i="3"/>
  <c r="C18" i="3" s="1"/>
  <c r="B74" i="3"/>
  <c r="D14" i="3"/>
  <c r="C15" i="3" s="1"/>
  <c r="D15" i="3"/>
  <c r="C16" i="3" s="1"/>
  <c r="N190" i="3"/>
  <c r="B134" i="3"/>
  <c r="N77" i="3"/>
  <c r="Z135" i="3"/>
  <c r="B136" i="3"/>
  <c r="N79" i="3"/>
  <c r="Z78" i="3"/>
  <c r="B192" i="3"/>
  <c r="Z76" i="3"/>
  <c r="A79" i="3"/>
  <c r="D78" i="3" s="1"/>
  <c r="C79" i="3" s="1"/>
  <c r="A12" i="6"/>
  <c r="Y78" i="3"/>
  <c r="A77" i="3"/>
  <c r="D77" i="3" s="1"/>
  <c r="C78" i="3" s="1"/>
  <c r="A10" i="6"/>
  <c r="Y76" i="3"/>
  <c r="A75" i="3"/>
  <c r="M75" i="3" s="1"/>
  <c r="A8" i="6"/>
  <c r="B15" i="6" s="1" a="1"/>
  <c r="N421" i="3"/>
  <c r="N247" i="3"/>
  <c r="N189" i="3"/>
  <c r="N131" i="3"/>
  <c r="M185" i="3"/>
  <c r="Y185" i="3" s="1"/>
  <c r="A242" i="3"/>
  <c r="A72" i="3"/>
  <c r="B25" i="3" a="1"/>
  <c r="B25" i="3" s="1"/>
  <c r="B71" i="3"/>
  <c r="B72" i="3"/>
  <c r="A192" i="3"/>
  <c r="M135" i="3"/>
  <c r="A187" i="3"/>
  <c r="M130" i="3"/>
  <c r="Y130" i="3" s="1"/>
  <c r="M131" i="3"/>
  <c r="Y131" i="3" s="1"/>
  <c r="A188" i="3"/>
  <c r="M133" i="3"/>
  <c r="A190" i="3"/>
  <c r="D75" i="3" l="1"/>
  <c r="C76" i="3" s="1"/>
  <c r="A132" i="3"/>
  <c r="D131" i="3" s="1"/>
  <c r="C132" i="3" s="1"/>
  <c r="D76" i="3"/>
  <c r="C77" i="3" s="1"/>
  <c r="M77" i="3"/>
  <c r="P75" i="3" s="1"/>
  <c r="O76" i="3" s="1"/>
  <c r="E14" i="3"/>
  <c r="N74" i="3"/>
  <c r="D73" i="3"/>
  <c r="C74" i="3" s="1"/>
  <c r="D74" i="3"/>
  <c r="C75" i="3" s="1"/>
  <c r="D71" i="3"/>
  <c r="C72" i="3" s="1"/>
  <c r="D72" i="3"/>
  <c r="C73" i="3" s="1"/>
  <c r="Z79" i="3"/>
  <c r="N134" i="3"/>
  <c r="B191" i="3"/>
  <c r="N136" i="3"/>
  <c r="B193" i="3"/>
  <c r="B249" i="3"/>
  <c r="N192" i="3"/>
  <c r="Z77" i="3"/>
  <c r="Z190" i="3"/>
  <c r="A136" i="3"/>
  <c r="D135" i="3" s="1"/>
  <c r="C136" i="3" s="1"/>
  <c r="M79" i="3"/>
  <c r="Y135" i="3"/>
  <c r="A134" i="3"/>
  <c r="D133" i="3" s="1"/>
  <c r="C134" i="3" s="1"/>
  <c r="Y133" i="3"/>
  <c r="B153" i="6"/>
  <c r="B870" i="6"/>
  <c r="B214" i="6"/>
  <c r="B530" i="6"/>
  <c r="B835" i="6"/>
  <c r="B327" i="6"/>
  <c r="B758" i="6"/>
  <c r="B253" i="6"/>
  <c r="B569" i="6"/>
  <c r="B872" i="6"/>
  <c r="B77" i="6"/>
  <c r="B393" i="6"/>
  <c r="B708" i="6"/>
  <c r="B1001" i="6"/>
  <c r="B277" i="6"/>
  <c r="B590" i="6"/>
  <c r="B892" i="6"/>
  <c r="B681" i="6"/>
  <c r="B868" i="6"/>
  <c r="B180" i="6"/>
  <c r="B493" i="6"/>
  <c r="B803" i="6"/>
  <c r="B662" i="6"/>
  <c r="B61" i="6"/>
  <c r="B377" i="6"/>
  <c r="B693" i="6"/>
  <c r="B986" i="6"/>
  <c r="B370" i="6"/>
  <c r="B261" i="6"/>
  <c r="B574" i="6"/>
  <c r="B877" i="6"/>
  <c r="B85" i="6"/>
  <c r="B398" i="6"/>
  <c r="B713" i="6"/>
  <c r="B1006" i="6"/>
  <c r="B328" i="6"/>
  <c r="B408" i="6"/>
  <c r="B301" i="6"/>
  <c r="B696" i="6"/>
  <c r="B211" i="6"/>
  <c r="B324" i="6"/>
  <c r="B715" i="6"/>
  <c r="B148" i="6"/>
  <c r="B461" i="6"/>
  <c r="B773" i="6"/>
  <c r="B51" i="6"/>
  <c r="B364" i="6"/>
  <c r="B680" i="6"/>
  <c r="B974" i="6"/>
  <c r="B941" i="6"/>
  <c r="B979" i="6"/>
  <c r="B702" i="6"/>
  <c r="B35" i="6"/>
  <c r="B193" i="6"/>
  <c r="B864" i="6"/>
  <c r="B608" i="6"/>
  <c r="B352" i="6"/>
  <c r="B96" i="6"/>
  <c r="B401" i="6"/>
  <c r="B943" i="6"/>
  <c r="B687" i="6"/>
  <c r="B431" i="6"/>
  <c r="B175" i="6"/>
  <c r="B961" i="6"/>
  <c r="B233" i="6"/>
  <c r="B549" i="6"/>
  <c r="B853" i="6"/>
  <c r="B387" i="6"/>
  <c r="B830" i="6"/>
  <c r="B275" i="6"/>
  <c r="B588" i="6"/>
  <c r="B890" i="6"/>
  <c r="B99" i="6"/>
  <c r="B412" i="6"/>
  <c r="B727" i="6"/>
  <c r="B936" i="6"/>
  <c r="B296" i="6"/>
  <c r="B612" i="6"/>
  <c r="B910" i="6"/>
  <c r="B757" i="6"/>
  <c r="B922" i="6"/>
  <c r="B199" i="6"/>
  <c r="B515" i="6"/>
  <c r="B821" i="6"/>
  <c r="B829" i="6"/>
  <c r="B83" i="6"/>
  <c r="B396" i="6"/>
  <c r="B711" i="6"/>
  <c r="B1004" i="6"/>
  <c r="B506" i="6"/>
  <c r="B280" i="6"/>
  <c r="B596" i="6"/>
  <c r="B897" i="6"/>
  <c r="B104" i="6"/>
  <c r="B420" i="6"/>
  <c r="B732" i="6"/>
  <c r="B539" i="6"/>
  <c r="B426" i="6"/>
  <c r="B487" i="6"/>
  <c r="B323" i="6"/>
  <c r="B733" i="6"/>
  <c r="B27" i="6"/>
  <c r="B343" i="6"/>
  <c r="B754" i="6"/>
  <c r="B167" i="6"/>
  <c r="B483" i="6"/>
  <c r="B791" i="6"/>
  <c r="B70" i="6"/>
  <c r="B386" i="6"/>
  <c r="B699" i="6"/>
  <c r="B994" i="6"/>
  <c r="B795" i="6"/>
  <c r="B923" i="6"/>
  <c r="B905" i="6"/>
  <c r="B673" i="6"/>
  <c r="B161" i="6"/>
  <c r="B848" i="6"/>
  <c r="B592" i="6"/>
  <c r="B336" i="6"/>
  <c r="B80" i="6"/>
  <c r="B369" i="6"/>
  <c r="B927" i="6"/>
  <c r="B671" i="6"/>
  <c r="B415" i="6"/>
  <c r="B159" i="6"/>
  <c r="B488" i="6"/>
  <c r="B813" i="6"/>
  <c r="B252" i="6"/>
  <c r="B568" i="6"/>
  <c r="B871" i="6"/>
  <c r="B466" i="6"/>
  <c r="B958" i="6"/>
  <c r="B294" i="6"/>
  <c r="B610" i="6"/>
  <c r="B908" i="6"/>
  <c r="B118" i="6"/>
  <c r="B434" i="6"/>
  <c r="B745" i="6"/>
  <c r="B248" i="6"/>
  <c r="B315" i="6"/>
  <c r="B631" i="6"/>
  <c r="B930" i="6"/>
  <c r="B811" i="6"/>
  <c r="B996" i="6"/>
  <c r="B218" i="6"/>
  <c r="B534" i="6"/>
  <c r="B839" i="6"/>
  <c r="B1013" i="6"/>
  <c r="B102" i="6"/>
  <c r="B418" i="6"/>
  <c r="B730" i="6"/>
  <c r="B617" i="6"/>
  <c r="B626" i="6"/>
  <c r="B299" i="6"/>
  <c r="B615" i="6"/>
  <c r="B915" i="6"/>
  <c r="B123" i="6"/>
  <c r="B439" i="6"/>
  <c r="B750" i="6"/>
  <c r="B900" i="6"/>
  <c r="B486" i="6"/>
  <c r="B26" i="6"/>
  <c r="B342" i="6"/>
  <c r="B753" i="6"/>
  <c r="B46" i="6"/>
  <c r="B362" i="6"/>
  <c r="B772" i="6"/>
  <c r="B186" i="6"/>
  <c r="B502" i="6"/>
  <c r="B809" i="6"/>
  <c r="B89" i="6"/>
  <c r="B405" i="6"/>
  <c r="B717" i="6"/>
  <c r="B1012" i="6"/>
  <c r="B605" i="6"/>
  <c r="B777" i="6"/>
  <c r="B759" i="6"/>
  <c r="B641" i="6"/>
  <c r="B129" i="6"/>
  <c r="B832" i="6"/>
  <c r="B576" i="6"/>
  <c r="B320" i="6"/>
  <c r="B64" i="6"/>
  <c r="B337" i="6"/>
  <c r="B911" i="6"/>
  <c r="B655" i="6"/>
  <c r="B399" i="6"/>
  <c r="B143" i="6"/>
  <c r="B980" i="6"/>
  <c r="B646" i="6"/>
  <c r="B274" i="6"/>
  <c r="B587" i="6"/>
  <c r="B889" i="6"/>
  <c r="B542" i="6"/>
  <c r="B133" i="6"/>
  <c r="B313" i="6"/>
  <c r="B629" i="6"/>
  <c r="B926" i="6"/>
  <c r="B137" i="6"/>
  <c r="B453" i="6"/>
  <c r="B763" i="6"/>
  <c r="B21" i="6"/>
  <c r="B334" i="6"/>
  <c r="B650" i="6"/>
  <c r="B948" i="6"/>
  <c r="B921" i="6"/>
  <c r="B54" i="6"/>
  <c r="B237" i="6"/>
  <c r="B553" i="6"/>
  <c r="B857" i="6"/>
  <c r="B110" i="6"/>
  <c r="B121" i="6"/>
  <c r="B437" i="6"/>
  <c r="B748" i="6"/>
  <c r="B734" i="6"/>
  <c r="B664" i="6"/>
  <c r="B318" i="6"/>
  <c r="B634" i="6"/>
  <c r="B933" i="6"/>
  <c r="B142" i="6"/>
  <c r="B458" i="6"/>
  <c r="B770" i="6"/>
  <c r="B990" i="6"/>
  <c r="B546" i="6"/>
  <c r="B45" i="6"/>
  <c r="B361" i="6"/>
  <c r="B771" i="6"/>
  <c r="B68" i="6"/>
  <c r="B381" i="6"/>
  <c r="B808" i="6"/>
  <c r="B205" i="6"/>
  <c r="B521" i="6"/>
  <c r="B827" i="6"/>
  <c r="B108" i="6"/>
  <c r="B424" i="6"/>
  <c r="B738" i="6"/>
  <c r="B188" i="6"/>
  <c r="B389" i="6"/>
  <c r="B586" i="6"/>
  <c r="B566" i="6"/>
  <c r="B609" i="6"/>
  <c r="B113" i="6"/>
  <c r="B816" i="6"/>
  <c r="B560" i="6"/>
  <c r="B304" i="6"/>
  <c r="B48" i="6"/>
  <c r="B305" i="6"/>
  <c r="B895" i="6"/>
  <c r="B639" i="6"/>
  <c r="B383" i="6"/>
  <c r="B127" i="6"/>
  <c r="B834" i="6"/>
  <c r="B409" i="6"/>
  <c r="B293" i="6"/>
  <c r="B606" i="6"/>
  <c r="B907" i="6"/>
  <c r="B621" i="6"/>
  <c r="B19" i="6"/>
  <c r="B332" i="6"/>
  <c r="B648" i="6"/>
  <c r="B946" i="6"/>
  <c r="B156" i="6"/>
  <c r="B472" i="6"/>
  <c r="B781" i="6"/>
  <c r="B40" i="6"/>
  <c r="B356" i="6"/>
  <c r="B669" i="6"/>
  <c r="B966" i="6"/>
  <c r="B91" i="6"/>
  <c r="B212" i="6"/>
  <c r="B259" i="6"/>
  <c r="B572" i="6"/>
  <c r="B875" i="6"/>
  <c r="B388" i="6"/>
  <c r="B140" i="6"/>
  <c r="B456" i="6"/>
  <c r="B766" i="6"/>
  <c r="B52" i="6"/>
  <c r="B24" i="6"/>
  <c r="B340" i="6"/>
  <c r="B653" i="6"/>
  <c r="B951" i="6"/>
  <c r="B164" i="6"/>
  <c r="B477" i="6"/>
  <c r="B788" i="6"/>
  <c r="B109" i="6"/>
  <c r="B644" i="6"/>
  <c r="B67" i="6"/>
  <c r="B380" i="6"/>
  <c r="B789" i="6"/>
  <c r="B87" i="6"/>
  <c r="B403" i="6"/>
  <c r="B826" i="6"/>
  <c r="B227" i="6"/>
  <c r="B540" i="6"/>
  <c r="B845" i="6"/>
  <c r="B130" i="6"/>
  <c r="B443" i="6"/>
  <c r="B756" i="6"/>
  <c r="B939" i="6"/>
  <c r="B134" i="6"/>
  <c r="B349" i="6"/>
  <c r="B311" i="6"/>
  <c r="B577" i="6"/>
  <c r="B81" i="6"/>
  <c r="B800" i="6"/>
  <c r="B544" i="6"/>
  <c r="B288" i="6"/>
  <c r="B32" i="6"/>
  <c r="B273" i="6"/>
  <c r="B879" i="6"/>
  <c r="B623" i="6"/>
  <c r="B367" i="6"/>
  <c r="B111" i="6"/>
  <c r="B684" i="6"/>
  <c r="B15" i="6"/>
  <c r="B312" i="6"/>
  <c r="B628" i="6"/>
  <c r="B925" i="6"/>
  <c r="B718" i="6"/>
  <c r="B38" i="6"/>
  <c r="B354" i="6"/>
  <c r="B667" i="6"/>
  <c r="B964" i="6"/>
  <c r="B178" i="6"/>
  <c r="B491" i="6"/>
  <c r="B801" i="6"/>
  <c r="B59" i="6"/>
  <c r="B375" i="6"/>
  <c r="B691" i="6"/>
  <c r="B984" i="6"/>
  <c r="B230" i="6"/>
  <c r="B329" i="6"/>
  <c r="B278" i="6"/>
  <c r="B594" i="6"/>
  <c r="B893" i="6"/>
  <c r="B565" i="6"/>
  <c r="B162" i="6"/>
  <c r="B475" i="6"/>
  <c r="B786" i="6"/>
  <c r="B346" i="6"/>
  <c r="B43" i="6"/>
  <c r="B359" i="6"/>
  <c r="B675" i="6"/>
  <c r="B969" i="6"/>
  <c r="B183" i="6"/>
  <c r="B499" i="6"/>
  <c r="B806" i="6"/>
  <c r="B286" i="6"/>
  <c r="B701" i="6"/>
  <c r="B86" i="6"/>
  <c r="B402" i="6"/>
  <c r="B825" i="6"/>
  <c r="B106" i="6"/>
  <c r="B422" i="6"/>
  <c r="B844" i="6"/>
  <c r="B246" i="6"/>
  <c r="B562" i="6"/>
  <c r="B865" i="6"/>
  <c r="B149" i="6"/>
  <c r="B462" i="6"/>
  <c r="B774" i="6"/>
  <c r="B170" i="6"/>
  <c r="B1015" i="6"/>
  <c r="B93" i="6"/>
  <c r="B55" i="6"/>
  <c r="B545" i="6"/>
  <c r="B49" i="6"/>
  <c r="B784" i="6"/>
  <c r="B528" i="6"/>
  <c r="B272" i="6"/>
  <c r="B16" i="6"/>
  <c r="B241" i="6"/>
  <c r="B863" i="6"/>
  <c r="B607" i="6"/>
  <c r="B351" i="6"/>
  <c r="B95" i="6"/>
  <c r="B450" i="6"/>
  <c r="B18" i="6"/>
  <c r="B331" i="6"/>
  <c r="B647" i="6"/>
  <c r="B945" i="6"/>
  <c r="B793" i="6"/>
  <c r="B57" i="6"/>
  <c r="B373" i="6"/>
  <c r="B686" i="6"/>
  <c r="B982" i="6"/>
  <c r="B197" i="6"/>
  <c r="B510" i="6"/>
  <c r="B819" i="6"/>
  <c r="B78" i="6"/>
  <c r="B394" i="6"/>
  <c r="B709" i="6"/>
  <c r="B1002" i="6"/>
  <c r="B290" i="6"/>
  <c r="B427" i="6"/>
  <c r="B297" i="6"/>
  <c r="B613" i="6"/>
  <c r="B913" i="6"/>
  <c r="B722" i="6"/>
  <c r="B181" i="6"/>
  <c r="B494" i="6"/>
  <c r="B804" i="6"/>
  <c r="B485" i="6"/>
  <c r="B62" i="6"/>
  <c r="B378" i="6"/>
  <c r="B694" i="6"/>
  <c r="B987" i="6"/>
  <c r="B202" i="6"/>
  <c r="B518" i="6"/>
  <c r="B824" i="6"/>
  <c r="B365" i="6"/>
  <c r="B776" i="6"/>
  <c r="B105" i="6"/>
  <c r="B421" i="6"/>
  <c r="B843" i="6"/>
  <c r="B125" i="6"/>
  <c r="B441" i="6"/>
  <c r="B862" i="6"/>
  <c r="B265" i="6"/>
  <c r="B581" i="6"/>
  <c r="B883" i="6"/>
  <c r="B168" i="6"/>
  <c r="B484" i="6"/>
  <c r="B792" i="6"/>
  <c r="B942" i="6"/>
  <c r="B446" i="6"/>
  <c r="B526" i="6"/>
  <c r="B888" i="6"/>
  <c r="B513" i="6"/>
  <c r="B17" i="6"/>
  <c r="B768" i="6"/>
  <c r="B512" i="6"/>
  <c r="B256" i="6"/>
  <c r="B721" i="6"/>
  <c r="B209" i="6"/>
  <c r="B847" i="6"/>
  <c r="B591" i="6"/>
  <c r="B335" i="6"/>
  <c r="B79" i="6"/>
  <c r="B194" i="6"/>
  <c r="B37" i="6"/>
  <c r="B350" i="6"/>
  <c r="B666" i="6"/>
  <c r="B963" i="6"/>
  <c r="B903" i="6"/>
  <c r="B76" i="6"/>
  <c r="B392" i="6"/>
  <c r="B707" i="6"/>
  <c r="B1000" i="6"/>
  <c r="B216" i="6"/>
  <c r="B532" i="6"/>
  <c r="B837" i="6"/>
  <c r="B100" i="6"/>
  <c r="B413" i="6"/>
  <c r="B728" i="6"/>
  <c r="B557" i="6"/>
  <c r="B309" i="6"/>
  <c r="B525" i="6"/>
  <c r="B316" i="6"/>
  <c r="B632" i="6"/>
  <c r="B931" i="6"/>
  <c r="B812" i="6"/>
  <c r="B200" i="6"/>
  <c r="B516" i="6"/>
  <c r="B822" i="6"/>
  <c r="B602" i="6"/>
  <c r="B84" i="6"/>
  <c r="B397" i="6"/>
  <c r="B712" i="6"/>
  <c r="B1005" i="6"/>
  <c r="B221" i="6"/>
  <c r="B537" i="6"/>
  <c r="B842" i="6"/>
  <c r="B444" i="6"/>
  <c r="B850" i="6"/>
  <c r="B124" i="6"/>
  <c r="B440" i="6"/>
  <c r="B861" i="6"/>
  <c r="B147" i="6"/>
  <c r="B460" i="6"/>
  <c r="B882" i="6"/>
  <c r="B284" i="6"/>
  <c r="B600" i="6"/>
  <c r="B901" i="6"/>
  <c r="B187" i="6"/>
  <c r="B503" i="6"/>
  <c r="B810" i="6"/>
  <c r="B796" i="6"/>
  <c r="B924" i="6"/>
  <c r="B723" i="6"/>
  <c r="B742" i="6"/>
  <c r="B481" i="6"/>
  <c r="B1008" i="6"/>
  <c r="B752" i="6"/>
  <c r="B496" i="6"/>
  <c r="B240" i="6"/>
  <c r="B689" i="6"/>
  <c r="B177" i="6"/>
  <c r="B831" i="6"/>
  <c r="B575" i="6"/>
  <c r="B319" i="6"/>
  <c r="B63" i="6"/>
  <c r="B869" i="6"/>
  <c r="B56" i="6"/>
  <c r="B372" i="6"/>
  <c r="B685" i="6"/>
  <c r="B981" i="6"/>
  <c r="B995" i="6"/>
  <c r="B98" i="6"/>
  <c r="B411" i="6"/>
  <c r="B726" i="6"/>
  <c r="B579" i="6"/>
  <c r="B235" i="6"/>
  <c r="B551" i="6"/>
  <c r="B855" i="6"/>
  <c r="B119" i="6"/>
  <c r="B435" i="6"/>
  <c r="B746" i="6"/>
  <c r="B1009" i="6"/>
  <c r="B347" i="6"/>
  <c r="B22" i="6"/>
  <c r="B338" i="6"/>
  <c r="B651" i="6"/>
  <c r="B949" i="6"/>
  <c r="B940" i="6"/>
  <c r="B219" i="6"/>
  <c r="B535" i="6"/>
  <c r="B840" i="6"/>
  <c r="B739" i="6"/>
  <c r="B103" i="6"/>
  <c r="B419" i="6"/>
  <c r="B731" i="6"/>
  <c r="B714" i="6"/>
  <c r="B243" i="6"/>
  <c r="B556" i="6"/>
  <c r="B860" i="6"/>
  <c r="B523" i="6"/>
  <c r="B904" i="6"/>
  <c r="B146" i="6"/>
  <c r="B459" i="6"/>
  <c r="B881" i="6"/>
  <c r="B166" i="6"/>
  <c r="B482" i="6"/>
  <c r="B918" i="6"/>
  <c r="B306" i="6"/>
  <c r="B619" i="6"/>
  <c r="B919" i="6"/>
  <c r="B206" i="6"/>
  <c r="B522" i="6"/>
  <c r="B828" i="6"/>
  <c r="B627" i="6"/>
  <c r="B778" i="6"/>
  <c r="B705" i="6"/>
  <c r="B548" i="6"/>
  <c r="B449" i="6"/>
  <c r="B992" i="6"/>
  <c r="B736" i="6"/>
  <c r="B480" i="6"/>
  <c r="B224" i="6"/>
  <c r="B657" i="6"/>
  <c r="B145" i="6"/>
  <c r="B815" i="6"/>
  <c r="B559" i="6"/>
  <c r="B303" i="6"/>
  <c r="B47" i="6"/>
  <c r="B852" i="6"/>
  <c r="B75" i="6"/>
  <c r="B391" i="6"/>
  <c r="B706" i="6"/>
  <c r="B999" i="6"/>
  <c r="B72" i="6"/>
  <c r="B117" i="6"/>
  <c r="B430" i="6"/>
  <c r="B744" i="6"/>
  <c r="B790" i="6"/>
  <c r="B254" i="6"/>
  <c r="B570" i="6"/>
  <c r="B873" i="6"/>
  <c r="B138" i="6"/>
  <c r="B454" i="6"/>
  <c r="B764" i="6"/>
  <c r="B580" i="6"/>
  <c r="B407" i="6"/>
  <c r="B41" i="6"/>
  <c r="B357" i="6"/>
  <c r="B670" i="6"/>
  <c r="B967" i="6"/>
  <c r="B114" i="6"/>
  <c r="B238" i="6"/>
  <c r="B554" i="6"/>
  <c r="B858" i="6"/>
  <c r="B849" i="6"/>
  <c r="B122" i="6"/>
  <c r="B438" i="6"/>
  <c r="B749" i="6"/>
  <c r="B1010" i="6"/>
  <c r="B262" i="6"/>
  <c r="B578" i="6"/>
  <c r="B878" i="6"/>
  <c r="B583" i="6"/>
  <c r="B978" i="6"/>
  <c r="B165" i="6"/>
  <c r="B478" i="6"/>
  <c r="B899" i="6"/>
  <c r="B185" i="6"/>
  <c r="B501" i="6"/>
  <c r="B34" i="6"/>
  <c r="B325" i="6"/>
  <c r="B638" i="6"/>
  <c r="B937" i="6"/>
  <c r="B228" i="6"/>
  <c r="B541" i="6"/>
  <c r="B846" i="6"/>
  <c r="B390" i="6"/>
  <c r="B604" i="6"/>
  <c r="B851" i="6"/>
  <c r="B292" i="6"/>
  <c r="B417" i="6"/>
  <c r="B976" i="6"/>
  <c r="B720" i="6"/>
  <c r="B464" i="6"/>
  <c r="B208" i="6"/>
  <c r="B625" i="6"/>
  <c r="B97" i="6"/>
  <c r="B799" i="6"/>
  <c r="B543" i="6"/>
  <c r="B287" i="6"/>
  <c r="B31" i="6"/>
  <c r="B172" i="6"/>
  <c r="B94" i="6"/>
  <c r="B410" i="6"/>
  <c r="B725" i="6"/>
  <c r="B519" i="6"/>
  <c r="B268" i="6"/>
  <c r="B136" i="6"/>
  <c r="B452" i="6"/>
  <c r="B762" i="6"/>
  <c r="B169" i="6"/>
  <c r="B276" i="6"/>
  <c r="B589" i="6"/>
  <c r="B891" i="6"/>
  <c r="B157" i="6"/>
  <c r="B473" i="6"/>
  <c r="B782" i="6"/>
  <c r="B972" i="6"/>
  <c r="B445" i="6"/>
  <c r="B60" i="6"/>
  <c r="B376" i="6"/>
  <c r="B692" i="6"/>
  <c r="B985" i="6"/>
  <c r="B310" i="6"/>
  <c r="B260" i="6"/>
  <c r="B573" i="6"/>
  <c r="B876" i="6"/>
  <c r="B977" i="6"/>
  <c r="B141" i="6"/>
  <c r="B457" i="6"/>
  <c r="B769" i="6"/>
  <c r="B150" i="6"/>
  <c r="B281" i="6"/>
  <c r="B597" i="6"/>
  <c r="B898" i="6"/>
  <c r="B700" i="6"/>
  <c r="B1014" i="6"/>
  <c r="B184" i="6"/>
  <c r="B500" i="6"/>
  <c r="B917" i="6"/>
  <c r="B204" i="6"/>
  <c r="B520" i="6"/>
  <c r="B28" i="6"/>
  <c r="B344" i="6"/>
  <c r="B660" i="6"/>
  <c r="B955" i="6"/>
  <c r="B247" i="6"/>
  <c r="B563" i="6"/>
  <c r="B866" i="6"/>
  <c r="B152" i="6"/>
  <c r="B371" i="6"/>
  <c r="B683" i="6"/>
  <c r="B36" i="6"/>
  <c r="B385" i="6"/>
  <c r="B960" i="6"/>
  <c r="B704" i="6"/>
  <c r="B448" i="6"/>
  <c r="B192" i="6"/>
  <c r="B593" i="6"/>
  <c r="B65" i="6"/>
  <c r="B783" i="6"/>
  <c r="B527" i="6"/>
  <c r="B271" i="6"/>
  <c r="B962" i="6"/>
  <c r="B116" i="6"/>
  <c r="B429" i="6"/>
  <c r="B743" i="6"/>
  <c r="B618" i="6"/>
  <c r="B366" i="6"/>
  <c r="B155" i="6"/>
  <c r="B471" i="6"/>
  <c r="B780" i="6"/>
  <c r="B885" i="6"/>
  <c r="B295" i="6"/>
  <c r="B611" i="6"/>
  <c r="B909" i="6"/>
  <c r="B179" i="6"/>
  <c r="B492" i="6"/>
  <c r="B802" i="6"/>
  <c r="B71" i="6"/>
  <c r="B505" i="6"/>
  <c r="B82" i="6"/>
  <c r="B395" i="6"/>
  <c r="B710" i="6"/>
  <c r="B1003" i="6"/>
  <c r="B468" i="6"/>
  <c r="B279" i="6"/>
  <c r="B595" i="6"/>
  <c r="B894" i="6"/>
  <c r="B132" i="6"/>
  <c r="B163" i="6"/>
  <c r="B476" i="6"/>
  <c r="B787" i="6"/>
  <c r="B643" i="6"/>
  <c r="B300" i="6"/>
  <c r="B616" i="6"/>
  <c r="B916" i="6"/>
  <c r="B775" i="6"/>
  <c r="B73" i="6"/>
  <c r="B203" i="6"/>
  <c r="B538" i="6"/>
  <c r="B935" i="6"/>
  <c r="B226" i="6"/>
  <c r="B558" i="6"/>
  <c r="B50" i="6"/>
  <c r="B363" i="6"/>
  <c r="B679" i="6"/>
  <c r="B973" i="6"/>
  <c r="B266" i="6"/>
  <c r="B582" i="6"/>
  <c r="B884" i="6"/>
  <c r="B269" i="6"/>
  <c r="B115" i="6"/>
  <c r="B906" i="6"/>
  <c r="B469" i="6"/>
  <c r="B353" i="6"/>
  <c r="B944" i="6"/>
  <c r="B688" i="6"/>
  <c r="B432" i="6"/>
  <c r="B176" i="6"/>
  <c r="B561" i="6"/>
  <c r="B33" i="6"/>
  <c r="B767" i="6"/>
  <c r="B511" i="6"/>
  <c r="B255" i="6"/>
  <c r="B814" i="6"/>
  <c r="B135" i="6"/>
  <c r="B451" i="6"/>
  <c r="B761" i="6"/>
  <c r="B954" i="6"/>
  <c r="B467" i="6"/>
  <c r="B174" i="6"/>
  <c r="B490" i="6"/>
  <c r="B798" i="6"/>
  <c r="B189" i="6"/>
  <c r="B314" i="6"/>
  <c r="B630" i="6"/>
  <c r="B929" i="6"/>
  <c r="B198" i="6"/>
  <c r="B514" i="6"/>
  <c r="B820" i="6"/>
  <c r="B308" i="6"/>
  <c r="B603" i="6"/>
  <c r="B101" i="6"/>
  <c r="B414" i="6"/>
  <c r="B729" i="6"/>
  <c r="B807" i="6"/>
  <c r="B585" i="6"/>
  <c r="B298" i="6"/>
  <c r="B614" i="6"/>
  <c r="B914" i="6"/>
  <c r="B584" i="6"/>
  <c r="B182" i="6"/>
  <c r="B498" i="6"/>
  <c r="B805" i="6"/>
  <c r="B151" i="6"/>
  <c r="B322" i="6"/>
  <c r="B635" i="6"/>
  <c r="B934" i="6"/>
  <c r="B867" i="6"/>
  <c r="B190" i="6"/>
  <c r="B222" i="6"/>
  <c r="B598" i="6"/>
  <c r="B953" i="6"/>
  <c r="B245" i="6"/>
  <c r="B599" i="6"/>
  <c r="B69" i="6"/>
  <c r="B382" i="6"/>
  <c r="B698" i="6"/>
  <c r="B993" i="6"/>
  <c r="B285" i="6"/>
  <c r="B601" i="6"/>
  <c r="B902" i="6"/>
  <c r="B251" i="6"/>
  <c r="B724" i="6"/>
  <c r="B760" i="6"/>
  <c r="B887" i="6"/>
  <c r="B321" i="6"/>
  <c r="B928" i="6"/>
  <c r="B672" i="6"/>
  <c r="B416" i="6"/>
  <c r="B160" i="6"/>
  <c r="B529" i="6"/>
  <c r="B1007" i="6"/>
  <c r="B751" i="6"/>
  <c r="B495" i="6"/>
  <c r="B239" i="6"/>
  <c r="B665" i="6"/>
  <c r="B154" i="6"/>
  <c r="B470" i="6"/>
  <c r="B779" i="6"/>
  <c r="B30" i="6"/>
  <c r="B524" i="6"/>
  <c r="B196" i="6"/>
  <c r="B509" i="6"/>
  <c r="B818" i="6"/>
  <c r="B20" i="6"/>
  <c r="B333" i="6"/>
  <c r="B649" i="6"/>
  <c r="B947" i="6"/>
  <c r="B217" i="6"/>
  <c r="B533" i="6"/>
  <c r="B838" i="6"/>
  <c r="B406" i="6"/>
  <c r="B663" i="6"/>
  <c r="B120" i="6"/>
  <c r="B436" i="6"/>
  <c r="B747" i="6"/>
  <c r="B637" i="6"/>
  <c r="B645" i="6"/>
  <c r="B317" i="6"/>
  <c r="B633" i="6"/>
  <c r="B932" i="6"/>
  <c r="B886" i="6"/>
  <c r="B201" i="6"/>
  <c r="B517" i="6"/>
  <c r="B823" i="6"/>
  <c r="B25" i="6"/>
  <c r="B341" i="6"/>
  <c r="B654" i="6"/>
  <c r="B952" i="6"/>
  <c r="B957" i="6"/>
  <c r="B231" i="6"/>
  <c r="B244" i="6"/>
  <c r="B636" i="6"/>
  <c r="B971" i="6"/>
  <c r="B264" i="6"/>
  <c r="B659" i="6"/>
  <c r="B88" i="6"/>
  <c r="B404" i="6"/>
  <c r="B716" i="6"/>
  <c r="B1011" i="6"/>
  <c r="B307" i="6"/>
  <c r="B620" i="6"/>
  <c r="B920" i="6"/>
  <c r="B232" i="6"/>
  <c r="B507" i="6"/>
  <c r="B567" i="6"/>
  <c r="B741" i="6"/>
  <c r="B289" i="6"/>
  <c r="B912" i="6"/>
  <c r="B656" i="6"/>
  <c r="B400" i="6"/>
  <c r="B144" i="6"/>
  <c r="B497" i="6"/>
  <c r="B991" i="6"/>
  <c r="B735" i="6"/>
  <c r="B479" i="6"/>
  <c r="B223" i="6"/>
  <c r="B195" i="6"/>
  <c r="B425" i="6"/>
  <c r="B428" i="6"/>
  <c r="B173" i="6"/>
  <c r="B489" i="6"/>
  <c r="B797" i="6"/>
  <c r="B229" i="6"/>
  <c r="B622" i="6"/>
  <c r="B215" i="6"/>
  <c r="B531" i="6"/>
  <c r="B836" i="6"/>
  <c r="B39" i="6"/>
  <c r="B355" i="6"/>
  <c r="B668" i="6"/>
  <c r="B965" i="6"/>
  <c r="B236" i="6"/>
  <c r="B552" i="6"/>
  <c r="B856" i="6"/>
  <c r="B504" i="6"/>
  <c r="B740" i="6"/>
  <c r="B139" i="6"/>
  <c r="B455" i="6"/>
  <c r="B765" i="6"/>
  <c r="B131" i="6"/>
  <c r="B23" i="6"/>
  <c r="B339" i="6"/>
  <c r="B652" i="6"/>
  <c r="B950" i="6"/>
  <c r="B92" i="6"/>
  <c r="B220" i="6"/>
  <c r="B536" i="6"/>
  <c r="B841" i="6"/>
  <c r="B44" i="6"/>
  <c r="B360" i="6"/>
  <c r="B676" i="6"/>
  <c r="B970" i="6"/>
  <c r="B53" i="6"/>
  <c r="B291" i="6"/>
  <c r="B263" i="6"/>
  <c r="B658" i="6"/>
  <c r="B989" i="6"/>
  <c r="B283" i="6"/>
  <c r="B678" i="6"/>
  <c r="B107" i="6"/>
  <c r="B423" i="6"/>
  <c r="B737" i="6"/>
  <c r="B90" i="6"/>
  <c r="B326" i="6"/>
  <c r="B642" i="6"/>
  <c r="B938" i="6"/>
  <c r="B213" i="6"/>
  <c r="B998" i="6"/>
  <c r="B330" i="6"/>
  <c r="B547" i="6"/>
  <c r="B257" i="6"/>
  <c r="B896" i="6"/>
  <c r="B640" i="6"/>
  <c r="B384" i="6"/>
  <c r="B128" i="6"/>
  <c r="B465" i="6"/>
  <c r="B975" i="6"/>
  <c r="B719" i="6"/>
  <c r="B463" i="6"/>
  <c r="B207" i="6"/>
  <c r="B171" i="6"/>
  <c r="B983" i="6"/>
  <c r="B571" i="6"/>
  <c r="B874" i="6"/>
  <c r="B564" i="6"/>
  <c r="B794" i="6"/>
  <c r="B158" i="6"/>
  <c r="B474" i="6"/>
  <c r="B785" i="6"/>
  <c r="B42" i="6"/>
  <c r="B358" i="6"/>
  <c r="B674" i="6"/>
  <c r="B968" i="6"/>
  <c r="B250" i="6"/>
  <c r="B555" i="6"/>
  <c r="B859" i="6"/>
  <c r="B66" i="6"/>
  <c r="B379" i="6"/>
  <c r="B988" i="6"/>
  <c r="B348" i="6"/>
  <c r="B282" i="6"/>
  <c r="B210" i="6"/>
  <c r="B624" i="6"/>
  <c r="B697" i="6"/>
  <c r="B112" i="6"/>
  <c r="B433" i="6"/>
  <c r="B442" i="6"/>
  <c r="B447" i="6"/>
  <c r="B661" i="6"/>
  <c r="B374" i="6"/>
  <c r="B833" i="6"/>
  <c r="B997" i="6"/>
  <c r="B508" i="6"/>
  <c r="B302" i="6"/>
  <c r="B368" i="6"/>
  <c r="B126" i="6"/>
  <c r="B682" i="6"/>
  <c r="B959" i="6"/>
  <c r="B755" i="6"/>
  <c r="B703" i="6"/>
  <c r="B29" i="6"/>
  <c r="B345" i="6"/>
  <c r="B191" i="6"/>
  <c r="B270" i="6"/>
  <c r="B817" i="6"/>
  <c r="B58" i="6"/>
  <c r="B267" i="6"/>
  <c r="B234" i="6"/>
  <c r="B690" i="6"/>
  <c r="B242" i="6"/>
  <c r="B695" i="6"/>
  <c r="B225" i="6"/>
  <c r="B677" i="6"/>
  <c r="B550" i="6"/>
  <c r="B74" i="6"/>
  <c r="B880" i="6"/>
  <c r="B854" i="6"/>
  <c r="B956" i="6"/>
  <c r="B258" i="6"/>
  <c r="B249" i="6"/>
  <c r="B82" i="3" a="1"/>
  <c r="B122" i="3" s="1"/>
  <c r="E71" i="3"/>
  <c r="F71" i="3" s="1"/>
  <c r="G71" i="3" s="1"/>
  <c r="M242" i="3"/>
  <c r="Y242" i="3" s="1"/>
  <c r="A299" i="3"/>
  <c r="A129" i="3"/>
  <c r="B139" i="3" s="1" a="1"/>
  <c r="M72" i="3"/>
  <c r="N71" i="3"/>
  <c r="B32" i="3"/>
  <c r="B58" i="3"/>
  <c r="B61" i="3"/>
  <c r="B51" i="3"/>
  <c r="B63" i="3"/>
  <c r="B29" i="3"/>
  <c r="B56" i="3"/>
  <c r="B57" i="3"/>
  <c r="B62" i="3"/>
  <c r="B55" i="3"/>
  <c r="B37" i="3"/>
  <c r="B45" i="3"/>
  <c r="B42" i="3"/>
  <c r="B43" i="3"/>
  <c r="B59" i="3"/>
  <c r="B31" i="3"/>
  <c r="B27" i="3"/>
  <c r="B39" i="3"/>
  <c r="B28" i="3"/>
  <c r="B41" i="3"/>
  <c r="B48" i="3"/>
  <c r="B35" i="3"/>
  <c r="B30" i="3"/>
  <c r="B49" i="3"/>
  <c r="B33" i="3"/>
  <c r="B64" i="3"/>
  <c r="B38" i="3"/>
  <c r="B47" i="3"/>
  <c r="B53" i="3"/>
  <c r="B26" i="3"/>
  <c r="B52" i="3"/>
  <c r="B46" i="3"/>
  <c r="B36" i="3"/>
  <c r="B50" i="3"/>
  <c r="B65" i="3"/>
  <c r="B34" i="3"/>
  <c r="B40" i="3"/>
  <c r="N72" i="3"/>
  <c r="B54" i="3"/>
  <c r="B60" i="3"/>
  <c r="B44" i="3"/>
  <c r="Y75" i="3"/>
  <c r="A189" i="3"/>
  <c r="M132" i="3"/>
  <c r="P131" i="3" s="1"/>
  <c r="O132" i="3" s="1"/>
  <c r="M192" i="3"/>
  <c r="A249" i="3"/>
  <c r="M190" i="3"/>
  <c r="A247" i="3"/>
  <c r="A244" i="3"/>
  <c r="M187" i="3"/>
  <c r="Y187" i="3" s="1"/>
  <c r="M188" i="3"/>
  <c r="Y188" i="3" s="1"/>
  <c r="A245" i="3"/>
  <c r="F14" i="3" l="1"/>
  <c r="G14" i="3" s="1"/>
  <c r="H14" i="3" s="1"/>
  <c r="Y77" i="3"/>
  <c r="P77" i="3"/>
  <c r="O78" i="3" s="1"/>
  <c r="P76" i="3"/>
  <c r="O77" i="3" s="1"/>
  <c r="P78" i="3"/>
  <c r="O79" i="3" s="1"/>
  <c r="D134" i="3"/>
  <c r="C135" i="3" s="1"/>
  <c r="AB76" i="3"/>
  <c r="AA77" i="3" s="1"/>
  <c r="D132" i="3"/>
  <c r="C133" i="3" s="1"/>
  <c r="Z74" i="3"/>
  <c r="AB74" i="3" s="1"/>
  <c r="AA75" i="3" s="1"/>
  <c r="P73" i="3"/>
  <c r="O74" i="3" s="1"/>
  <c r="P74" i="3"/>
  <c r="O75" i="3" s="1"/>
  <c r="P71" i="3"/>
  <c r="O72" i="3" s="1"/>
  <c r="P72" i="3"/>
  <c r="O73" i="3" s="1"/>
  <c r="Z192" i="3"/>
  <c r="B306" i="3"/>
  <c r="N249" i="3"/>
  <c r="N193" i="3"/>
  <c r="B250" i="3"/>
  <c r="Z136" i="3"/>
  <c r="N191" i="3"/>
  <c r="B248" i="3"/>
  <c r="Z134" i="3"/>
  <c r="P132" i="3"/>
  <c r="O133" i="3" s="1"/>
  <c r="AB75" i="3"/>
  <c r="AA76" i="3" s="1"/>
  <c r="E72" i="3"/>
  <c r="F72" i="3" s="1"/>
  <c r="H71" i="3"/>
  <c r="Y79" i="3"/>
  <c r="AB78" i="3" s="1"/>
  <c r="AA79" i="3" s="1"/>
  <c r="M136" i="3"/>
  <c r="P135" i="3" s="1"/>
  <c r="O136" i="3" s="1"/>
  <c r="A193" i="3"/>
  <c r="D192" i="3" s="1"/>
  <c r="C193" i="3" s="1"/>
  <c r="Y192" i="3"/>
  <c r="A191" i="3"/>
  <c r="D189" i="3" s="1"/>
  <c r="C190" i="3" s="1"/>
  <c r="M134" i="3"/>
  <c r="P133" i="3" s="1"/>
  <c r="O134" i="3" s="1"/>
  <c r="Y190" i="3"/>
  <c r="Y132" i="3"/>
  <c r="B102" i="3"/>
  <c r="B93" i="3"/>
  <c r="B83" i="3"/>
  <c r="B121" i="3"/>
  <c r="B105" i="3"/>
  <c r="B90" i="3"/>
  <c r="B109" i="3"/>
  <c r="B98" i="3"/>
  <c r="B108" i="3"/>
  <c r="B107" i="3"/>
  <c r="B94" i="3"/>
  <c r="B116" i="3"/>
  <c r="B100" i="3"/>
  <c r="B114" i="3"/>
  <c r="B113" i="3"/>
  <c r="B91" i="3"/>
  <c r="B119" i="3"/>
  <c r="B89" i="3"/>
  <c r="B110" i="3"/>
  <c r="B104" i="3"/>
  <c r="B97" i="3"/>
  <c r="B88" i="3"/>
  <c r="B120" i="3"/>
  <c r="B92" i="3"/>
  <c r="B103" i="3"/>
  <c r="B112" i="3"/>
  <c r="B106" i="3"/>
  <c r="B96" i="3"/>
  <c r="B111" i="3"/>
  <c r="B95" i="3"/>
  <c r="B117" i="3"/>
  <c r="B118" i="3"/>
  <c r="B115" i="3"/>
  <c r="B101" i="3"/>
  <c r="B87" i="3"/>
  <c r="B99" i="3"/>
  <c r="B84" i="3"/>
  <c r="B82" i="3"/>
  <c r="B85" i="3"/>
  <c r="B86" i="3"/>
  <c r="M299" i="3"/>
  <c r="Y299" i="3" s="1"/>
  <c r="A356" i="3"/>
  <c r="M129" i="3"/>
  <c r="A186" i="3"/>
  <c r="Y72" i="3"/>
  <c r="N82" i="3" a="1"/>
  <c r="N104" i="3" s="1"/>
  <c r="Z71" i="3"/>
  <c r="Z72" i="3"/>
  <c r="B148" i="3"/>
  <c r="B163" i="3"/>
  <c r="B139" i="3"/>
  <c r="B175" i="3"/>
  <c r="B170" i="3"/>
  <c r="B147" i="3"/>
  <c r="B159" i="3"/>
  <c r="B154" i="3"/>
  <c r="B178" i="3"/>
  <c r="B143" i="3"/>
  <c r="B169" i="3"/>
  <c r="B162" i="3"/>
  <c r="B174" i="3"/>
  <c r="B153" i="3"/>
  <c r="B146" i="3"/>
  <c r="B158" i="3"/>
  <c r="B168" i="3"/>
  <c r="B142" i="3"/>
  <c r="B145" i="3"/>
  <c r="B167" i="3"/>
  <c r="B161" i="3"/>
  <c r="B165" i="3"/>
  <c r="B141" i="3"/>
  <c r="B157" i="3"/>
  <c r="B144" i="3"/>
  <c r="B176" i="3"/>
  <c r="B160" i="3"/>
  <c r="B152" i="3"/>
  <c r="B179" i="3"/>
  <c r="B173" i="3"/>
  <c r="B151" i="3"/>
  <c r="B177" i="3"/>
  <c r="B166" i="3"/>
  <c r="B150" i="3"/>
  <c r="B149" i="3"/>
  <c r="B164" i="3"/>
  <c r="B172" i="3"/>
  <c r="B156" i="3"/>
  <c r="B140" i="3"/>
  <c r="B171" i="3"/>
  <c r="B155" i="3"/>
  <c r="A246" i="3"/>
  <c r="M189" i="3"/>
  <c r="M245" i="3"/>
  <c r="Y245" i="3" s="1"/>
  <c r="A302" i="3"/>
  <c r="A304" i="3"/>
  <c r="M247" i="3"/>
  <c r="A306" i="3"/>
  <c r="M249" i="3"/>
  <c r="M244" i="3"/>
  <c r="Y244" i="3" s="1"/>
  <c r="A301" i="3"/>
  <c r="P134" i="3" l="1"/>
  <c r="O135" i="3" s="1"/>
  <c r="D191" i="3"/>
  <c r="C192" i="3" s="1"/>
  <c r="D190" i="3"/>
  <c r="C191" i="3" s="1"/>
  <c r="AB77" i="3"/>
  <c r="AA78" i="3" s="1"/>
  <c r="Q71" i="3"/>
  <c r="R71" i="3" s="1"/>
  <c r="S71" i="3" s="1"/>
  <c r="T71" i="3" s="1"/>
  <c r="Z193" i="3"/>
  <c r="Z249" i="3"/>
  <c r="N248" i="3"/>
  <c r="N250" i="3"/>
  <c r="B307" i="3"/>
  <c r="N306" i="3"/>
  <c r="Z191" i="3"/>
  <c r="G72" i="3"/>
  <c r="M193" i="3"/>
  <c r="P192" i="3" s="1"/>
  <c r="O193" i="3" s="1"/>
  <c r="A250" i="3"/>
  <c r="D249" i="3" s="1"/>
  <c r="C250" i="3" s="1"/>
  <c r="Y136" i="3"/>
  <c r="AB135" i="3" s="1"/>
  <c r="AA136" i="3" s="1"/>
  <c r="Y249" i="3"/>
  <c r="Y134" i="3"/>
  <c r="AB134" i="3" s="1"/>
  <c r="AA135" i="3" s="1"/>
  <c r="A248" i="3"/>
  <c r="M191" i="3"/>
  <c r="Y247" i="3"/>
  <c r="Y189" i="3"/>
  <c r="Q72" i="3"/>
  <c r="Y129" i="3"/>
  <c r="N139" i="3" a="1"/>
  <c r="N149" i="3" s="1"/>
  <c r="M356" i="3"/>
  <c r="Y356" i="3" s="1"/>
  <c r="A413" i="3"/>
  <c r="M413" i="3" s="1"/>
  <c r="Y413" i="3" s="1"/>
  <c r="A15" i="4" s="1"/>
  <c r="M186" i="3"/>
  <c r="A243" i="3"/>
  <c r="B196" i="3" a="1"/>
  <c r="N88" i="3"/>
  <c r="N84" i="3"/>
  <c r="B128" i="3"/>
  <c r="N107" i="3"/>
  <c r="N89" i="3"/>
  <c r="N82" i="3"/>
  <c r="N92" i="3"/>
  <c r="N115" i="3"/>
  <c r="N111" i="3"/>
  <c r="N102" i="3"/>
  <c r="N98" i="3"/>
  <c r="N116" i="3"/>
  <c r="N106" i="3"/>
  <c r="N83" i="3"/>
  <c r="N93" i="3"/>
  <c r="N90" i="3"/>
  <c r="N94" i="3"/>
  <c r="N110" i="3"/>
  <c r="N96" i="3"/>
  <c r="N103" i="3"/>
  <c r="N119" i="3"/>
  <c r="N86" i="3"/>
  <c r="N97" i="3"/>
  <c r="N109" i="3"/>
  <c r="N117" i="3"/>
  <c r="N99" i="3"/>
  <c r="N114" i="3"/>
  <c r="N122" i="3"/>
  <c r="N118" i="3"/>
  <c r="N120" i="3"/>
  <c r="N108" i="3"/>
  <c r="N121" i="3"/>
  <c r="N87" i="3"/>
  <c r="N91" i="3"/>
  <c r="N112" i="3"/>
  <c r="N100" i="3"/>
  <c r="N105" i="3"/>
  <c r="N101" i="3"/>
  <c r="N113" i="3"/>
  <c r="N95" i="3"/>
  <c r="N85" i="3"/>
  <c r="Z82" i="3" a="1"/>
  <c r="B129" i="3"/>
  <c r="A303" i="3"/>
  <c r="M246" i="3"/>
  <c r="Y246" i="3" s="1"/>
  <c r="M306" i="3"/>
  <c r="A363" i="3"/>
  <c r="A358" i="3"/>
  <c r="M301" i="3"/>
  <c r="Y301" i="3" s="1"/>
  <c r="M304" i="3"/>
  <c r="Y304" i="3" s="1"/>
  <c r="A361" i="3"/>
  <c r="A359" i="3"/>
  <c r="M302" i="3"/>
  <c r="Y302" i="3" s="1"/>
  <c r="P191" i="3" l="1"/>
  <c r="O192" i="3" s="1"/>
  <c r="D248" i="3"/>
  <c r="C249" i="3" s="1"/>
  <c r="E15" i="3"/>
  <c r="F15" i="3" s="1"/>
  <c r="G15" i="3" s="1"/>
  <c r="D247" i="3"/>
  <c r="C248" i="3" s="1"/>
  <c r="AB132" i="3"/>
  <c r="AA133" i="3" s="1"/>
  <c r="AB133" i="3"/>
  <c r="AA134" i="3" s="1"/>
  <c r="P189" i="3"/>
  <c r="O190" i="3" s="1"/>
  <c r="P190" i="3"/>
  <c r="O191" i="3" s="1"/>
  <c r="Z250" i="3"/>
  <c r="D306" i="3"/>
  <c r="C307" i="3" s="1"/>
  <c r="N307" i="3"/>
  <c r="B364" i="3"/>
  <c r="Z248" i="3"/>
  <c r="P247" i="3"/>
  <c r="O248" i="3" s="1"/>
  <c r="P248" i="3"/>
  <c r="O249" i="3" s="1"/>
  <c r="Z306" i="3"/>
  <c r="E73" i="3"/>
  <c r="F73" i="3" s="1"/>
  <c r="G73" i="3" s="1"/>
  <c r="H73" i="3" s="1"/>
  <c r="H72" i="3"/>
  <c r="R72" i="3"/>
  <c r="S72" i="3" s="1"/>
  <c r="Q73" i="3" s="1"/>
  <c r="A307" i="3"/>
  <c r="M250" i="3"/>
  <c r="P249" i="3" s="1"/>
  <c r="O250" i="3" s="1"/>
  <c r="Y193" i="3"/>
  <c r="AB192" i="3" s="1"/>
  <c r="AA193" i="3" s="1"/>
  <c r="Y306" i="3"/>
  <c r="A305" i="3"/>
  <c r="D305" i="3" s="1"/>
  <c r="C306" i="3" s="1"/>
  <c r="M248" i="3"/>
  <c r="Y191" i="3"/>
  <c r="AB190" i="3" s="1"/>
  <c r="AA191" i="3" s="1"/>
  <c r="N164" i="3"/>
  <c r="N150" i="3"/>
  <c r="N147" i="3"/>
  <c r="N163" i="3"/>
  <c r="N173" i="3"/>
  <c r="N174" i="3"/>
  <c r="N153" i="3"/>
  <c r="N158" i="3"/>
  <c r="N169" i="3"/>
  <c r="N152" i="3"/>
  <c r="N159" i="3"/>
  <c r="N144" i="3"/>
  <c r="N160" i="3"/>
  <c r="N170" i="3"/>
  <c r="N151" i="3"/>
  <c r="N143" i="3"/>
  <c r="N172" i="3"/>
  <c r="N145" i="3"/>
  <c r="N148" i="3"/>
  <c r="N154" i="3"/>
  <c r="N141" i="3"/>
  <c r="N166" i="3"/>
  <c r="N177" i="3"/>
  <c r="N167" i="3"/>
  <c r="N178" i="3"/>
  <c r="N140" i="3"/>
  <c r="N165" i="3"/>
  <c r="N142" i="3"/>
  <c r="N157" i="3"/>
  <c r="N146" i="3"/>
  <c r="N179" i="3"/>
  <c r="N168" i="3"/>
  <c r="N155" i="3"/>
  <c r="N139" i="3"/>
  <c r="N176" i="3"/>
  <c r="N156" i="3"/>
  <c r="N161" i="3"/>
  <c r="N171" i="3"/>
  <c r="N175" i="3"/>
  <c r="N162" i="3"/>
  <c r="Z139" i="3" a="1"/>
  <c r="B224" i="3"/>
  <c r="B218" i="3"/>
  <c r="B211" i="3"/>
  <c r="B196" i="3"/>
  <c r="B231" i="3"/>
  <c r="B222" i="3"/>
  <c r="B233" i="3"/>
  <c r="B202" i="3"/>
  <c r="B216" i="3"/>
  <c r="B206" i="3"/>
  <c r="B201" i="3"/>
  <c r="B220" i="3"/>
  <c r="B228" i="3"/>
  <c r="B200" i="3"/>
  <c r="B199" i="3"/>
  <c r="B210" i="3"/>
  <c r="B230" i="3"/>
  <c r="B223" i="3"/>
  <c r="B197" i="3"/>
  <c r="B221" i="3"/>
  <c r="B232" i="3"/>
  <c r="B208" i="3"/>
  <c r="B198" i="3"/>
  <c r="B212" i="3"/>
  <c r="B205" i="3"/>
  <c r="B227" i="3"/>
  <c r="B226" i="3"/>
  <c r="B215" i="3"/>
  <c r="B219" i="3"/>
  <c r="B207" i="3"/>
  <c r="B229" i="3"/>
  <c r="B225" i="3"/>
  <c r="B235" i="3"/>
  <c r="B213" i="3"/>
  <c r="B236" i="3"/>
  <c r="B234" i="3"/>
  <c r="B214" i="3"/>
  <c r="B209" i="3"/>
  <c r="B217" i="3"/>
  <c r="B203" i="3"/>
  <c r="B204" i="3"/>
  <c r="A300" i="3"/>
  <c r="M243" i="3"/>
  <c r="B253" i="3" a="1"/>
  <c r="N196" i="3" a="1"/>
  <c r="Y186" i="3"/>
  <c r="Z87" i="3"/>
  <c r="Z91" i="3"/>
  <c r="Z92" i="3"/>
  <c r="Z110" i="3"/>
  <c r="Z108" i="3"/>
  <c r="Z106" i="3"/>
  <c r="Z82" i="3"/>
  <c r="Z116" i="3"/>
  <c r="Z85" i="3"/>
  <c r="Z100" i="3"/>
  <c r="Z88" i="3"/>
  <c r="Z89" i="3"/>
  <c r="Z96" i="3"/>
  <c r="Z121" i="3"/>
  <c r="Z122" i="3"/>
  <c r="Z99" i="3"/>
  <c r="Z90" i="3"/>
  <c r="Z109" i="3"/>
  <c r="Z94" i="3"/>
  <c r="Z93" i="3"/>
  <c r="Z112" i="3"/>
  <c r="Z114" i="3"/>
  <c r="Z83" i="3"/>
  <c r="Z102" i="3"/>
  <c r="Z104" i="3"/>
  <c r="Z103" i="3"/>
  <c r="Z111" i="3"/>
  <c r="Z120" i="3"/>
  <c r="Z115" i="3"/>
  <c r="Z97" i="3"/>
  <c r="Z95" i="3"/>
  <c r="Z113" i="3"/>
  <c r="Z118" i="3"/>
  <c r="Z84" i="3"/>
  <c r="Z101" i="3"/>
  <c r="Z107" i="3"/>
  <c r="Z117" i="3"/>
  <c r="Z98" i="3"/>
  <c r="Z119" i="3"/>
  <c r="Z105" i="3"/>
  <c r="Z86" i="3"/>
  <c r="N128" i="3"/>
  <c r="N129" i="3"/>
  <c r="A360" i="3"/>
  <c r="M303" i="3"/>
  <c r="Y303" i="3" s="1"/>
  <c r="M359" i="3"/>
  <c r="Y359" i="3" s="1"/>
  <c r="A416" i="3"/>
  <c r="M416" i="3" s="1"/>
  <c r="Y416" i="3" s="1"/>
  <c r="A18" i="4" s="1"/>
  <c r="M361" i="3"/>
  <c r="Y361" i="3" s="1"/>
  <c r="A418" i="3"/>
  <c r="M418" i="3" s="1"/>
  <c r="Y418" i="3" s="1"/>
  <c r="A20" i="4" s="1"/>
  <c r="A415" i="3"/>
  <c r="M415" i="3" s="1"/>
  <c r="Y415" i="3" s="1"/>
  <c r="A17" i="4" s="1"/>
  <c r="M358" i="3"/>
  <c r="Y358" i="3" s="1"/>
  <c r="M363" i="3"/>
  <c r="A420" i="3"/>
  <c r="M420" i="3" s="1"/>
  <c r="Y420" i="3" s="1"/>
  <c r="A22" i="4" s="1"/>
  <c r="H15" i="3" l="1"/>
  <c r="AB191" i="3"/>
  <c r="AA192" i="3" s="1"/>
  <c r="N253" i="3" a="1"/>
  <c r="N271" i="3" s="1"/>
  <c r="N364" i="3"/>
  <c r="Z307" i="3"/>
  <c r="R73" i="3"/>
  <c r="S73" i="3" s="1"/>
  <c r="T72" i="3"/>
  <c r="Y250" i="3"/>
  <c r="AB249" i="3" s="1"/>
  <c r="AA250" i="3" s="1"/>
  <c r="A364" i="3"/>
  <c r="D363" i="3" s="1"/>
  <c r="C364" i="3" s="1"/>
  <c r="M307" i="3"/>
  <c r="P306" i="3" s="1"/>
  <c r="O307" i="3" s="1"/>
  <c r="Y363" i="3"/>
  <c r="Y248" i="3"/>
  <c r="AB248" i="3" s="1"/>
  <c r="AA249" i="3" s="1"/>
  <c r="M305" i="3"/>
  <c r="A362" i="3"/>
  <c r="Y243" i="3"/>
  <c r="Z173" i="3"/>
  <c r="Z143" i="3"/>
  <c r="Z139" i="3"/>
  <c r="Z141" i="3"/>
  <c r="Z153" i="3"/>
  <c r="Z164" i="3"/>
  <c r="Z169" i="3"/>
  <c r="Z171" i="3"/>
  <c r="Z163" i="3"/>
  <c r="Z144" i="3"/>
  <c r="Z145" i="3"/>
  <c r="Z178" i="3"/>
  <c r="Z160" i="3"/>
  <c r="Z151" i="3"/>
  <c r="Z156" i="3"/>
  <c r="Z157" i="3"/>
  <c r="Z179" i="3"/>
  <c r="Z161" i="3"/>
  <c r="Z158" i="3"/>
  <c r="Z154" i="3"/>
  <c r="Z149" i="3"/>
  <c r="Z167" i="3"/>
  <c r="Z152" i="3"/>
  <c r="Z148" i="3"/>
  <c r="Z165" i="3"/>
  <c r="Z155" i="3"/>
  <c r="Z140" i="3"/>
  <c r="Z150" i="3"/>
  <c r="Z146" i="3"/>
  <c r="Z166" i="3"/>
  <c r="Z174" i="3"/>
  <c r="Z176" i="3"/>
  <c r="Z162" i="3"/>
  <c r="Z172" i="3"/>
  <c r="Z168" i="3"/>
  <c r="Z175" i="3"/>
  <c r="Z142" i="3"/>
  <c r="Z177" i="3"/>
  <c r="Z170" i="3"/>
  <c r="Z159" i="3"/>
  <c r="Z147" i="3"/>
  <c r="B310" i="3" a="1"/>
  <c r="B341" i="3" s="1"/>
  <c r="Z196" i="3" a="1"/>
  <c r="Z236" i="3" s="1"/>
  <c r="M300" i="3"/>
  <c r="A357" i="3"/>
  <c r="B267" i="3"/>
  <c r="B264" i="3"/>
  <c r="B289" i="3"/>
  <c r="B256" i="3"/>
  <c r="B254" i="3"/>
  <c r="B268" i="3"/>
  <c r="B276" i="3"/>
  <c r="B266" i="3"/>
  <c r="B261" i="3"/>
  <c r="B258" i="3"/>
  <c r="B291" i="3"/>
  <c r="B260" i="3"/>
  <c r="B283" i="3"/>
  <c r="B280" i="3"/>
  <c r="B278" i="3"/>
  <c r="B263" i="3"/>
  <c r="B286" i="3"/>
  <c r="B287" i="3"/>
  <c r="B293" i="3"/>
  <c r="B288" i="3"/>
  <c r="B255" i="3"/>
  <c r="B265" i="3"/>
  <c r="B282" i="3"/>
  <c r="B270" i="3"/>
  <c r="B285" i="3"/>
  <c r="B290" i="3"/>
  <c r="B253" i="3"/>
  <c r="B284" i="3"/>
  <c r="B279" i="3"/>
  <c r="B271" i="3"/>
  <c r="B262" i="3"/>
  <c r="B281" i="3"/>
  <c r="B259" i="3"/>
  <c r="B257" i="3"/>
  <c r="B292" i="3"/>
  <c r="B274" i="3"/>
  <c r="B269" i="3"/>
  <c r="B277" i="3"/>
  <c r="B275" i="3"/>
  <c r="B272" i="3"/>
  <c r="B273" i="3"/>
  <c r="N236" i="3"/>
  <c r="N229" i="3"/>
  <c r="N219" i="3"/>
  <c r="N199" i="3"/>
  <c r="N232" i="3"/>
  <c r="N207" i="3"/>
  <c r="N225" i="3"/>
  <c r="N234" i="3"/>
  <c r="N204" i="3"/>
  <c r="N213" i="3"/>
  <c r="N216" i="3"/>
  <c r="N230" i="3"/>
  <c r="N224" i="3"/>
  <c r="N196" i="3"/>
  <c r="N223" i="3"/>
  <c r="N217" i="3"/>
  <c r="N231" i="3"/>
  <c r="N209" i="3"/>
  <c r="N198" i="3"/>
  <c r="N211" i="3"/>
  <c r="N221" i="3"/>
  <c r="N228" i="3"/>
  <c r="N212" i="3"/>
  <c r="N210" i="3"/>
  <c r="N218" i="3"/>
  <c r="N222" i="3"/>
  <c r="N200" i="3"/>
  <c r="N214" i="3"/>
  <c r="N235" i="3"/>
  <c r="N203" i="3"/>
  <c r="N215" i="3"/>
  <c r="N220" i="3"/>
  <c r="N202" i="3"/>
  <c r="N206" i="3"/>
  <c r="N227" i="3"/>
  <c r="N197" i="3"/>
  <c r="N201" i="3"/>
  <c r="N208" i="3"/>
  <c r="N233" i="3"/>
  <c r="N226" i="3"/>
  <c r="N205" i="3"/>
  <c r="Z128" i="3"/>
  <c r="Z129" i="3"/>
  <c r="A417" i="3"/>
  <c r="M417" i="3" s="1"/>
  <c r="Y417" i="3" s="1"/>
  <c r="A19" i="4" s="1"/>
  <c r="M360" i="3"/>
  <c r="Y360" i="3" s="1"/>
  <c r="E16" i="3" l="1"/>
  <c r="N264" i="3"/>
  <c r="N267" i="3"/>
  <c r="N269" i="3"/>
  <c r="N293" i="3"/>
  <c r="N291" i="3"/>
  <c r="N277" i="3"/>
  <c r="N256" i="3"/>
  <c r="N279" i="3"/>
  <c r="N288" i="3"/>
  <c r="N275" i="3"/>
  <c r="N274" i="3"/>
  <c r="N292" i="3"/>
  <c r="N258" i="3"/>
  <c r="N253" i="3"/>
  <c r="N255" i="3"/>
  <c r="N290" i="3"/>
  <c r="N268" i="3"/>
  <c r="N260" i="3"/>
  <c r="N273" i="3"/>
  <c r="N280" i="3"/>
  <c r="N262" i="3"/>
  <c r="N254" i="3"/>
  <c r="N282" i="3"/>
  <c r="N270" i="3"/>
  <c r="N286" i="3"/>
  <c r="N272" i="3"/>
  <c r="N263" i="3"/>
  <c r="N276" i="3"/>
  <c r="N289" i="3"/>
  <c r="N259" i="3"/>
  <c r="N284" i="3"/>
  <c r="N283" i="3"/>
  <c r="N261" i="3"/>
  <c r="N257" i="3"/>
  <c r="N278" i="3"/>
  <c r="N285" i="3"/>
  <c r="N287" i="3"/>
  <c r="N265" i="3"/>
  <c r="N266" i="3"/>
  <c r="N281" i="3"/>
  <c r="P305" i="3"/>
  <c r="O306" i="3" s="1"/>
  <c r="Z364" i="3"/>
  <c r="E74" i="3"/>
  <c r="F74" i="3" s="1"/>
  <c r="G74" i="3" s="1"/>
  <c r="Q74" i="3"/>
  <c r="T73" i="3"/>
  <c r="Y307" i="3"/>
  <c r="AB306" i="3" s="1"/>
  <c r="AA307" i="3" s="1"/>
  <c r="M364" i="3"/>
  <c r="P363" i="3" s="1"/>
  <c r="O364" i="3" s="1"/>
  <c r="A421" i="3"/>
  <c r="M362" i="3"/>
  <c r="Y362" i="3" s="1"/>
  <c r="A419" i="3"/>
  <c r="M419" i="3" s="1"/>
  <c r="Y419" i="3" s="1"/>
  <c r="A21" i="4" s="1"/>
  <c r="Y305" i="3"/>
  <c r="Z219" i="3"/>
  <c r="B325" i="3"/>
  <c r="Z216" i="3"/>
  <c r="B339" i="3"/>
  <c r="Z211" i="3"/>
  <c r="B314" i="3"/>
  <c r="Z217" i="3"/>
  <c r="B320" i="3"/>
  <c r="Z231" i="3"/>
  <c r="B331" i="3"/>
  <c r="B313" i="3"/>
  <c r="Z225" i="3"/>
  <c r="Z233" i="3"/>
  <c r="B343" i="3"/>
  <c r="Z198" i="3"/>
  <c r="B324" i="3"/>
  <c r="Z207" i="3"/>
  <c r="Z221" i="3"/>
  <c r="B311" i="3"/>
  <c r="B347" i="3"/>
  <c r="B318" i="3"/>
  <c r="B315" i="3"/>
  <c r="B322" i="3"/>
  <c r="Z197" i="3"/>
  <c r="B330" i="3"/>
  <c r="B342" i="3"/>
  <c r="B336" i="3"/>
  <c r="B345" i="3"/>
  <c r="Z213" i="3"/>
  <c r="Z196" i="3"/>
  <c r="Z204" i="3"/>
  <c r="B348" i="3"/>
  <c r="Z228" i="3"/>
  <c r="B316" i="3"/>
  <c r="Z253" i="3" a="1"/>
  <c r="Z230" i="3"/>
  <c r="Z223" i="3"/>
  <c r="Z234" i="3"/>
  <c r="B326" i="3"/>
  <c r="Z226" i="3"/>
  <c r="B333" i="3"/>
  <c r="B310" i="3"/>
  <c r="B344" i="3"/>
  <c r="Z222" i="3"/>
  <c r="B340" i="3"/>
  <c r="Z215" i="3"/>
  <c r="Z218" i="3"/>
  <c r="Z210" i="3"/>
  <c r="Z203" i="3"/>
  <c r="B327" i="3"/>
  <c r="B323" i="3"/>
  <c r="B337" i="3"/>
  <c r="B312" i="3"/>
  <c r="Z199" i="3"/>
  <c r="Z205" i="3"/>
  <c r="B335" i="3"/>
  <c r="Z202" i="3"/>
  <c r="B334" i="3"/>
  <c r="Z227" i="3"/>
  <c r="Z232" i="3"/>
  <c r="B332" i="3"/>
  <c r="B317" i="3"/>
  <c r="Z220" i="3"/>
  <c r="Z214" i="3"/>
  <c r="Z229" i="3"/>
  <c r="Z224" i="3"/>
  <c r="B321" i="3"/>
  <c r="Z206" i="3"/>
  <c r="B367" i="3" a="1"/>
  <c r="B371" i="3" s="1"/>
  <c r="B319" i="3"/>
  <c r="Z212" i="3"/>
  <c r="B350" i="3"/>
  <c r="Z208" i="3"/>
  <c r="B338" i="3"/>
  <c r="Z200" i="3"/>
  <c r="Y300" i="3"/>
  <c r="Z235" i="3"/>
  <c r="B329" i="3"/>
  <c r="B346" i="3"/>
  <c r="Z201" i="3"/>
  <c r="B349" i="3"/>
  <c r="B328" i="3"/>
  <c r="Z209" i="3"/>
  <c r="N310" i="3" a="1"/>
  <c r="N324" i="3" s="1"/>
  <c r="M357" i="3"/>
  <c r="A414" i="3"/>
  <c r="B185" i="3"/>
  <c r="B186" i="3"/>
  <c r="F16" i="3" l="1"/>
  <c r="G16" i="3" s="1"/>
  <c r="H74" i="3"/>
  <c r="R74" i="3"/>
  <c r="S74" i="3" s="1"/>
  <c r="M421" i="3"/>
  <c r="Y364" i="3"/>
  <c r="M414" i="3"/>
  <c r="Y414" i="3" s="1"/>
  <c r="B383" i="3"/>
  <c r="B406" i="3"/>
  <c r="B395" i="3"/>
  <c r="B369" i="3"/>
  <c r="B389" i="3"/>
  <c r="B368" i="3"/>
  <c r="B377" i="3"/>
  <c r="B400" i="3"/>
  <c r="B387" i="3"/>
  <c r="B399" i="3"/>
  <c r="B370" i="3"/>
  <c r="B392" i="3"/>
  <c r="B391" i="3"/>
  <c r="B374" i="3"/>
  <c r="B372" i="3"/>
  <c r="B397" i="3"/>
  <c r="B407" i="3"/>
  <c r="B388" i="3"/>
  <c r="B403" i="3"/>
  <c r="Z290" i="3"/>
  <c r="Z281" i="3"/>
  <c r="Z274" i="3"/>
  <c r="Z270" i="3"/>
  <c r="Z253" i="3"/>
  <c r="Z265" i="3"/>
  <c r="Z277" i="3"/>
  <c r="Z271" i="3"/>
  <c r="Z254" i="3"/>
  <c r="Z273" i="3"/>
  <c r="Z280" i="3"/>
  <c r="Z278" i="3"/>
  <c r="Z284" i="3"/>
  <c r="Z256" i="3"/>
  <c r="Z261" i="3"/>
  <c r="Z286" i="3"/>
  <c r="Z260" i="3"/>
  <c r="Z276" i="3"/>
  <c r="Z268" i="3"/>
  <c r="Z288" i="3"/>
  <c r="Z285" i="3"/>
  <c r="Z282" i="3"/>
  <c r="Z255" i="3"/>
  <c r="Z267" i="3"/>
  <c r="Z292" i="3"/>
  <c r="Z263" i="3"/>
  <c r="Z262" i="3"/>
  <c r="Z291" i="3"/>
  <c r="Z264" i="3"/>
  <c r="Z258" i="3"/>
  <c r="Z272" i="3"/>
  <c r="Z283" i="3"/>
  <c r="Z269" i="3"/>
  <c r="Z259" i="3"/>
  <c r="Z257" i="3"/>
  <c r="Z293" i="3"/>
  <c r="Z289" i="3"/>
  <c r="Z287" i="3"/>
  <c r="Z279" i="3"/>
  <c r="Z275" i="3"/>
  <c r="Z266" i="3"/>
  <c r="B385" i="3"/>
  <c r="B367" i="3"/>
  <c r="B386" i="3"/>
  <c r="B405" i="3"/>
  <c r="B394" i="3"/>
  <c r="B382" i="3"/>
  <c r="B393" i="3"/>
  <c r="B376" i="3"/>
  <c r="B390" i="3"/>
  <c r="B402" i="3"/>
  <c r="B384" i="3"/>
  <c r="B380" i="3"/>
  <c r="B398" i="3"/>
  <c r="B381" i="3"/>
  <c r="Z310" i="3" a="1"/>
  <c r="B379" i="3"/>
  <c r="Y357" i="3"/>
  <c r="B378" i="3"/>
  <c r="B396" i="3"/>
  <c r="B401" i="3"/>
  <c r="B375" i="3"/>
  <c r="B373" i="3"/>
  <c r="B404" i="3"/>
  <c r="N334" i="3"/>
  <c r="N344" i="3"/>
  <c r="N367" i="3" a="1"/>
  <c r="N402" i="3" s="1"/>
  <c r="B424" i="3" a="1"/>
  <c r="B451" i="3" s="1"/>
  <c r="N342" i="3"/>
  <c r="N336" i="3"/>
  <c r="N312" i="3"/>
  <c r="N321" i="3"/>
  <c r="N326" i="3"/>
  <c r="N332" i="3"/>
  <c r="N328" i="3"/>
  <c r="N315" i="3"/>
  <c r="N316" i="3"/>
  <c r="N346" i="3"/>
  <c r="N339" i="3"/>
  <c r="N330" i="3"/>
  <c r="N333" i="3"/>
  <c r="N319" i="3"/>
  <c r="N325" i="3"/>
  <c r="N314" i="3"/>
  <c r="N327" i="3"/>
  <c r="N338" i="3"/>
  <c r="N322" i="3"/>
  <c r="N313" i="3"/>
  <c r="N318" i="3"/>
  <c r="N347" i="3"/>
  <c r="N343" i="3"/>
  <c r="N311" i="3"/>
  <c r="N345" i="3"/>
  <c r="N329" i="3"/>
  <c r="N341" i="3"/>
  <c r="N331" i="3"/>
  <c r="N348" i="3"/>
  <c r="N310" i="3"/>
  <c r="N349" i="3"/>
  <c r="N317" i="3"/>
  <c r="N335" i="3"/>
  <c r="N337" i="3"/>
  <c r="N323" i="3"/>
  <c r="N350" i="3"/>
  <c r="N320" i="3"/>
  <c r="N340" i="3"/>
  <c r="N185" i="3"/>
  <c r="N186" i="3"/>
  <c r="H16" i="3" l="1"/>
  <c r="E75" i="3"/>
  <c r="F75" i="3" s="1"/>
  <c r="G75" i="3" s="1"/>
  <c r="T74" i="3"/>
  <c r="Q75" i="3"/>
  <c r="Y421" i="3"/>
  <c r="A23" i="4" s="1"/>
  <c r="Z350" i="3"/>
  <c r="Z346" i="3"/>
  <c r="Z327" i="3"/>
  <c r="Z323" i="3"/>
  <c r="Z332" i="3"/>
  <c r="Z344" i="3"/>
  <c r="Z348" i="3"/>
  <c r="Z331" i="3"/>
  <c r="Z324" i="3"/>
  <c r="Z342" i="3"/>
  <c r="Z317" i="3"/>
  <c r="Z336" i="3"/>
  <c r="Z326" i="3"/>
  <c r="Z315" i="3"/>
  <c r="Z334" i="3"/>
  <c r="Z339" i="3"/>
  <c r="Z313" i="3"/>
  <c r="Z322" i="3"/>
  <c r="Z343" i="3"/>
  <c r="Z320" i="3"/>
  <c r="Z310" i="3"/>
  <c r="Z347" i="3"/>
  <c r="Z314" i="3"/>
  <c r="Z338" i="3"/>
  <c r="Z316" i="3"/>
  <c r="Z341" i="3"/>
  <c r="Z328" i="3"/>
  <c r="Z319" i="3"/>
  <c r="Z312" i="3"/>
  <c r="Z345" i="3"/>
  <c r="Z335" i="3"/>
  <c r="Z329" i="3"/>
  <c r="Z311" i="3"/>
  <c r="Z318" i="3"/>
  <c r="Z337" i="3"/>
  <c r="Z325" i="3"/>
  <c r="Z349" i="3"/>
  <c r="Z340" i="3"/>
  <c r="Z333" i="3"/>
  <c r="Z321" i="3"/>
  <c r="Z330" i="3"/>
  <c r="A16" i="4"/>
  <c r="B26" i="4" s="1" a="1"/>
  <c r="B62" i="4" s="1"/>
  <c r="N424" i="3" a="1"/>
  <c r="Z367" i="3" a="1"/>
  <c r="N394" i="3"/>
  <c r="N396" i="3"/>
  <c r="N374" i="3"/>
  <c r="N388" i="3"/>
  <c r="N370" i="3"/>
  <c r="N369" i="3"/>
  <c r="N400" i="3"/>
  <c r="N407" i="3"/>
  <c r="N403" i="3"/>
  <c r="N399" i="3"/>
  <c r="N382" i="3"/>
  <c r="B447" i="3"/>
  <c r="N379" i="3"/>
  <c r="N392" i="3"/>
  <c r="N387" i="3"/>
  <c r="N383" i="3"/>
  <c r="N397" i="3"/>
  <c r="N386" i="3"/>
  <c r="N404" i="3"/>
  <c r="N373" i="3"/>
  <c r="N398" i="3"/>
  <c r="N390" i="3"/>
  <c r="N401" i="3"/>
  <c r="N393" i="3"/>
  <c r="N377" i="3"/>
  <c r="N367" i="3"/>
  <c r="N389" i="3"/>
  <c r="B426" i="3"/>
  <c r="N376" i="3"/>
  <c r="N385" i="3"/>
  <c r="N384" i="3"/>
  <c r="N371" i="3"/>
  <c r="N378" i="3"/>
  <c r="N381" i="3"/>
  <c r="N372" i="3"/>
  <c r="N391" i="3"/>
  <c r="B444" i="3"/>
  <c r="N380" i="3"/>
  <c r="N368" i="3"/>
  <c r="B454" i="3"/>
  <c r="B455" i="3"/>
  <c r="B458" i="3"/>
  <c r="B437" i="3"/>
  <c r="B453" i="3"/>
  <c r="B456" i="3"/>
  <c r="B427" i="3"/>
  <c r="B457" i="3"/>
  <c r="B452" i="3"/>
  <c r="B434" i="3"/>
  <c r="B459" i="3"/>
  <c r="B460" i="3"/>
  <c r="B436" i="3"/>
  <c r="B438" i="3"/>
  <c r="B435" i="3"/>
  <c r="B430" i="3"/>
  <c r="B446" i="3"/>
  <c r="B463" i="3"/>
  <c r="B428" i="3"/>
  <c r="B449" i="3"/>
  <c r="B461" i="3"/>
  <c r="B424" i="3"/>
  <c r="B462" i="3"/>
  <c r="B440" i="3"/>
  <c r="B425" i="3"/>
  <c r="N395" i="3"/>
  <c r="N405" i="3"/>
  <c r="B445" i="3"/>
  <c r="B432" i="3"/>
  <c r="B431" i="3"/>
  <c r="N406" i="3"/>
  <c r="B439" i="3"/>
  <c r="B448" i="3"/>
  <c r="N375" i="3"/>
  <c r="B443" i="3"/>
  <c r="B433" i="3"/>
  <c r="B450" i="3"/>
  <c r="B441" i="3"/>
  <c r="B464" i="3"/>
  <c r="B429" i="3"/>
  <c r="B442" i="3"/>
  <c r="Z185" i="3"/>
  <c r="Z186" i="3"/>
  <c r="E17" i="3" l="1"/>
  <c r="F17" i="3" s="1"/>
  <c r="G17" i="3" s="1"/>
  <c r="H75" i="3"/>
  <c r="R75" i="3"/>
  <c r="S75" i="3" s="1"/>
  <c r="Z424" i="3" a="1"/>
  <c r="Z427" i="3" s="1"/>
  <c r="B43" i="4"/>
  <c r="B32" i="4"/>
  <c r="B36" i="4"/>
  <c r="B37" i="4"/>
  <c r="B59" i="4"/>
  <c r="B48" i="4"/>
  <c r="B60" i="4"/>
  <c r="B66" i="4"/>
  <c r="B40" i="4"/>
  <c r="B38" i="4"/>
  <c r="B47" i="4"/>
  <c r="B45" i="4"/>
  <c r="B33" i="4"/>
  <c r="B64" i="4"/>
  <c r="B28" i="4"/>
  <c r="B53" i="4"/>
  <c r="B44" i="4"/>
  <c r="B52" i="4"/>
  <c r="B30" i="4"/>
  <c r="B29" i="4"/>
  <c r="B35" i="4"/>
  <c r="B61" i="4"/>
  <c r="B65" i="4"/>
  <c r="B56" i="4"/>
  <c r="B26" i="4"/>
  <c r="B55" i="4"/>
  <c r="B31" i="4"/>
  <c r="B46" i="4"/>
  <c r="B42" i="4"/>
  <c r="B63" i="4"/>
  <c r="N450" i="3"/>
  <c r="N431" i="3"/>
  <c r="N444" i="3"/>
  <c r="N458" i="3"/>
  <c r="N455" i="3"/>
  <c r="N436" i="3"/>
  <c r="N434" i="3"/>
  <c r="N432" i="3"/>
  <c r="N442" i="3"/>
  <c r="N461" i="3"/>
  <c r="N425" i="3"/>
  <c r="N463" i="3"/>
  <c r="N459" i="3"/>
  <c r="N424" i="3"/>
  <c r="N439" i="3"/>
  <c r="N452" i="3"/>
  <c r="N428" i="3"/>
  <c r="N437" i="3"/>
  <c r="N426" i="3"/>
  <c r="N464" i="3"/>
  <c r="N451" i="3"/>
  <c r="N445" i="3"/>
  <c r="N454" i="3"/>
  <c r="N447" i="3"/>
  <c r="N456" i="3"/>
  <c r="N430" i="3"/>
  <c r="N435" i="3"/>
  <c r="N449" i="3"/>
  <c r="N429" i="3"/>
  <c r="N440" i="3"/>
  <c r="N438" i="3"/>
  <c r="N446" i="3"/>
  <c r="N433" i="3"/>
  <c r="N460" i="3"/>
  <c r="N453" i="3"/>
  <c r="N462" i="3"/>
  <c r="N443" i="3"/>
  <c r="N457" i="3"/>
  <c r="N448" i="3"/>
  <c r="N441" i="3"/>
  <c r="N427" i="3"/>
  <c r="B39" i="4"/>
  <c r="B57" i="4"/>
  <c r="B27" i="4"/>
  <c r="Z405" i="3"/>
  <c r="Z380" i="3"/>
  <c r="Z376" i="3"/>
  <c r="Z367" i="3"/>
  <c r="Z395" i="3"/>
  <c r="Z384" i="3"/>
  <c r="Z391" i="3"/>
  <c r="Z373" i="3"/>
  <c r="Z377" i="3"/>
  <c r="Z394" i="3"/>
  <c r="Z399" i="3"/>
  <c r="Z401" i="3"/>
  <c r="Z392" i="3"/>
  <c r="Z379" i="3"/>
  <c r="Z404" i="3"/>
  <c r="Z389" i="3"/>
  <c r="Z386" i="3"/>
  <c r="Z387" i="3"/>
  <c r="Z385" i="3"/>
  <c r="Z398" i="3"/>
  <c r="Z372" i="3"/>
  <c r="Z375" i="3"/>
  <c r="Z382" i="3"/>
  <c r="Z388" i="3"/>
  <c r="Z406" i="3"/>
  <c r="Z378" i="3"/>
  <c r="Z383" i="3"/>
  <c r="Z368" i="3"/>
  <c r="Z403" i="3"/>
  <c r="Z370" i="3"/>
  <c r="Z397" i="3"/>
  <c r="Z390" i="3"/>
  <c r="Z369" i="3"/>
  <c r="Z400" i="3"/>
  <c r="Z407" i="3"/>
  <c r="Z393" i="3"/>
  <c r="Z374" i="3"/>
  <c r="Z396" i="3"/>
  <c r="Z371" i="3"/>
  <c r="Z381" i="3"/>
  <c r="Z402" i="3"/>
  <c r="B50" i="4"/>
  <c r="B58" i="4"/>
  <c r="B41" i="4"/>
  <c r="B51" i="4"/>
  <c r="B54" i="4"/>
  <c r="B34" i="4"/>
  <c r="B49" i="4"/>
  <c r="B242" i="3"/>
  <c r="B243" i="3"/>
  <c r="H17" i="3" l="1"/>
  <c r="Z443" i="3"/>
  <c r="E76" i="3"/>
  <c r="F76" i="3" s="1"/>
  <c r="G76" i="3" s="1"/>
  <c r="Z431" i="3"/>
  <c r="Z456" i="3"/>
  <c r="Z455" i="3"/>
  <c r="Z434" i="3"/>
  <c r="Z458" i="3"/>
  <c r="Z439" i="3"/>
  <c r="Z430" i="3"/>
  <c r="Z448" i="3"/>
  <c r="Z441" i="3"/>
  <c r="Z429" i="3"/>
  <c r="Z462" i="3"/>
  <c r="Z433" i="3"/>
  <c r="Z453" i="3"/>
  <c r="Z450" i="3"/>
  <c r="Z459" i="3"/>
  <c r="Z463" i="3"/>
  <c r="Z452" i="3"/>
  <c r="Q76" i="3"/>
  <c r="T75" i="3"/>
  <c r="Z432" i="3"/>
  <c r="Z435" i="3"/>
  <c r="Z445" i="3"/>
  <c r="Z447" i="3"/>
  <c r="Z436" i="3"/>
  <c r="Z449" i="3"/>
  <c r="Z454" i="3"/>
  <c r="Z451" i="3"/>
  <c r="Z464" i="3"/>
  <c r="Z461" i="3"/>
  <c r="Z438" i="3"/>
  <c r="Z440" i="3"/>
  <c r="Z442" i="3"/>
  <c r="Z437" i="3"/>
  <c r="Z457" i="3"/>
  <c r="Z460" i="3"/>
  <c r="Z424" i="3"/>
  <c r="Z428" i="3"/>
  <c r="Z446" i="3"/>
  <c r="Z444" i="3"/>
  <c r="Z425" i="3"/>
  <c r="Z426" i="3"/>
  <c r="N242" i="3"/>
  <c r="N243" i="3"/>
  <c r="E18" i="3" l="1"/>
  <c r="F18" i="3"/>
  <c r="G18" i="3" s="1"/>
  <c r="H76" i="3"/>
  <c r="R76" i="3"/>
  <c r="S76" i="3" s="1"/>
  <c r="Z242" i="3"/>
  <c r="Z243" i="3"/>
  <c r="H18" i="3" l="1"/>
  <c r="E77" i="3"/>
  <c r="F77" i="3" s="1"/>
  <c r="G77" i="3" s="1"/>
  <c r="T76" i="3"/>
  <c r="Q77" i="3"/>
  <c r="B299" i="3"/>
  <c r="B300" i="3"/>
  <c r="E19" i="3" l="1"/>
  <c r="F19" i="3" s="1"/>
  <c r="G19" i="3" s="1"/>
  <c r="H19" i="3" s="1"/>
  <c r="H77" i="3"/>
  <c r="R77" i="3"/>
  <c r="S77" i="3" s="1"/>
  <c r="Q78" i="3" s="1"/>
  <c r="N299" i="3"/>
  <c r="N300" i="3"/>
  <c r="E78" i="3" l="1"/>
  <c r="F78" i="3" s="1"/>
  <c r="G78" i="3" s="1"/>
  <c r="R78" i="3"/>
  <c r="S78" i="3" s="1"/>
  <c r="T77" i="3"/>
  <c r="Z299" i="3"/>
  <c r="Z300" i="3"/>
  <c r="E20" i="3" l="1"/>
  <c r="F20" i="3" s="1"/>
  <c r="H78" i="3"/>
  <c r="T78" i="3"/>
  <c r="Q79" i="3"/>
  <c r="B356" i="3"/>
  <c r="B357" i="3"/>
  <c r="G20" i="3" l="1"/>
  <c r="H20" i="3" s="1"/>
  <c r="E79" i="3"/>
  <c r="F79" i="3" s="1"/>
  <c r="R79" i="3"/>
  <c r="S79" i="3" s="1"/>
  <c r="T79" i="3" s="1"/>
  <c r="O82" i="3" s="1" a="1"/>
  <c r="N356" i="3"/>
  <c r="N357" i="3"/>
  <c r="E21" i="3" l="1"/>
  <c r="F21" i="3" s="1"/>
  <c r="O85" i="3"/>
  <c r="O86" i="3"/>
  <c r="O94" i="3"/>
  <c r="O82" i="3"/>
  <c r="O118" i="3"/>
  <c r="O121" i="3"/>
  <c r="O120" i="3"/>
  <c r="O91" i="3"/>
  <c r="O84" i="3"/>
  <c r="O122" i="3"/>
  <c r="O112" i="3"/>
  <c r="O83" i="3"/>
  <c r="O102" i="3"/>
  <c r="O105" i="3"/>
  <c r="O117" i="3"/>
  <c r="O88" i="3"/>
  <c r="O107" i="3"/>
  <c r="O93" i="3"/>
  <c r="O106" i="3"/>
  <c r="O116" i="3"/>
  <c r="O104" i="3"/>
  <c r="O92" i="3"/>
  <c r="O97" i="3"/>
  <c r="O99" i="3"/>
  <c r="O115" i="3"/>
  <c r="O103" i="3"/>
  <c r="O114" i="3"/>
  <c r="O110" i="3"/>
  <c r="O101" i="3"/>
  <c r="O90" i="3"/>
  <c r="O95" i="3"/>
  <c r="O109" i="3"/>
  <c r="O111" i="3"/>
  <c r="O119" i="3"/>
  <c r="O87" i="3"/>
  <c r="O113" i="3"/>
  <c r="O100" i="3"/>
  <c r="O108" i="3"/>
  <c r="O98" i="3"/>
  <c r="O89" i="3"/>
  <c r="O96" i="3"/>
  <c r="G79" i="3"/>
  <c r="D82" i="3" a="1"/>
  <c r="R82" i="3" a="1"/>
  <c r="Q82" i="3" a="1"/>
  <c r="P82" i="3" a="1"/>
  <c r="Z356" i="3"/>
  <c r="Z357" i="3"/>
  <c r="G21" i="3" l="1"/>
  <c r="D25" i="3" a="1"/>
  <c r="E22" i="3"/>
  <c r="F22" i="3" s="1"/>
  <c r="G22" i="3" s="1"/>
  <c r="H22" i="3" s="1"/>
  <c r="C25" i="3" s="1" a="1"/>
  <c r="D99" i="3"/>
  <c r="D111" i="3"/>
  <c r="D106" i="3"/>
  <c r="D102" i="3"/>
  <c r="D122" i="3"/>
  <c r="D108" i="3"/>
  <c r="D121" i="3"/>
  <c r="D103" i="3"/>
  <c r="D95" i="3"/>
  <c r="D91" i="3"/>
  <c r="D120" i="3"/>
  <c r="D86" i="3"/>
  <c r="D98" i="3"/>
  <c r="D117" i="3"/>
  <c r="D119" i="3"/>
  <c r="D113" i="3"/>
  <c r="D114" i="3"/>
  <c r="D115" i="3"/>
  <c r="D118" i="3"/>
  <c r="D84" i="3"/>
  <c r="D93" i="3"/>
  <c r="D107" i="3"/>
  <c r="D116" i="3"/>
  <c r="D101" i="3"/>
  <c r="D88" i="3"/>
  <c r="D100" i="3"/>
  <c r="D90" i="3"/>
  <c r="D94" i="3"/>
  <c r="D96" i="3"/>
  <c r="D97" i="3"/>
  <c r="D87" i="3"/>
  <c r="D110" i="3"/>
  <c r="D85" i="3"/>
  <c r="D89" i="3"/>
  <c r="D109" i="3"/>
  <c r="D105" i="3"/>
  <c r="D82" i="3"/>
  <c r="D92" i="3"/>
  <c r="D104" i="3"/>
  <c r="D83" i="3"/>
  <c r="D112" i="3"/>
  <c r="H79" i="3"/>
  <c r="E82" i="3" a="1"/>
  <c r="Q111" i="3"/>
  <c r="Q85" i="3"/>
  <c r="Q84" i="3"/>
  <c r="Q104" i="3"/>
  <c r="Q89" i="3"/>
  <c r="Q110" i="3"/>
  <c r="Q88" i="3"/>
  <c r="Q100" i="3"/>
  <c r="Q95" i="3"/>
  <c r="Q87" i="3"/>
  <c r="Q114" i="3"/>
  <c r="Q96" i="3"/>
  <c r="Q117" i="3"/>
  <c r="Q116" i="3"/>
  <c r="Q94" i="3"/>
  <c r="Q101" i="3"/>
  <c r="Q90" i="3"/>
  <c r="Q115" i="3"/>
  <c r="Q103" i="3"/>
  <c r="Q108" i="3"/>
  <c r="Q93" i="3"/>
  <c r="Q105" i="3"/>
  <c r="Q119" i="3"/>
  <c r="Q106" i="3"/>
  <c r="Q83" i="3"/>
  <c r="Q92" i="3"/>
  <c r="Q122" i="3"/>
  <c r="Q97" i="3"/>
  <c r="Q99" i="3"/>
  <c r="Q120" i="3"/>
  <c r="Q82" i="3"/>
  <c r="Q113" i="3"/>
  <c r="Q118" i="3"/>
  <c r="Q86" i="3"/>
  <c r="Q121" i="3"/>
  <c r="Q91" i="3"/>
  <c r="Q109" i="3"/>
  <c r="Q98" i="3"/>
  <c r="Q102" i="3"/>
  <c r="Q112" i="3"/>
  <c r="Q107" i="3"/>
  <c r="R115" i="3"/>
  <c r="R98" i="3"/>
  <c r="R94" i="3"/>
  <c r="R117" i="3"/>
  <c r="R84" i="3"/>
  <c r="R121" i="3"/>
  <c r="R87" i="3"/>
  <c r="R103" i="3"/>
  <c r="R97" i="3"/>
  <c r="R118" i="3"/>
  <c r="R92" i="3"/>
  <c r="R110" i="3"/>
  <c r="R95" i="3"/>
  <c r="R113" i="3"/>
  <c r="R85" i="3"/>
  <c r="R116" i="3"/>
  <c r="R83" i="3"/>
  <c r="R88" i="3"/>
  <c r="R102" i="3"/>
  <c r="R108" i="3"/>
  <c r="R104" i="3"/>
  <c r="R101" i="3"/>
  <c r="R93" i="3"/>
  <c r="R111" i="3"/>
  <c r="R114" i="3"/>
  <c r="R100" i="3"/>
  <c r="R120" i="3"/>
  <c r="R86" i="3"/>
  <c r="R96" i="3"/>
  <c r="R119" i="3"/>
  <c r="R91" i="3"/>
  <c r="R90" i="3"/>
  <c r="R107" i="3"/>
  <c r="R109" i="3"/>
  <c r="R89" i="3"/>
  <c r="R106" i="3"/>
  <c r="R105" i="3"/>
  <c r="R82" i="3"/>
  <c r="R112" i="3"/>
  <c r="R122" i="3"/>
  <c r="R99" i="3"/>
  <c r="P105" i="3"/>
  <c r="P100" i="3"/>
  <c r="P117" i="3"/>
  <c r="P121" i="3"/>
  <c r="P87" i="3"/>
  <c r="P103" i="3"/>
  <c r="P112" i="3"/>
  <c r="P120" i="3"/>
  <c r="P82" i="3"/>
  <c r="P107" i="3"/>
  <c r="S107" i="3" s="1"/>
  <c r="P106" i="3"/>
  <c r="S106" i="3" s="1"/>
  <c r="P94" i="3"/>
  <c r="P93" i="3"/>
  <c r="P110" i="3"/>
  <c r="P104" i="3"/>
  <c r="P119" i="3"/>
  <c r="P109" i="3"/>
  <c r="P97" i="3"/>
  <c r="P83" i="3"/>
  <c r="P113" i="3"/>
  <c r="P101" i="3"/>
  <c r="P96" i="3"/>
  <c r="P92" i="3"/>
  <c r="P91" i="3"/>
  <c r="P95" i="3"/>
  <c r="P99" i="3"/>
  <c r="P90" i="3"/>
  <c r="P98" i="3"/>
  <c r="P108" i="3"/>
  <c r="P89" i="3"/>
  <c r="P111" i="3"/>
  <c r="S111" i="3" s="1"/>
  <c r="P115" i="3"/>
  <c r="P88" i="3"/>
  <c r="P114" i="3"/>
  <c r="P86" i="3"/>
  <c r="P85" i="3"/>
  <c r="P84" i="3"/>
  <c r="P102" i="3"/>
  <c r="P122" i="3"/>
  <c r="P116" i="3"/>
  <c r="P118" i="3"/>
  <c r="B413" i="3"/>
  <c r="B414" i="3"/>
  <c r="C56" i="3" l="1"/>
  <c r="C53" i="3"/>
  <c r="C28" i="3"/>
  <c r="C58" i="3"/>
  <c r="C36" i="3"/>
  <c r="C37" i="3"/>
  <c r="C43" i="3"/>
  <c r="C31" i="3"/>
  <c r="C40" i="3"/>
  <c r="C59" i="3"/>
  <c r="C45" i="3"/>
  <c r="C57" i="3"/>
  <c r="C47" i="3"/>
  <c r="C32" i="3"/>
  <c r="C52" i="3"/>
  <c r="C51" i="3"/>
  <c r="C62" i="3"/>
  <c r="C50" i="3"/>
  <c r="C34" i="3"/>
  <c r="C48" i="3"/>
  <c r="C44" i="3"/>
  <c r="C35" i="3"/>
  <c r="C26" i="3"/>
  <c r="C42" i="3"/>
  <c r="C55" i="3"/>
  <c r="C33" i="3"/>
  <c r="C49" i="3"/>
  <c r="C25" i="3"/>
  <c r="C30" i="3"/>
  <c r="C39" i="3"/>
  <c r="C38" i="3"/>
  <c r="C64" i="3"/>
  <c r="C54" i="3"/>
  <c r="C29" i="3"/>
  <c r="C61" i="3"/>
  <c r="C65" i="3"/>
  <c r="C27" i="3"/>
  <c r="C46" i="3"/>
  <c r="C63" i="3"/>
  <c r="C41" i="3"/>
  <c r="C60" i="3"/>
  <c r="D63" i="3"/>
  <c r="D54" i="3"/>
  <c r="D40" i="3"/>
  <c r="D50" i="3"/>
  <c r="D49" i="3"/>
  <c r="D53" i="3"/>
  <c r="D32" i="3"/>
  <c r="D43" i="3"/>
  <c r="D25" i="3"/>
  <c r="D46" i="3"/>
  <c r="D60" i="3"/>
  <c r="D48" i="3"/>
  <c r="D36" i="3"/>
  <c r="D41" i="3"/>
  <c r="D44" i="3"/>
  <c r="D39" i="3"/>
  <c r="D51" i="3"/>
  <c r="D27" i="3"/>
  <c r="D34" i="3"/>
  <c r="D42" i="3"/>
  <c r="D56" i="3"/>
  <c r="D57" i="3"/>
  <c r="D47" i="3"/>
  <c r="D65" i="3"/>
  <c r="D29" i="3"/>
  <c r="D35" i="3"/>
  <c r="D55" i="3"/>
  <c r="D45" i="3"/>
  <c r="D31" i="3"/>
  <c r="D28" i="3"/>
  <c r="D58" i="3"/>
  <c r="D33" i="3"/>
  <c r="D64" i="3"/>
  <c r="D61" i="3"/>
  <c r="D59" i="3"/>
  <c r="D30" i="3"/>
  <c r="D38" i="3"/>
  <c r="D52" i="3"/>
  <c r="D62" i="3"/>
  <c r="D26" i="3"/>
  <c r="D37" i="3"/>
  <c r="H21" i="3"/>
  <c r="F25" i="3" s="1" a="1"/>
  <c r="E25" i="3" a="1"/>
  <c r="S98" i="3"/>
  <c r="S95" i="3"/>
  <c r="S110" i="3"/>
  <c r="S89" i="3"/>
  <c r="E83" i="3"/>
  <c r="E106" i="3"/>
  <c r="E104" i="3"/>
  <c r="E96" i="3"/>
  <c r="E99" i="3"/>
  <c r="E122" i="3"/>
  <c r="E111" i="3"/>
  <c r="E102" i="3"/>
  <c r="E103" i="3"/>
  <c r="E119" i="3"/>
  <c r="E117" i="3"/>
  <c r="E90" i="3"/>
  <c r="E92" i="3"/>
  <c r="E108" i="3"/>
  <c r="E91" i="3"/>
  <c r="E116" i="3"/>
  <c r="E112" i="3"/>
  <c r="E107" i="3"/>
  <c r="E113" i="3"/>
  <c r="E105" i="3"/>
  <c r="E110" i="3"/>
  <c r="E114" i="3"/>
  <c r="E89" i="3"/>
  <c r="E121" i="3"/>
  <c r="E82" i="3"/>
  <c r="E100" i="3"/>
  <c r="E84" i="3"/>
  <c r="E97" i="3"/>
  <c r="E109" i="3"/>
  <c r="E88" i="3"/>
  <c r="E98" i="3"/>
  <c r="E93" i="3"/>
  <c r="E87" i="3"/>
  <c r="E95" i="3"/>
  <c r="E115" i="3"/>
  <c r="E120" i="3"/>
  <c r="E85" i="3"/>
  <c r="E86" i="3"/>
  <c r="E101" i="3"/>
  <c r="E94" i="3"/>
  <c r="E118" i="3"/>
  <c r="S108" i="3"/>
  <c r="S90" i="3"/>
  <c r="S118" i="3"/>
  <c r="C82" i="3" a="1"/>
  <c r="F82" i="3" a="1"/>
  <c r="S92" i="3"/>
  <c r="S91" i="3"/>
  <c r="S103" i="3"/>
  <c r="S86" i="3"/>
  <c r="S93" i="3"/>
  <c r="S94" i="3"/>
  <c r="S116" i="3"/>
  <c r="S96" i="3"/>
  <c r="S84" i="3"/>
  <c r="S82" i="3"/>
  <c r="S122" i="3"/>
  <c r="S87" i="3"/>
  <c r="S113" i="3"/>
  <c r="S100" i="3"/>
  <c r="S120" i="3"/>
  <c r="S112" i="3"/>
  <c r="S101" i="3"/>
  <c r="S121" i="3"/>
  <c r="S117" i="3"/>
  <c r="S105" i="3"/>
  <c r="S102" i="3"/>
  <c r="S85" i="3"/>
  <c r="S83" i="3"/>
  <c r="S114" i="3"/>
  <c r="S97" i="3"/>
  <c r="S88" i="3"/>
  <c r="S109" i="3"/>
  <c r="S115" i="3"/>
  <c r="S119" i="3"/>
  <c r="S99" i="3"/>
  <c r="S104" i="3"/>
  <c r="N413" i="3"/>
  <c r="N414" i="3"/>
  <c r="F37" i="3" l="1"/>
  <c r="F29" i="3"/>
  <c r="F65" i="3"/>
  <c r="F40" i="3"/>
  <c r="F51" i="3"/>
  <c r="F42" i="3"/>
  <c r="F33" i="3"/>
  <c r="F27" i="3"/>
  <c r="F54" i="3"/>
  <c r="F36" i="3"/>
  <c r="F49" i="3"/>
  <c r="F48" i="3"/>
  <c r="F45" i="3"/>
  <c r="F30" i="3"/>
  <c r="F52" i="3"/>
  <c r="F60" i="3"/>
  <c r="F47" i="3"/>
  <c r="F63" i="3"/>
  <c r="F41" i="3"/>
  <c r="F53" i="3"/>
  <c r="F35" i="3"/>
  <c r="F39" i="3"/>
  <c r="F59" i="3"/>
  <c r="F38" i="3"/>
  <c r="F32" i="3"/>
  <c r="F31" i="3"/>
  <c r="F26" i="3"/>
  <c r="F55" i="3"/>
  <c r="F43" i="3"/>
  <c r="F62" i="3"/>
  <c r="F34" i="3"/>
  <c r="F57" i="3"/>
  <c r="F28" i="3"/>
  <c r="F64" i="3"/>
  <c r="F58" i="3"/>
  <c r="F46" i="3"/>
  <c r="F25" i="3"/>
  <c r="F44" i="3"/>
  <c r="F56" i="3"/>
  <c r="F50" i="3"/>
  <c r="F61" i="3"/>
  <c r="E36" i="3"/>
  <c r="G36" i="3" s="1"/>
  <c r="E27" i="3"/>
  <c r="G27" i="3" s="1"/>
  <c r="E25" i="3"/>
  <c r="E43" i="3"/>
  <c r="E31" i="3"/>
  <c r="E41" i="3"/>
  <c r="E47" i="3"/>
  <c r="G47" i="3" s="1"/>
  <c r="E50" i="3"/>
  <c r="E38" i="3"/>
  <c r="E55" i="3"/>
  <c r="E28" i="3"/>
  <c r="E58" i="3"/>
  <c r="E54" i="3"/>
  <c r="E40" i="3"/>
  <c r="E37" i="3"/>
  <c r="E32" i="3"/>
  <c r="G32" i="3" s="1"/>
  <c r="E57" i="3"/>
  <c r="E29" i="3"/>
  <c r="G29" i="3" s="1"/>
  <c r="E52" i="3"/>
  <c r="E65" i="3"/>
  <c r="E63" i="3"/>
  <c r="G63" i="3" s="1"/>
  <c r="E42" i="3"/>
  <c r="E39" i="3"/>
  <c r="E45" i="3"/>
  <c r="E48" i="3"/>
  <c r="E51" i="3"/>
  <c r="E35" i="3"/>
  <c r="E46" i="3"/>
  <c r="E60" i="3"/>
  <c r="E26" i="3"/>
  <c r="E33" i="3"/>
  <c r="E64" i="3"/>
  <c r="G64" i="3" s="1"/>
  <c r="E53" i="3"/>
  <c r="G53" i="3" s="1"/>
  <c r="E61" i="3"/>
  <c r="G61" i="3" s="1"/>
  <c r="E49" i="3"/>
  <c r="E59" i="3"/>
  <c r="E30" i="3"/>
  <c r="E62" i="3"/>
  <c r="E34" i="3"/>
  <c r="G34" i="3" s="1"/>
  <c r="E56" i="3"/>
  <c r="E44" i="3"/>
  <c r="F107" i="3"/>
  <c r="F120" i="3"/>
  <c r="F105" i="3"/>
  <c r="F85" i="3"/>
  <c r="F97" i="3"/>
  <c r="F83" i="3"/>
  <c r="F119" i="3"/>
  <c r="F104" i="3"/>
  <c r="F82" i="3"/>
  <c r="F110" i="3"/>
  <c r="F106" i="3"/>
  <c r="F87" i="3"/>
  <c r="F108" i="3"/>
  <c r="F96" i="3"/>
  <c r="F98" i="3"/>
  <c r="F103" i="3"/>
  <c r="F93" i="3"/>
  <c r="F92" i="3"/>
  <c r="F115" i="3"/>
  <c r="F112" i="3"/>
  <c r="F117" i="3"/>
  <c r="F86" i="3"/>
  <c r="F88" i="3"/>
  <c r="F111" i="3"/>
  <c r="F99" i="3"/>
  <c r="F102" i="3"/>
  <c r="F122" i="3"/>
  <c r="F113" i="3"/>
  <c r="F121" i="3"/>
  <c r="F116" i="3"/>
  <c r="F100" i="3"/>
  <c r="F101" i="3"/>
  <c r="F109" i="3"/>
  <c r="F89" i="3"/>
  <c r="F114" i="3"/>
  <c r="F91" i="3"/>
  <c r="F90" i="3"/>
  <c r="F84" i="3"/>
  <c r="F94" i="3"/>
  <c r="F95" i="3"/>
  <c r="F118" i="3"/>
  <c r="C84" i="3"/>
  <c r="G84" i="3" s="1"/>
  <c r="H84" i="3" s="1"/>
  <c r="K84" i="3" s="1"/>
  <c r="C92" i="3"/>
  <c r="C118" i="3"/>
  <c r="G118" i="3" s="1"/>
  <c r="H118" i="3" s="1"/>
  <c r="C115" i="3"/>
  <c r="C94" i="3"/>
  <c r="G94" i="3" s="1"/>
  <c r="H94" i="3" s="1"/>
  <c r="K94" i="3" s="1"/>
  <c r="C89" i="3"/>
  <c r="C112" i="3"/>
  <c r="C104" i="3"/>
  <c r="C122" i="3"/>
  <c r="C93" i="3"/>
  <c r="C83" i="3"/>
  <c r="C110" i="3"/>
  <c r="C121" i="3"/>
  <c r="C87" i="3"/>
  <c r="C102" i="3"/>
  <c r="C100" i="3"/>
  <c r="C114" i="3"/>
  <c r="C105" i="3"/>
  <c r="C97" i="3"/>
  <c r="C88" i="3"/>
  <c r="G88" i="3" s="1"/>
  <c r="H88" i="3" s="1"/>
  <c r="C113" i="3"/>
  <c r="G113" i="3" s="1"/>
  <c r="H113" i="3" s="1"/>
  <c r="C82" i="3"/>
  <c r="C106" i="3"/>
  <c r="C85" i="3"/>
  <c r="C111" i="3"/>
  <c r="C120" i="3"/>
  <c r="C91" i="3"/>
  <c r="C86" i="3"/>
  <c r="C98" i="3"/>
  <c r="C109" i="3"/>
  <c r="C103" i="3"/>
  <c r="C117" i="3"/>
  <c r="C116" i="3"/>
  <c r="C108" i="3"/>
  <c r="C90" i="3"/>
  <c r="C96" i="3"/>
  <c r="C99" i="3"/>
  <c r="G99" i="3" s="1"/>
  <c r="H99" i="3" s="1"/>
  <c r="K99" i="3" s="1"/>
  <c r="C107" i="3"/>
  <c r="C119" i="3"/>
  <c r="C95" i="3"/>
  <c r="C101" i="3"/>
  <c r="T84" i="3"/>
  <c r="T116" i="3"/>
  <c r="T85" i="3"/>
  <c r="T111" i="3"/>
  <c r="Z413" i="3"/>
  <c r="Z414" i="3"/>
  <c r="G30" i="3" l="1"/>
  <c r="G33" i="3"/>
  <c r="G43" i="3"/>
  <c r="G49" i="3"/>
  <c r="G40" i="3"/>
  <c r="G46" i="3"/>
  <c r="G35" i="3"/>
  <c r="H35" i="3" s="1"/>
  <c r="G37" i="3"/>
  <c r="G51" i="3"/>
  <c r="H51" i="3" s="1"/>
  <c r="G82" i="3"/>
  <c r="H82" i="3" s="1"/>
  <c r="G57" i="3"/>
  <c r="H57" i="3" s="1"/>
  <c r="G26" i="3"/>
  <c r="H26" i="3" s="1"/>
  <c r="G54" i="3"/>
  <c r="H54" i="3" s="1"/>
  <c r="G52" i="3"/>
  <c r="H52" i="3" s="1"/>
  <c r="G45" i="3"/>
  <c r="H45" i="3" s="1"/>
  <c r="G55" i="3"/>
  <c r="H55" i="3" s="1"/>
  <c r="G58" i="3"/>
  <c r="H58" i="3" s="1"/>
  <c r="G44" i="3"/>
  <c r="H44" i="3" s="1"/>
  <c r="G48" i="3"/>
  <c r="H48" i="3" s="1"/>
  <c r="G38" i="3"/>
  <c r="H38" i="3" s="1"/>
  <c r="G25" i="3"/>
  <c r="G56" i="3"/>
  <c r="H56" i="3" s="1"/>
  <c r="G50" i="3"/>
  <c r="H50" i="3" s="1"/>
  <c r="G28" i="3"/>
  <c r="H28" i="3" s="1"/>
  <c r="G60" i="3"/>
  <c r="H60" i="3" s="1"/>
  <c r="G39" i="3"/>
  <c r="H39" i="3" s="1"/>
  <c r="G62" i="3"/>
  <c r="H62" i="3" s="1"/>
  <c r="G42" i="3"/>
  <c r="H42" i="3" s="1"/>
  <c r="G41" i="3"/>
  <c r="H41" i="3" s="1"/>
  <c r="G31" i="3"/>
  <c r="H31" i="3" s="1"/>
  <c r="G59" i="3"/>
  <c r="H59" i="3" s="1"/>
  <c r="G65" i="3"/>
  <c r="H65" i="3" s="1"/>
  <c r="G107" i="3"/>
  <c r="H107" i="3" s="1"/>
  <c r="K107" i="3" s="1"/>
  <c r="G115" i="3"/>
  <c r="H115" i="3" s="1"/>
  <c r="K115" i="3" s="1"/>
  <c r="G89" i="3"/>
  <c r="H89" i="3" s="1"/>
  <c r="I88" i="3" s="1"/>
  <c r="G97" i="3"/>
  <c r="H97" i="3" s="1"/>
  <c r="K97" i="3" s="1"/>
  <c r="G90" i="3"/>
  <c r="H90" i="3" s="1"/>
  <c r="K90" i="3" s="1"/>
  <c r="G92" i="3"/>
  <c r="H92" i="3" s="1"/>
  <c r="K92" i="3" s="1"/>
  <c r="G105" i="3"/>
  <c r="H105" i="3" s="1"/>
  <c r="K105" i="3" s="1"/>
  <c r="G114" i="3"/>
  <c r="H114" i="3" s="1"/>
  <c r="K114" i="3" s="1"/>
  <c r="G117" i="3"/>
  <c r="H117" i="3" s="1"/>
  <c r="K117" i="3" s="1"/>
  <c r="G109" i="3"/>
  <c r="H109" i="3" s="1"/>
  <c r="K109" i="3" s="1"/>
  <c r="G120" i="3"/>
  <c r="H120" i="3" s="1"/>
  <c r="K120" i="3" s="1"/>
  <c r="G93" i="3"/>
  <c r="H93" i="3" s="1"/>
  <c r="K93" i="3" s="1"/>
  <c r="G91" i="3"/>
  <c r="H91" i="3" s="1"/>
  <c r="K91" i="3" s="1"/>
  <c r="K113" i="3"/>
  <c r="G86" i="3"/>
  <c r="H86" i="3" s="1"/>
  <c r="K86" i="3" s="1"/>
  <c r="G119" i="3"/>
  <c r="H119" i="3" s="1"/>
  <c r="G106" i="3"/>
  <c r="H106" i="3" s="1"/>
  <c r="K106" i="3" s="1"/>
  <c r="G112" i="3"/>
  <c r="H112" i="3" s="1"/>
  <c r="K112" i="3" s="1"/>
  <c r="G96" i="3"/>
  <c r="H96" i="3" s="1"/>
  <c r="G108" i="3"/>
  <c r="H108" i="3" s="1"/>
  <c r="G100" i="3"/>
  <c r="H100" i="3" s="1"/>
  <c r="G102" i="3"/>
  <c r="H102" i="3" s="1"/>
  <c r="G87" i="3"/>
  <c r="H87" i="3" s="1"/>
  <c r="G98" i="3"/>
  <c r="H98" i="3" s="1"/>
  <c r="G121" i="3"/>
  <c r="H121" i="3" s="1"/>
  <c r="G110" i="3"/>
  <c r="H110" i="3" s="1"/>
  <c r="K88" i="3"/>
  <c r="G83" i="3"/>
  <c r="H83" i="3" s="1"/>
  <c r="G116" i="3"/>
  <c r="H116" i="3" s="1"/>
  <c r="G103" i="3"/>
  <c r="H103" i="3" s="1"/>
  <c r="K118" i="3"/>
  <c r="G101" i="3"/>
  <c r="H101" i="3" s="1"/>
  <c r="G111" i="3"/>
  <c r="H111" i="3" s="1"/>
  <c r="G122" i="3"/>
  <c r="H122" i="3" s="1"/>
  <c r="K122" i="3" s="1"/>
  <c r="G95" i="3"/>
  <c r="H95" i="3" s="1"/>
  <c r="I94" i="3" s="1"/>
  <c r="G85" i="3"/>
  <c r="H85" i="3" s="1"/>
  <c r="I84" i="3" s="1"/>
  <c r="G104" i="3"/>
  <c r="H104" i="3" s="1"/>
  <c r="B16" i="4"/>
  <c r="B5" i="6" s="1"/>
  <c r="B15" i="4"/>
  <c r="B4" i="6" s="1"/>
  <c r="J83" i="3" a="1"/>
  <c r="T119" i="3"/>
  <c r="T90" i="3"/>
  <c r="T104" i="3"/>
  <c r="T92" i="3"/>
  <c r="T91" i="3"/>
  <c r="T94" i="3"/>
  <c r="T112" i="3"/>
  <c r="T109" i="3"/>
  <c r="T118" i="3"/>
  <c r="T82" i="3"/>
  <c r="T121" i="3"/>
  <c r="U84" i="3"/>
  <c r="T95" i="3"/>
  <c r="T100" i="3"/>
  <c r="T97" i="3"/>
  <c r="T86" i="3"/>
  <c r="T110" i="3"/>
  <c r="T105" i="3"/>
  <c r="T120" i="3"/>
  <c r="T101" i="3"/>
  <c r="T83" i="3"/>
  <c r="W83" i="3" s="1" a="1"/>
  <c r="W85" i="3" s="1"/>
  <c r="T98" i="3"/>
  <c r="T108" i="3"/>
  <c r="T114" i="3"/>
  <c r="T89" i="3"/>
  <c r="T88" i="3"/>
  <c r="T99" i="3"/>
  <c r="T93" i="3"/>
  <c r="T115" i="3"/>
  <c r="T122" i="3"/>
  <c r="T106" i="3"/>
  <c r="T102" i="3"/>
  <c r="T107" i="3"/>
  <c r="T113" i="3"/>
  <c r="T117" i="3"/>
  <c r="T103" i="3"/>
  <c r="T87" i="3"/>
  <c r="T96" i="3"/>
  <c r="H34" i="3"/>
  <c r="H43" i="3"/>
  <c r="H36" i="3"/>
  <c r="H29" i="3"/>
  <c r="H49" i="3"/>
  <c r="H32" i="3"/>
  <c r="H64" i="3"/>
  <c r="H61" i="3"/>
  <c r="H37" i="3"/>
  <c r="H63" i="3"/>
  <c r="H47" i="3"/>
  <c r="H53" i="3"/>
  <c r="H25" i="3"/>
  <c r="H30" i="3"/>
  <c r="H27" i="3"/>
  <c r="H46" i="3"/>
  <c r="H40" i="3"/>
  <c r="H33" i="3"/>
  <c r="I107" i="3" l="1"/>
  <c r="J108" i="3" s="1"/>
  <c r="K89" i="3"/>
  <c r="I115" i="3"/>
  <c r="I117" i="3"/>
  <c r="I89" i="3"/>
  <c r="I113" i="3"/>
  <c r="J114" i="3" s="1"/>
  <c r="I119" i="3"/>
  <c r="J120" i="3" s="1"/>
  <c r="I93" i="3"/>
  <c r="I114" i="3"/>
  <c r="I90" i="3"/>
  <c r="J91" i="3" s="1"/>
  <c r="I91" i="3"/>
  <c r="J92" i="3" s="1"/>
  <c r="I92" i="3"/>
  <c r="J93" i="3" s="1"/>
  <c r="I112" i="3"/>
  <c r="J113" i="3" s="1"/>
  <c r="I106" i="3"/>
  <c r="J107" i="3" s="1"/>
  <c r="I105" i="3"/>
  <c r="J106" i="3" s="1"/>
  <c r="I118" i="3"/>
  <c r="J119" i="3" s="1"/>
  <c r="K119" i="3"/>
  <c r="K98" i="3"/>
  <c r="I98" i="3"/>
  <c r="J99" i="3" s="1"/>
  <c r="I87" i="3"/>
  <c r="J88" i="3" s="1"/>
  <c r="K87" i="3"/>
  <c r="I108" i="3"/>
  <c r="J109" i="3" s="1"/>
  <c r="K108" i="3"/>
  <c r="K121" i="3"/>
  <c r="I120" i="3"/>
  <c r="J121" i="3" s="1"/>
  <c r="I121" i="3"/>
  <c r="J122" i="3" s="1"/>
  <c r="I103" i="3"/>
  <c r="J104" i="3" s="1"/>
  <c r="K103" i="3"/>
  <c r="I100" i="3"/>
  <c r="J101" i="3" s="1"/>
  <c r="K100" i="3"/>
  <c r="I99" i="3"/>
  <c r="J100" i="3" s="1"/>
  <c r="I96" i="3"/>
  <c r="J97" i="3" s="1"/>
  <c r="K96" i="3"/>
  <c r="K111" i="3"/>
  <c r="I111" i="3"/>
  <c r="J112" i="3" s="1"/>
  <c r="K102" i="3"/>
  <c r="I102" i="3"/>
  <c r="J103" i="3" s="1"/>
  <c r="K83" i="3" a="1"/>
  <c r="K83" i="3"/>
  <c r="I83" i="3"/>
  <c r="J84" i="3" s="1"/>
  <c r="I86" i="3"/>
  <c r="J87" i="3" s="1"/>
  <c r="I85" i="3"/>
  <c r="J86" i="3" s="1"/>
  <c r="K85" i="3"/>
  <c r="I110" i="3"/>
  <c r="J111" i="3" s="1"/>
  <c r="K110" i="3"/>
  <c r="I109" i="3"/>
  <c r="J110" i="3" s="1"/>
  <c r="I82" i="3"/>
  <c r="J83" i="3" s="1"/>
  <c r="I101" i="3"/>
  <c r="J102" i="3" s="1"/>
  <c r="K101" i="3"/>
  <c r="K116" i="3"/>
  <c r="I116" i="3"/>
  <c r="J117" i="3" s="1"/>
  <c r="K104" i="3"/>
  <c r="I104" i="3"/>
  <c r="J105" i="3" s="1"/>
  <c r="I95" i="3"/>
  <c r="J96" i="3" s="1"/>
  <c r="K95" i="3"/>
  <c r="I97" i="3"/>
  <c r="J98" i="3" s="1"/>
  <c r="J116" i="3"/>
  <c r="J95" i="3"/>
  <c r="J85" i="3"/>
  <c r="W121" i="3"/>
  <c r="W118" i="3"/>
  <c r="W122" i="3"/>
  <c r="W111" i="3"/>
  <c r="W109" i="3"/>
  <c r="W119" i="3"/>
  <c r="W84" i="3"/>
  <c r="W112" i="3"/>
  <c r="J118" i="3"/>
  <c r="W116" i="3"/>
  <c r="W96" i="3"/>
  <c r="W94" i="3"/>
  <c r="J89" i="3"/>
  <c r="W92" i="3"/>
  <c r="W91" i="3"/>
  <c r="W104" i="3"/>
  <c r="J94" i="3"/>
  <c r="J115" i="3"/>
  <c r="K26" i="3" a="1"/>
  <c r="K43" i="3" s="1"/>
  <c r="J90" i="3"/>
  <c r="W90" i="3"/>
  <c r="U90" i="3"/>
  <c r="U111" i="3"/>
  <c r="U91" i="3"/>
  <c r="U118" i="3"/>
  <c r="U114" i="3"/>
  <c r="W114" i="3"/>
  <c r="W103" i="3"/>
  <c r="U103" i="3"/>
  <c r="W89" i="3"/>
  <c r="U89" i="3"/>
  <c r="W113" i="3"/>
  <c r="U112" i="3"/>
  <c r="U113" i="3"/>
  <c r="W83" i="3"/>
  <c r="U83" i="3"/>
  <c r="U82" i="3"/>
  <c r="W86" i="3"/>
  <c r="U86" i="3"/>
  <c r="U87" i="3"/>
  <c r="W87" i="3"/>
  <c r="U102" i="3"/>
  <c r="W102" i="3"/>
  <c r="U106" i="3"/>
  <c r="W106" i="3"/>
  <c r="U105" i="3"/>
  <c r="U104" i="3"/>
  <c r="W105" i="3"/>
  <c r="U85" i="3"/>
  <c r="U96" i="3"/>
  <c r="W97" i="3"/>
  <c r="U97" i="3"/>
  <c r="W117" i="3"/>
  <c r="U117" i="3"/>
  <c r="U116" i="3"/>
  <c r="W108" i="3"/>
  <c r="U108" i="3"/>
  <c r="W101" i="3"/>
  <c r="U101" i="3"/>
  <c r="U110" i="3"/>
  <c r="W110" i="3"/>
  <c r="W100" i="3"/>
  <c r="U100" i="3"/>
  <c r="U92" i="3"/>
  <c r="W93" i="3"/>
  <c r="U93" i="3"/>
  <c r="W95" i="3"/>
  <c r="U95" i="3"/>
  <c r="W107" i="3"/>
  <c r="U107" i="3"/>
  <c r="W115" i="3"/>
  <c r="U115" i="3"/>
  <c r="W99" i="3"/>
  <c r="U99" i="3"/>
  <c r="U109" i="3"/>
  <c r="W98" i="3"/>
  <c r="U98" i="3"/>
  <c r="U119" i="3"/>
  <c r="W120" i="3"/>
  <c r="U120" i="3"/>
  <c r="U121" i="3"/>
  <c r="W88" i="3"/>
  <c r="U88" i="3"/>
  <c r="U94" i="3"/>
  <c r="I31" i="3"/>
  <c r="I55" i="3"/>
  <c r="I43" i="3"/>
  <c r="I49" i="3"/>
  <c r="I52" i="3"/>
  <c r="I29" i="3"/>
  <c r="I35" i="3"/>
  <c r="I36" i="3"/>
  <c r="I57" i="3"/>
  <c r="I34" i="3"/>
  <c r="I42" i="3"/>
  <c r="I56" i="3"/>
  <c r="I64" i="3"/>
  <c r="I25" i="3"/>
  <c r="I54" i="3"/>
  <c r="I33" i="3"/>
  <c r="I41" i="3"/>
  <c r="I46" i="3"/>
  <c r="I47" i="3"/>
  <c r="I51" i="3"/>
  <c r="I37" i="3"/>
  <c r="I59" i="3"/>
  <c r="I38" i="3"/>
  <c r="I58" i="3"/>
  <c r="I39" i="3"/>
  <c r="I32" i="3"/>
  <c r="I26" i="3"/>
  <c r="I27" i="3"/>
  <c r="I50" i="3"/>
  <c r="I60" i="3"/>
  <c r="I61" i="3"/>
  <c r="I40" i="3"/>
  <c r="I63" i="3"/>
  <c r="I45" i="3"/>
  <c r="I44" i="3"/>
  <c r="I62" i="3"/>
  <c r="I48" i="3"/>
  <c r="I30" i="3"/>
  <c r="I28" i="3"/>
  <c r="I53" i="3"/>
  <c r="K39" i="3" l="1"/>
  <c r="K63" i="3"/>
  <c r="J26" i="3" a="1"/>
  <c r="J50" i="3" s="1"/>
  <c r="K50" i="3"/>
  <c r="V83" i="3" a="1"/>
  <c r="V85" i="3" s="1"/>
  <c r="K65" i="3"/>
  <c r="K32" i="3"/>
  <c r="K45" i="3"/>
  <c r="K62" i="3"/>
  <c r="K58" i="3"/>
  <c r="K53" i="3"/>
  <c r="K54" i="3"/>
  <c r="K61" i="3"/>
  <c r="K37" i="3"/>
  <c r="K56" i="3"/>
  <c r="J72" i="3"/>
  <c r="K33" i="3"/>
  <c r="K29" i="3"/>
  <c r="K59" i="3"/>
  <c r="K40" i="3"/>
  <c r="K52" i="3"/>
  <c r="K28" i="3"/>
  <c r="K30" i="3"/>
  <c r="K47" i="3"/>
  <c r="K46" i="3"/>
  <c r="K36" i="3"/>
  <c r="K42" i="3"/>
  <c r="K57" i="3"/>
  <c r="K49" i="3"/>
  <c r="K64" i="3"/>
  <c r="K31" i="3"/>
  <c r="K60" i="3"/>
  <c r="K35" i="3"/>
  <c r="K48" i="3"/>
  <c r="K26" i="3"/>
  <c r="K34" i="3"/>
  <c r="K38" i="3"/>
  <c r="K44" i="3"/>
  <c r="K55" i="3"/>
  <c r="K51" i="3"/>
  <c r="K27" i="3"/>
  <c r="K41" i="3"/>
  <c r="V106" i="3" l="1"/>
  <c r="J63" i="3"/>
  <c r="V98" i="3"/>
  <c r="J28" i="3"/>
  <c r="V83" i="3"/>
  <c r="J61" i="3"/>
  <c r="J26" i="3"/>
  <c r="J36" i="3"/>
  <c r="V118" i="3"/>
  <c r="J27" i="3"/>
  <c r="V86" i="3"/>
  <c r="V114" i="3"/>
  <c r="J59" i="3"/>
  <c r="V103" i="3"/>
  <c r="V97" i="3"/>
  <c r="V107" i="3"/>
  <c r="J35" i="3"/>
  <c r="J64" i="3"/>
  <c r="J34" i="3"/>
  <c r="J29" i="3"/>
  <c r="J52" i="3"/>
  <c r="J37" i="3"/>
  <c r="V95" i="3"/>
  <c r="J40" i="3"/>
  <c r="V96" i="3"/>
  <c r="J49" i="3"/>
  <c r="J57" i="3"/>
  <c r="J45" i="3"/>
  <c r="J58" i="3"/>
  <c r="V115" i="3"/>
  <c r="V91" i="3"/>
  <c r="J48" i="3"/>
  <c r="V112" i="3"/>
  <c r="V104" i="3"/>
  <c r="J55" i="3"/>
  <c r="J33" i="3"/>
  <c r="V111" i="3"/>
  <c r="V108" i="3"/>
  <c r="J53" i="3"/>
  <c r="J32" i="3"/>
  <c r="V90" i="3"/>
  <c r="V116" i="3"/>
  <c r="V113" i="3"/>
  <c r="J56" i="3"/>
  <c r="J46" i="3"/>
  <c r="J44" i="3"/>
  <c r="J43" i="3"/>
  <c r="V110" i="3"/>
  <c r="V121" i="3"/>
  <c r="J60" i="3"/>
  <c r="V120" i="3"/>
  <c r="J38" i="3"/>
  <c r="J41" i="3"/>
  <c r="V100" i="3"/>
  <c r="V102" i="3"/>
  <c r="V87" i="3"/>
  <c r="V89" i="3"/>
  <c r="V94" i="3"/>
  <c r="J47" i="3"/>
  <c r="V84" i="3"/>
  <c r="J30" i="3"/>
  <c r="V105" i="3"/>
  <c r="V109" i="3"/>
  <c r="J31" i="3"/>
  <c r="V92" i="3"/>
  <c r="V119" i="3"/>
  <c r="V88" i="3"/>
  <c r="V93" i="3"/>
  <c r="J54" i="3"/>
  <c r="V122" i="3"/>
  <c r="J62" i="3"/>
  <c r="J39" i="3"/>
  <c r="V99" i="3"/>
  <c r="J65" i="3"/>
  <c r="J51" i="3"/>
  <c r="J42" i="3"/>
  <c r="V117" i="3"/>
  <c r="V101" i="3"/>
  <c r="K15" i="3" l="1"/>
  <c r="V72" i="3"/>
  <c r="V73" i="3" s="1"/>
  <c r="Z73" i="3" s="1"/>
  <c r="AB71" i="3" l="1"/>
  <c r="AB72" i="3"/>
  <c r="AA73" i="3" s="1"/>
  <c r="AB73" i="3"/>
  <c r="AA74" i="3" s="1"/>
  <c r="B130" i="3"/>
  <c r="D130" i="3" l="1"/>
  <c r="C131" i="3" s="1"/>
  <c r="D128" i="3"/>
  <c r="D129" i="3"/>
  <c r="C130" i="3" s="1"/>
  <c r="AA72" i="3"/>
  <c r="AC72" i="3" s="1"/>
  <c r="AD72" i="3" s="1"/>
  <c r="AE72" i="3" s="1"/>
  <c r="AC71" i="3"/>
  <c r="N130" i="3"/>
  <c r="AD71" i="3" l="1"/>
  <c r="AE71" i="3" s="1"/>
  <c r="P129" i="3"/>
  <c r="O130" i="3" s="1"/>
  <c r="P128" i="3"/>
  <c r="P130" i="3"/>
  <c r="O131" i="3" s="1"/>
  <c r="C129" i="3"/>
  <c r="E129" i="3" s="1"/>
  <c r="E128" i="3"/>
  <c r="F128" i="3" s="1"/>
  <c r="G128" i="3" s="1"/>
  <c r="H128" i="3" s="1"/>
  <c r="AF72" i="3"/>
  <c r="AC73" i="3"/>
  <c r="AD73" i="3" s="1"/>
  <c r="AE73" i="3" s="1"/>
  <c r="F129" i="3"/>
  <c r="G129" i="3" s="1"/>
  <c r="E130" i="3" s="1"/>
  <c r="Z130" i="3"/>
  <c r="AB128" i="3" l="1"/>
  <c r="AF71" i="3"/>
  <c r="O129" i="3"/>
  <c r="Q129" i="3" s="1"/>
  <c r="R129" i="3" s="1"/>
  <c r="S129" i="3" s="1"/>
  <c r="T129" i="3" s="1"/>
  <c r="Q128" i="3"/>
  <c r="H129" i="3"/>
  <c r="AC74" i="3"/>
  <c r="AF73" i="3"/>
  <c r="F130" i="3"/>
  <c r="G130" i="3" s="1"/>
  <c r="Q130" i="3"/>
  <c r="B187" i="3"/>
  <c r="R128" i="3" l="1"/>
  <c r="S128" i="3" s="1"/>
  <c r="T128" i="3" s="1"/>
  <c r="D185" i="3"/>
  <c r="AA129" i="3"/>
  <c r="AC128" i="3"/>
  <c r="E131" i="3"/>
  <c r="H130" i="3"/>
  <c r="R130" i="3"/>
  <c r="S130" i="3" s="1"/>
  <c r="AD74" i="3"/>
  <c r="AE74" i="3" s="1"/>
  <c r="N187" i="3"/>
  <c r="AD128" i="3" l="1"/>
  <c r="AE128" i="3" s="1"/>
  <c r="AF128" i="3" s="1"/>
  <c r="P185" i="3"/>
  <c r="C186" i="3"/>
  <c r="E185" i="3"/>
  <c r="AF74" i="3"/>
  <c r="AC75" i="3"/>
  <c r="Q131" i="3"/>
  <c r="T130" i="3"/>
  <c r="F131" i="3"/>
  <c r="G131" i="3" s="1"/>
  <c r="Z187" i="3"/>
  <c r="F185" i="3" l="1"/>
  <c r="G185" i="3" s="1"/>
  <c r="AB185" i="3"/>
  <c r="O186" i="3"/>
  <c r="Q185" i="3"/>
  <c r="E132" i="3"/>
  <c r="R131" i="3"/>
  <c r="S131" i="3" s="1"/>
  <c r="AD75" i="3"/>
  <c r="AE75" i="3" s="1"/>
  <c r="H131" i="3"/>
  <c r="B244" i="3"/>
  <c r="H185" i="3" l="1"/>
  <c r="D242" i="3"/>
  <c r="R185" i="3"/>
  <c r="S185" i="3" s="1"/>
  <c r="AA186" i="3"/>
  <c r="AC185" i="3"/>
  <c r="AC76" i="3"/>
  <c r="AF75" i="3"/>
  <c r="T131" i="3"/>
  <c r="Q132" i="3"/>
  <c r="F132" i="3"/>
  <c r="G132" i="3" s="1"/>
  <c r="N244" i="3"/>
  <c r="AD185" i="3" l="1"/>
  <c r="AE185" i="3" s="1"/>
  <c r="AF185" i="3" s="1"/>
  <c r="P242" i="3"/>
  <c r="T185" i="3"/>
  <c r="C243" i="3"/>
  <c r="E242" i="3"/>
  <c r="F242" i="3" s="1"/>
  <c r="G242" i="3" s="1"/>
  <c r="H242" i="3" s="1"/>
  <c r="E133" i="3"/>
  <c r="R132" i="3"/>
  <c r="S132" i="3" s="1"/>
  <c r="AD76" i="3"/>
  <c r="AE76" i="3" s="1"/>
  <c r="H132" i="3"/>
  <c r="Z244" i="3"/>
  <c r="AB242" i="3" l="1"/>
  <c r="O243" i="3"/>
  <c r="Q242" i="3"/>
  <c r="R242" i="3" s="1"/>
  <c r="S242" i="3" s="1"/>
  <c r="T242" i="3" s="1"/>
  <c r="AC77" i="3"/>
  <c r="AF76" i="3"/>
  <c r="Q133" i="3"/>
  <c r="T132" i="3"/>
  <c r="F133" i="3"/>
  <c r="G133" i="3" s="1"/>
  <c r="B301" i="3"/>
  <c r="D299" i="3" l="1"/>
  <c r="AA243" i="3"/>
  <c r="AC242" i="3"/>
  <c r="R133" i="3"/>
  <c r="S133" i="3" s="1"/>
  <c r="AD77" i="3"/>
  <c r="AE77" i="3" s="1"/>
  <c r="E134" i="3"/>
  <c r="H133" i="3"/>
  <c r="N301" i="3"/>
  <c r="P299" i="3" l="1"/>
  <c r="AD242" i="3"/>
  <c r="AE242" i="3" s="1"/>
  <c r="C300" i="3"/>
  <c r="E299" i="3"/>
  <c r="AC78" i="3"/>
  <c r="F134" i="3"/>
  <c r="G134" i="3" s="1"/>
  <c r="E135" i="3" s="1"/>
  <c r="AF77" i="3"/>
  <c r="Q134" i="3"/>
  <c r="T133" i="3"/>
  <c r="Z301" i="3"/>
  <c r="AB299" i="3" l="1"/>
  <c r="F299" i="3"/>
  <c r="G299" i="3" s="1"/>
  <c r="AF242" i="3"/>
  <c r="O300" i="3"/>
  <c r="Q299" i="3"/>
  <c r="R299" i="3" s="1"/>
  <c r="S299" i="3" s="1"/>
  <c r="T299" i="3" s="1"/>
  <c r="R134" i="3"/>
  <c r="S134" i="3" s="1"/>
  <c r="Q135" i="3" s="1"/>
  <c r="F135" i="3"/>
  <c r="G135" i="3" s="1"/>
  <c r="H134" i="3"/>
  <c r="AD78" i="3"/>
  <c r="B358" i="3"/>
  <c r="H299" i="3" l="1"/>
  <c r="D356" i="3"/>
  <c r="AA300" i="3"/>
  <c r="AC299" i="3"/>
  <c r="AD299" i="3" s="1"/>
  <c r="AE299" i="3" s="1"/>
  <c r="AF299" i="3" s="1"/>
  <c r="R135" i="3"/>
  <c r="AE78" i="3"/>
  <c r="AF78" i="3" s="1"/>
  <c r="E136" i="3"/>
  <c r="H135" i="3"/>
  <c r="T134" i="3"/>
  <c r="N358" i="3"/>
  <c r="C357" i="3" l="1"/>
  <c r="E356" i="3"/>
  <c r="F356" i="3" s="1"/>
  <c r="G356" i="3" s="1"/>
  <c r="H356" i="3" s="1"/>
  <c r="P356" i="3"/>
  <c r="AC79" i="3"/>
  <c r="F136" i="3"/>
  <c r="G136" i="3" s="1"/>
  <c r="H136" i="3" s="1"/>
  <c r="C139" i="3" s="1" a="1"/>
  <c r="S135" i="3"/>
  <c r="Q136" i="3" s="1"/>
  <c r="Z358" i="3"/>
  <c r="AB356" i="3" l="1"/>
  <c r="O357" i="3"/>
  <c r="Q356" i="3"/>
  <c r="R356" i="3" s="1"/>
  <c r="S356" i="3" s="1"/>
  <c r="T356" i="3" s="1"/>
  <c r="C152" i="3"/>
  <c r="C151" i="3"/>
  <c r="C148" i="3"/>
  <c r="C153" i="3"/>
  <c r="C142" i="3"/>
  <c r="C167" i="3"/>
  <c r="C162" i="3"/>
  <c r="C160" i="3"/>
  <c r="C158" i="3"/>
  <c r="C176" i="3"/>
  <c r="C155" i="3"/>
  <c r="C140" i="3"/>
  <c r="C169" i="3"/>
  <c r="C149" i="3"/>
  <c r="C168" i="3"/>
  <c r="C139" i="3"/>
  <c r="C165" i="3"/>
  <c r="C175" i="3"/>
  <c r="C143" i="3"/>
  <c r="C159" i="3"/>
  <c r="C172" i="3"/>
  <c r="C146" i="3"/>
  <c r="C178" i="3"/>
  <c r="C166" i="3"/>
  <c r="C163" i="3"/>
  <c r="C156" i="3"/>
  <c r="C170" i="3"/>
  <c r="C144" i="3"/>
  <c r="C141" i="3"/>
  <c r="C174" i="3"/>
  <c r="C177" i="3"/>
  <c r="C157" i="3"/>
  <c r="C147" i="3"/>
  <c r="C173" i="3"/>
  <c r="C164" i="3"/>
  <c r="C171" i="3"/>
  <c r="C154" i="3"/>
  <c r="C150" i="3"/>
  <c r="C145" i="3"/>
  <c r="C161" i="3"/>
  <c r="C179" i="3"/>
  <c r="R136" i="3"/>
  <c r="S136" i="3" s="1"/>
  <c r="T136" i="3" s="1"/>
  <c r="O139" i="3" s="1" a="1"/>
  <c r="D139" i="3" a="1"/>
  <c r="F139" i="3" a="1"/>
  <c r="E139" i="3" a="1"/>
  <c r="AD79" i="3"/>
  <c r="AE79" i="3" s="1"/>
  <c r="AF79" i="3" s="1"/>
  <c r="AA82" i="3" s="1" a="1"/>
  <c r="T135" i="3"/>
  <c r="B415" i="3"/>
  <c r="AH83" i="3" a="1"/>
  <c r="D413" i="3" l="1"/>
  <c r="AA357" i="3"/>
  <c r="AC356" i="3"/>
  <c r="AD356" i="3" s="1"/>
  <c r="AE356" i="3" s="1"/>
  <c r="AF356" i="3" s="1"/>
  <c r="O171" i="3"/>
  <c r="O163" i="3"/>
  <c r="O173" i="3"/>
  <c r="O178" i="3"/>
  <c r="O141" i="3"/>
  <c r="O145" i="3"/>
  <c r="O151" i="3"/>
  <c r="O165" i="3"/>
  <c r="O175" i="3"/>
  <c r="O164" i="3"/>
  <c r="O176" i="3"/>
  <c r="O155" i="3"/>
  <c r="O161" i="3"/>
  <c r="O166" i="3"/>
  <c r="O168" i="3"/>
  <c r="O177" i="3"/>
  <c r="O170" i="3"/>
  <c r="O167" i="3"/>
  <c r="O154" i="3"/>
  <c r="O140" i="3"/>
  <c r="O149" i="3"/>
  <c r="O159" i="3"/>
  <c r="O153" i="3"/>
  <c r="O169" i="3"/>
  <c r="O142" i="3"/>
  <c r="O152" i="3"/>
  <c r="O139" i="3"/>
  <c r="O179" i="3"/>
  <c r="O162" i="3"/>
  <c r="O156" i="3"/>
  <c r="O144" i="3"/>
  <c r="O148" i="3"/>
  <c r="O172" i="3"/>
  <c r="O150" i="3"/>
  <c r="O146" i="3"/>
  <c r="O158" i="3"/>
  <c r="O174" i="3"/>
  <c r="O157" i="3"/>
  <c r="O143" i="3"/>
  <c r="O160" i="3"/>
  <c r="O147" i="3"/>
  <c r="AA117" i="3"/>
  <c r="AA97" i="3"/>
  <c r="AA108" i="3"/>
  <c r="AA95" i="3"/>
  <c r="AA89" i="3"/>
  <c r="AA83" i="3"/>
  <c r="AA118" i="3"/>
  <c r="AA119" i="3"/>
  <c r="AA104" i="3"/>
  <c r="AA120" i="3"/>
  <c r="AA116" i="3"/>
  <c r="AA105" i="3"/>
  <c r="AA110" i="3"/>
  <c r="AA114" i="3"/>
  <c r="AA111" i="3"/>
  <c r="AA82" i="3"/>
  <c r="AA121" i="3"/>
  <c r="AA115" i="3"/>
  <c r="AA88" i="3"/>
  <c r="AA106" i="3"/>
  <c r="AA87" i="3"/>
  <c r="AA92" i="3"/>
  <c r="AA98" i="3"/>
  <c r="AA96" i="3"/>
  <c r="AA109" i="3"/>
  <c r="AA91" i="3"/>
  <c r="AA85" i="3"/>
  <c r="AA84" i="3"/>
  <c r="AA112" i="3"/>
  <c r="AA101" i="3"/>
  <c r="AA100" i="3"/>
  <c r="AA86" i="3"/>
  <c r="AA103" i="3"/>
  <c r="AA107" i="3"/>
  <c r="AA94" i="3"/>
  <c r="AA122" i="3"/>
  <c r="AA90" i="3"/>
  <c r="AA113" i="3"/>
  <c r="AA93" i="3"/>
  <c r="AA102" i="3"/>
  <c r="AA99" i="3"/>
  <c r="AD82" i="3" a="1"/>
  <c r="AB82" i="3" a="1"/>
  <c r="AC82" i="3" a="1"/>
  <c r="F172" i="3"/>
  <c r="F175" i="3"/>
  <c r="F146" i="3"/>
  <c r="F143" i="3"/>
  <c r="F166" i="3"/>
  <c r="F159" i="3"/>
  <c r="F167" i="3"/>
  <c r="F153" i="3"/>
  <c r="F156" i="3"/>
  <c r="F152" i="3"/>
  <c r="F161" i="3"/>
  <c r="F179" i="3"/>
  <c r="F163" i="3"/>
  <c r="F176" i="3"/>
  <c r="F155" i="3"/>
  <c r="F148" i="3"/>
  <c r="F160" i="3"/>
  <c r="F171" i="3"/>
  <c r="F157" i="3"/>
  <c r="F142" i="3"/>
  <c r="F173" i="3"/>
  <c r="F147" i="3"/>
  <c r="F158" i="3"/>
  <c r="F169" i="3"/>
  <c r="F165" i="3"/>
  <c r="F170" i="3"/>
  <c r="F154" i="3"/>
  <c r="F141" i="3"/>
  <c r="F150" i="3"/>
  <c r="F149" i="3"/>
  <c r="F164" i="3"/>
  <c r="F162" i="3"/>
  <c r="F174" i="3"/>
  <c r="F177" i="3"/>
  <c r="F178" i="3"/>
  <c r="F139" i="3"/>
  <c r="F144" i="3"/>
  <c r="F145" i="3"/>
  <c r="F168" i="3"/>
  <c r="F140" i="3"/>
  <c r="F151" i="3"/>
  <c r="D177" i="3"/>
  <c r="D139" i="3"/>
  <c r="D170" i="3"/>
  <c r="D174" i="3"/>
  <c r="D160" i="3"/>
  <c r="D140" i="3"/>
  <c r="D164" i="3"/>
  <c r="D150" i="3"/>
  <c r="D156" i="3"/>
  <c r="D161" i="3"/>
  <c r="D166" i="3"/>
  <c r="D145" i="3"/>
  <c r="D153" i="3"/>
  <c r="D172" i="3"/>
  <c r="D144" i="3"/>
  <c r="D162" i="3"/>
  <c r="D155" i="3"/>
  <c r="D168" i="3"/>
  <c r="D179" i="3"/>
  <c r="D158" i="3"/>
  <c r="D169" i="3"/>
  <c r="D146" i="3"/>
  <c r="D148" i="3"/>
  <c r="D141" i="3"/>
  <c r="D143" i="3"/>
  <c r="D154" i="3"/>
  <c r="D147" i="3"/>
  <c r="D157" i="3"/>
  <c r="D142" i="3"/>
  <c r="D178" i="3"/>
  <c r="D171" i="3"/>
  <c r="D159" i="3"/>
  <c r="D163" i="3"/>
  <c r="D152" i="3"/>
  <c r="D149" i="3"/>
  <c r="D173" i="3"/>
  <c r="D165" i="3"/>
  <c r="D176" i="3"/>
  <c r="D151" i="3"/>
  <c r="D175" i="3"/>
  <c r="D167" i="3"/>
  <c r="P139" i="3" a="1"/>
  <c r="R139" i="3" a="1"/>
  <c r="Q139" i="3" a="1"/>
  <c r="E168" i="3"/>
  <c r="E150" i="3"/>
  <c r="E169" i="3"/>
  <c r="E167" i="3"/>
  <c r="E145" i="3"/>
  <c r="E142" i="3"/>
  <c r="E178" i="3"/>
  <c r="E160" i="3"/>
  <c r="E152" i="3"/>
  <c r="E140" i="3"/>
  <c r="E147" i="3"/>
  <c r="E151" i="3"/>
  <c r="E159" i="3"/>
  <c r="E158" i="3"/>
  <c r="E175" i="3"/>
  <c r="E174" i="3"/>
  <c r="E162" i="3"/>
  <c r="E164" i="3"/>
  <c r="E155" i="3"/>
  <c r="E141" i="3"/>
  <c r="E144" i="3"/>
  <c r="E154" i="3"/>
  <c r="E157" i="3"/>
  <c r="E176" i="3"/>
  <c r="E149" i="3"/>
  <c r="E165" i="3"/>
  <c r="E172" i="3"/>
  <c r="E161" i="3"/>
  <c r="E163" i="3"/>
  <c r="E146" i="3"/>
  <c r="E139" i="3"/>
  <c r="E166" i="3"/>
  <c r="E143" i="3"/>
  <c r="E156" i="3"/>
  <c r="E153" i="3"/>
  <c r="E148" i="3"/>
  <c r="E177" i="3"/>
  <c r="E179" i="3"/>
  <c r="E171" i="3"/>
  <c r="E170" i="3"/>
  <c r="E173" i="3"/>
  <c r="N415" i="3"/>
  <c r="P413" i="3" l="1"/>
  <c r="C414" i="3"/>
  <c r="E413" i="3"/>
  <c r="F413" i="3" s="1"/>
  <c r="G413" i="3" s="1"/>
  <c r="H413" i="3" s="1"/>
  <c r="G150" i="3"/>
  <c r="H150" i="3" s="1"/>
  <c r="G151" i="3"/>
  <c r="H151" i="3" s="1"/>
  <c r="G141" i="3"/>
  <c r="H141" i="3" s="1"/>
  <c r="K141" i="3" s="1"/>
  <c r="G165" i="3"/>
  <c r="H165" i="3" s="1"/>
  <c r="G163" i="3"/>
  <c r="H163" i="3" s="1"/>
  <c r="G161" i="3"/>
  <c r="H161" i="3" s="1"/>
  <c r="K161" i="3" s="1"/>
  <c r="G140" i="3"/>
  <c r="H140" i="3" s="1"/>
  <c r="K140" i="3" s="1" a="1"/>
  <c r="G173" i="3"/>
  <c r="H173" i="3" s="1"/>
  <c r="G170" i="3"/>
  <c r="H170" i="3" s="1"/>
  <c r="K170" i="3" s="1"/>
  <c r="G152" i="3"/>
  <c r="H152" i="3" s="1"/>
  <c r="K152" i="3" s="1"/>
  <c r="G154" i="3"/>
  <c r="H154" i="3" s="1"/>
  <c r="G156" i="3"/>
  <c r="H156" i="3" s="1"/>
  <c r="K156" i="3" s="1"/>
  <c r="G169" i="3"/>
  <c r="H169" i="3" s="1"/>
  <c r="K169" i="3" s="1"/>
  <c r="G153" i="3"/>
  <c r="H153" i="3" s="1"/>
  <c r="K153" i="3" s="1"/>
  <c r="Q139" i="3"/>
  <c r="Q156" i="3"/>
  <c r="Q163" i="3"/>
  <c r="Q172" i="3"/>
  <c r="Q155" i="3"/>
  <c r="Q146" i="3"/>
  <c r="Q166" i="3"/>
  <c r="Q179" i="3"/>
  <c r="Q162" i="3"/>
  <c r="Q153" i="3"/>
  <c r="Q171" i="3"/>
  <c r="Q178" i="3"/>
  <c r="Q141" i="3"/>
  <c r="Q173" i="3"/>
  <c r="Q151" i="3"/>
  <c r="Q149" i="3"/>
  <c r="Q148" i="3"/>
  <c r="Q167" i="3"/>
  <c r="Q169" i="3"/>
  <c r="Q142" i="3"/>
  <c r="Q164" i="3"/>
  <c r="Q165" i="3"/>
  <c r="Q144" i="3"/>
  <c r="Q158" i="3"/>
  <c r="Q159" i="3"/>
  <c r="Q145" i="3"/>
  <c r="Q175" i="3"/>
  <c r="Q174" i="3"/>
  <c r="Q161" i="3"/>
  <c r="Q147" i="3"/>
  <c r="Q168" i="3"/>
  <c r="Q150" i="3"/>
  <c r="Q157" i="3"/>
  <c r="Q143" i="3"/>
  <c r="Q154" i="3"/>
  <c r="Q170" i="3"/>
  <c r="Q176" i="3"/>
  <c r="Q160" i="3"/>
  <c r="Q152" i="3"/>
  <c r="Q177" i="3"/>
  <c r="Q140" i="3"/>
  <c r="G168" i="3"/>
  <c r="H168" i="3" s="1"/>
  <c r="K168" i="3" s="1"/>
  <c r="G158" i="3"/>
  <c r="H158" i="3" s="1"/>
  <c r="K158" i="3" s="1"/>
  <c r="G167" i="3"/>
  <c r="H167" i="3" s="1"/>
  <c r="K167" i="3" s="1"/>
  <c r="R164" i="3"/>
  <c r="R154" i="3"/>
  <c r="R173" i="3"/>
  <c r="R151" i="3"/>
  <c r="R157" i="3"/>
  <c r="R168" i="3"/>
  <c r="R167" i="3"/>
  <c r="R163" i="3"/>
  <c r="R179" i="3"/>
  <c r="R158" i="3"/>
  <c r="R141" i="3"/>
  <c r="R172" i="3"/>
  <c r="R142" i="3"/>
  <c r="R156" i="3"/>
  <c r="R149" i="3"/>
  <c r="R145" i="3"/>
  <c r="R148" i="3"/>
  <c r="R160" i="3"/>
  <c r="R171" i="3"/>
  <c r="R177" i="3"/>
  <c r="R150" i="3"/>
  <c r="R161" i="3"/>
  <c r="R175" i="3"/>
  <c r="R147" i="3"/>
  <c r="R178" i="3"/>
  <c r="R144" i="3"/>
  <c r="R155" i="3"/>
  <c r="R159" i="3"/>
  <c r="R152" i="3"/>
  <c r="R165" i="3"/>
  <c r="R162" i="3"/>
  <c r="R153" i="3"/>
  <c r="R166" i="3"/>
  <c r="R143" i="3"/>
  <c r="R139" i="3"/>
  <c r="R169" i="3"/>
  <c r="R176" i="3"/>
  <c r="R146" i="3"/>
  <c r="R140" i="3"/>
  <c r="R174" i="3"/>
  <c r="R170" i="3"/>
  <c r="G145" i="3"/>
  <c r="H145" i="3" s="1"/>
  <c r="G147" i="3"/>
  <c r="H147" i="3" s="1"/>
  <c r="G159" i="3"/>
  <c r="H159" i="3" s="1"/>
  <c r="K159" i="3" s="1"/>
  <c r="P174" i="3"/>
  <c r="P144" i="3"/>
  <c r="P159" i="3"/>
  <c r="P172" i="3"/>
  <c r="P167" i="3"/>
  <c r="P164" i="3"/>
  <c r="P153" i="3"/>
  <c r="P168" i="3"/>
  <c r="P146" i="3"/>
  <c r="P161" i="3"/>
  <c r="P139" i="3"/>
  <c r="P175" i="3"/>
  <c r="P149" i="3"/>
  <c r="P142" i="3"/>
  <c r="P160" i="3"/>
  <c r="P162" i="3"/>
  <c r="P177" i="3"/>
  <c r="P158" i="3"/>
  <c r="P169" i="3"/>
  <c r="P154" i="3"/>
  <c r="P178" i="3"/>
  <c r="P166" i="3"/>
  <c r="P143" i="3"/>
  <c r="P156" i="3"/>
  <c r="P155" i="3"/>
  <c r="P147" i="3"/>
  <c r="P145" i="3"/>
  <c r="P152" i="3"/>
  <c r="P148" i="3"/>
  <c r="P171" i="3"/>
  <c r="P157" i="3"/>
  <c r="P150" i="3"/>
  <c r="P140" i="3"/>
  <c r="P163" i="3"/>
  <c r="P165" i="3"/>
  <c r="P151" i="3"/>
  <c r="P173" i="3"/>
  <c r="P179" i="3"/>
  <c r="P176" i="3"/>
  <c r="P141" i="3"/>
  <c r="P170" i="3"/>
  <c r="G144" i="3"/>
  <c r="H144" i="3" s="1"/>
  <c r="K144" i="3" s="1"/>
  <c r="G166" i="3"/>
  <c r="H166" i="3" s="1"/>
  <c r="G139" i="3"/>
  <c r="H139" i="3" s="1"/>
  <c r="G142" i="3"/>
  <c r="H142" i="3" s="1"/>
  <c r="I141" i="3" s="1"/>
  <c r="G143" i="3"/>
  <c r="H143" i="3" s="1"/>
  <c r="G178" i="3"/>
  <c r="H178" i="3" s="1"/>
  <c r="G157" i="3"/>
  <c r="H157" i="3" s="1"/>
  <c r="G146" i="3"/>
  <c r="H146" i="3" s="1"/>
  <c r="K146" i="3" s="1"/>
  <c r="G177" i="3"/>
  <c r="H177" i="3" s="1"/>
  <c r="K177" i="3" s="1"/>
  <c r="G171" i="3"/>
  <c r="H171" i="3" s="1"/>
  <c r="G175" i="3"/>
  <c r="H175" i="3" s="1"/>
  <c r="K175" i="3" s="1"/>
  <c r="G174" i="3"/>
  <c r="H174" i="3" s="1"/>
  <c r="G160" i="3"/>
  <c r="H160" i="3" s="1"/>
  <c r="G172" i="3"/>
  <c r="H172" i="3" s="1"/>
  <c r="G162" i="3"/>
  <c r="H162" i="3" s="1"/>
  <c r="K162" i="3" s="1"/>
  <c r="G148" i="3"/>
  <c r="H148" i="3" s="1"/>
  <c r="K148" i="3" s="1"/>
  <c r="AC109" i="3"/>
  <c r="AC118" i="3"/>
  <c r="AC86" i="3"/>
  <c r="AC115" i="3"/>
  <c r="AC90" i="3"/>
  <c r="AC112" i="3"/>
  <c r="AC107" i="3"/>
  <c r="AC89" i="3"/>
  <c r="AC96" i="3"/>
  <c r="AC85" i="3"/>
  <c r="AC105" i="3"/>
  <c r="AC83" i="3"/>
  <c r="AC111" i="3"/>
  <c r="AC94" i="3"/>
  <c r="AC121" i="3"/>
  <c r="AC101" i="3"/>
  <c r="AC106" i="3"/>
  <c r="AC108" i="3"/>
  <c r="AC84" i="3"/>
  <c r="AC116" i="3"/>
  <c r="AC120" i="3"/>
  <c r="AC95" i="3"/>
  <c r="AC104" i="3"/>
  <c r="AC88" i="3"/>
  <c r="AC113" i="3"/>
  <c r="AC87" i="3"/>
  <c r="AC119" i="3"/>
  <c r="AC82" i="3"/>
  <c r="AC110" i="3"/>
  <c r="AC122" i="3"/>
  <c r="AC100" i="3"/>
  <c r="AC98" i="3"/>
  <c r="AC91" i="3"/>
  <c r="AC102" i="3"/>
  <c r="AC97" i="3"/>
  <c r="AC99" i="3"/>
  <c r="AC93" i="3"/>
  <c r="AC114" i="3"/>
  <c r="AC103" i="3"/>
  <c r="AC117" i="3"/>
  <c r="AC92" i="3"/>
  <c r="G179" i="3"/>
  <c r="H179" i="3" s="1"/>
  <c r="K179" i="3" s="1"/>
  <c r="G164" i="3"/>
  <c r="H164" i="3" s="1"/>
  <c r="I164" i="3" s="1"/>
  <c r="G155" i="3"/>
  <c r="H155" i="3" s="1"/>
  <c r="AB101" i="3"/>
  <c r="AB94" i="3"/>
  <c r="AB86" i="3"/>
  <c r="AB109" i="3"/>
  <c r="AB112" i="3"/>
  <c r="AB118" i="3"/>
  <c r="AB117" i="3"/>
  <c r="AB98" i="3"/>
  <c r="AB96" i="3"/>
  <c r="AB114" i="3"/>
  <c r="AB82" i="3"/>
  <c r="AB113" i="3"/>
  <c r="AB104" i="3"/>
  <c r="AB119" i="3"/>
  <c r="AB87" i="3"/>
  <c r="AB89" i="3"/>
  <c r="AB83" i="3"/>
  <c r="AB111" i="3"/>
  <c r="AB121" i="3"/>
  <c r="AB91" i="3"/>
  <c r="AB92" i="3"/>
  <c r="AB93" i="3"/>
  <c r="AB88" i="3"/>
  <c r="AB103" i="3"/>
  <c r="AB110" i="3"/>
  <c r="AB108" i="3"/>
  <c r="AB122" i="3"/>
  <c r="AB85" i="3"/>
  <c r="AB100" i="3"/>
  <c r="AB99" i="3"/>
  <c r="AB97" i="3"/>
  <c r="AB84" i="3"/>
  <c r="AB95" i="3"/>
  <c r="AB105" i="3"/>
  <c r="AB107" i="3"/>
  <c r="AB120" i="3"/>
  <c r="AB90" i="3"/>
  <c r="AB116" i="3"/>
  <c r="AB115" i="3"/>
  <c r="AB106" i="3"/>
  <c r="AB102" i="3"/>
  <c r="G149" i="3"/>
  <c r="H149" i="3" s="1"/>
  <c r="K149" i="3" s="1"/>
  <c r="G176" i="3"/>
  <c r="H176" i="3" s="1"/>
  <c r="AD106" i="3"/>
  <c r="AD113" i="3"/>
  <c r="AD86" i="3"/>
  <c r="AD121" i="3"/>
  <c r="AD98" i="3"/>
  <c r="AD99" i="3"/>
  <c r="AD122" i="3"/>
  <c r="AD88" i="3"/>
  <c r="AD114" i="3"/>
  <c r="AD102" i="3"/>
  <c r="AD115" i="3"/>
  <c r="AD83" i="3"/>
  <c r="AD116" i="3"/>
  <c r="AD82" i="3"/>
  <c r="AD89" i="3"/>
  <c r="AD92" i="3"/>
  <c r="AD105" i="3"/>
  <c r="AD119" i="3"/>
  <c r="AD93" i="3"/>
  <c r="AD109" i="3"/>
  <c r="AD95" i="3"/>
  <c r="AD84" i="3"/>
  <c r="AD107" i="3"/>
  <c r="AD104" i="3"/>
  <c r="AD96" i="3"/>
  <c r="AD101" i="3"/>
  <c r="AD118" i="3"/>
  <c r="AD112" i="3"/>
  <c r="AD100" i="3"/>
  <c r="AD94" i="3"/>
  <c r="AD85" i="3"/>
  <c r="AD91" i="3"/>
  <c r="AD117" i="3"/>
  <c r="AD111" i="3"/>
  <c r="AD103" i="3"/>
  <c r="AD120" i="3"/>
  <c r="AD108" i="3"/>
  <c r="AD97" i="3"/>
  <c r="AD87" i="3"/>
  <c r="AD90" i="3"/>
  <c r="AD110" i="3"/>
  <c r="Z415" i="3"/>
  <c r="K150" i="3"/>
  <c r="V140" i="3" a="1"/>
  <c r="K151" i="3"/>
  <c r="I150" i="3"/>
  <c r="K165" i="3"/>
  <c r="K163" i="3"/>
  <c r="S152" i="3" l="1"/>
  <c r="T152" i="3" s="1"/>
  <c r="W152" i="3" s="1"/>
  <c r="I139" i="3"/>
  <c r="I155" i="3"/>
  <c r="AB413" i="3"/>
  <c r="I172" i="3"/>
  <c r="I149" i="3"/>
  <c r="I160" i="3"/>
  <c r="K140" i="3"/>
  <c r="O414" i="3"/>
  <c r="Q413" i="3"/>
  <c r="I174" i="3"/>
  <c r="I169" i="3"/>
  <c r="I140" i="3"/>
  <c r="K174" i="3"/>
  <c r="I170" i="3"/>
  <c r="I154" i="3"/>
  <c r="I173" i="3"/>
  <c r="AE85" i="3"/>
  <c r="AF85" i="3" s="1"/>
  <c r="AI85" i="3" s="1"/>
  <c r="I147" i="3"/>
  <c r="S155" i="3"/>
  <c r="T155" i="3" s="1"/>
  <c r="W155" i="3" s="1"/>
  <c r="AE91" i="3"/>
  <c r="AF91" i="3" s="1"/>
  <c r="AI91" i="3" s="1"/>
  <c r="I162" i="3"/>
  <c r="I143" i="3"/>
  <c r="I144" i="3"/>
  <c r="AE106" i="3"/>
  <c r="AF106" i="3" s="1"/>
  <c r="AI106" i="3" s="1"/>
  <c r="I161" i="3"/>
  <c r="S170" i="3"/>
  <c r="T170" i="3" s="1"/>
  <c r="W170" i="3" s="1"/>
  <c r="I171" i="3"/>
  <c r="I148" i="3"/>
  <c r="I165" i="3"/>
  <c r="AE113" i="3"/>
  <c r="AF113" i="3" s="1"/>
  <c r="AI113" i="3" s="1"/>
  <c r="S174" i="3"/>
  <c r="T174" i="3" s="1"/>
  <c r="W174" i="3" s="1"/>
  <c r="S172" i="3"/>
  <c r="T172" i="3" s="1"/>
  <c r="W172" i="3" s="1"/>
  <c r="I153" i="3"/>
  <c r="AE122" i="3"/>
  <c r="AF122" i="3" s="1"/>
  <c r="AI122" i="3" s="1"/>
  <c r="I178" i="3"/>
  <c r="S141" i="3"/>
  <c r="T141" i="3" s="1"/>
  <c r="W141" i="3" s="1"/>
  <c r="K154" i="3"/>
  <c r="K155" i="3"/>
  <c r="AE110" i="3"/>
  <c r="AF110" i="3" s="1"/>
  <c r="AI110" i="3" s="1"/>
  <c r="AE96" i="3"/>
  <c r="AF96" i="3" s="1"/>
  <c r="AI96" i="3" s="1"/>
  <c r="S178" i="3"/>
  <c r="T178" i="3" s="1"/>
  <c r="W178" i="3" s="1"/>
  <c r="AE103" i="3"/>
  <c r="AF103" i="3" s="1"/>
  <c r="AI103" i="3" s="1"/>
  <c r="I152" i="3"/>
  <c r="AE98" i="3"/>
  <c r="AF98" i="3" s="1"/>
  <c r="AI98" i="3" s="1"/>
  <c r="S147" i="3"/>
  <c r="T147" i="3" s="1"/>
  <c r="W147" i="3" s="1"/>
  <c r="S139" i="3"/>
  <c r="T139" i="3" s="1"/>
  <c r="S167" i="3"/>
  <c r="T167" i="3" s="1"/>
  <c r="W167" i="3" s="1"/>
  <c r="AE119" i="3"/>
  <c r="AF119" i="3" s="1"/>
  <c r="AI119" i="3" s="1"/>
  <c r="I151" i="3"/>
  <c r="AE94" i="3"/>
  <c r="AF94" i="3" s="1"/>
  <c r="AI94" i="3" s="1"/>
  <c r="K160" i="3"/>
  <c r="K172" i="3"/>
  <c r="K173" i="3"/>
  <c r="K171" i="3"/>
  <c r="I163" i="3"/>
  <c r="I176" i="3"/>
  <c r="K164" i="3"/>
  <c r="I156" i="3"/>
  <c r="S151" i="3"/>
  <c r="T151" i="3" s="1"/>
  <c r="W151" i="3" s="1"/>
  <c r="S173" i="3"/>
  <c r="T173" i="3" s="1"/>
  <c r="W173" i="3" s="1"/>
  <c r="K145" i="3"/>
  <c r="K166" i="3"/>
  <c r="I177" i="3"/>
  <c r="AE115" i="3"/>
  <c r="AF115" i="3" s="1"/>
  <c r="AI115" i="3" s="1"/>
  <c r="S149" i="3"/>
  <c r="T149" i="3" s="1"/>
  <c r="W149" i="3" s="1"/>
  <c r="I158" i="3"/>
  <c r="K157" i="3"/>
  <c r="K147" i="3"/>
  <c r="AE100" i="3"/>
  <c r="AF100" i="3" s="1"/>
  <c r="AI100" i="3" s="1"/>
  <c r="S163" i="3"/>
  <c r="T163" i="3" s="1"/>
  <c r="W163" i="3" s="1"/>
  <c r="S144" i="3"/>
  <c r="T144" i="3" s="1"/>
  <c r="W144" i="3" s="1"/>
  <c r="S165" i="3"/>
  <c r="T165" i="3" s="1"/>
  <c r="W165" i="3" s="1"/>
  <c r="S156" i="3"/>
  <c r="T156" i="3" s="1"/>
  <c r="I167" i="3"/>
  <c r="S142" i="3"/>
  <c r="T142" i="3" s="1"/>
  <c r="S158" i="3"/>
  <c r="T158" i="3" s="1"/>
  <c r="AE88" i="3"/>
  <c r="AF88" i="3" s="1"/>
  <c r="S179" i="3"/>
  <c r="T179" i="3" s="1"/>
  <c r="W179" i="3" s="1"/>
  <c r="I157" i="3"/>
  <c r="AE82" i="3"/>
  <c r="AF82" i="3" s="1"/>
  <c r="AE116" i="3"/>
  <c r="AF116" i="3" s="1"/>
  <c r="AE93" i="3"/>
  <c r="AF93" i="3" s="1"/>
  <c r="AE118" i="3"/>
  <c r="AF118" i="3" s="1"/>
  <c r="S175" i="3"/>
  <c r="T175" i="3" s="1"/>
  <c r="I145" i="3"/>
  <c r="I146" i="3"/>
  <c r="I175" i="3"/>
  <c r="AE102" i="3"/>
  <c r="AF102" i="3" s="1"/>
  <c r="S140" i="3"/>
  <c r="T140" i="3" s="1"/>
  <c r="S159" i="3"/>
  <c r="T159" i="3" s="1"/>
  <c r="AE90" i="3"/>
  <c r="AF90" i="3" s="1"/>
  <c r="AE112" i="3"/>
  <c r="AF112" i="3" s="1"/>
  <c r="I166" i="3"/>
  <c r="K142" i="3"/>
  <c r="S146" i="3"/>
  <c r="T146" i="3" s="1"/>
  <c r="S161" i="3"/>
  <c r="T161" i="3" s="1"/>
  <c r="S168" i="3"/>
  <c r="T168" i="3" s="1"/>
  <c r="AE114" i="3"/>
  <c r="AF114" i="3" s="1"/>
  <c r="AE86" i="3"/>
  <c r="AF86" i="3" s="1"/>
  <c r="S176" i="3"/>
  <c r="T176" i="3" s="1"/>
  <c r="S150" i="3"/>
  <c r="T150" i="3" s="1"/>
  <c r="S157" i="3"/>
  <c r="T157" i="3" s="1"/>
  <c r="K143" i="3"/>
  <c r="AE107" i="3"/>
  <c r="AF107" i="3" s="1"/>
  <c r="AE111" i="3"/>
  <c r="AF111" i="3" s="1"/>
  <c r="S169" i="3"/>
  <c r="T169" i="3" s="1"/>
  <c r="S177" i="3"/>
  <c r="T177" i="3" s="1"/>
  <c r="AE99" i="3"/>
  <c r="AF99" i="3" s="1"/>
  <c r="AE83" i="3"/>
  <c r="AF83" i="3" s="1"/>
  <c r="AE101" i="3"/>
  <c r="AF101" i="3" s="1"/>
  <c r="S171" i="3"/>
  <c r="T171" i="3" s="1"/>
  <c r="AE84" i="3"/>
  <c r="AF84" i="3" s="1"/>
  <c r="K176" i="3"/>
  <c r="I168" i="3"/>
  <c r="I142" i="3"/>
  <c r="AE108" i="3"/>
  <c r="AF108" i="3" s="1"/>
  <c r="AE95" i="3"/>
  <c r="AF95" i="3" s="1"/>
  <c r="AE89" i="3"/>
  <c r="AF89" i="3" s="1"/>
  <c r="S164" i="3"/>
  <c r="T164" i="3" s="1"/>
  <c r="S143" i="3"/>
  <c r="T143" i="3" s="1"/>
  <c r="S160" i="3"/>
  <c r="T160" i="3" s="1"/>
  <c r="S154" i="3"/>
  <c r="T154" i="3" s="1"/>
  <c r="AE120" i="3"/>
  <c r="AF120" i="3" s="1"/>
  <c r="AE109" i="3"/>
  <c r="AF109" i="3" s="1"/>
  <c r="AE121" i="3"/>
  <c r="AF121" i="3" s="1"/>
  <c r="AE87" i="3"/>
  <c r="AF87" i="3" s="1"/>
  <c r="AE105" i="3"/>
  <c r="AF105" i="3" s="1"/>
  <c r="S166" i="3"/>
  <c r="T166" i="3" s="1"/>
  <c r="S148" i="3"/>
  <c r="T148" i="3" s="1"/>
  <c r="K178" i="3"/>
  <c r="AE117" i="3"/>
  <c r="AF117" i="3" s="1"/>
  <c r="I159" i="3"/>
  <c r="AE97" i="3"/>
  <c r="AF97" i="3" s="1"/>
  <c r="S153" i="3"/>
  <c r="T153" i="3" s="1"/>
  <c r="S145" i="3"/>
  <c r="T145" i="3" s="1"/>
  <c r="AE104" i="3"/>
  <c r="AF104" i="3" s="1"/>
  <c r="AE92" i="3"/>
  <c r="AF92" i="3" s="1"/>
  <c r="S162" i="3"/>
  <c r="T162" i="3" s="1"/>
  <c r="B17" i="4"/>
  <c r="J140" i="3" a="1"/>
  <c r="AG91" i="3" l="1"/>
  <c r="AH92" i="3" s="1"/>
  <c r="U152" i="3"/>
  <c r="V153" i="3" s="1"/>
  <c r="AG119" i="3"/>
  <c r="AH120" i="3" s="1"/>
  <c r="U149" i="3"/>
  <c r="V150" i="3" s="1"/>
  <c r="AG115" i="3"/>
  <c r="AH116" i="3" s="1"/>
  <c r="R413" i="3"/>
  <c r="S413" i="3" s="1"/>
  <c r="U174" i="3"/>
  <c r="V175" i="3" s="1"/>
  <c r="AA414" i="3"/>
  <c r="AC413" i="3"/>
  <c r="U167" i="3"/>
  <c r="V168" i="3" s="1"/>
  <c r="U155" i="3"/>
  <c r="V156" i="3" s="1"/>
  <c r="D15" i="4"/>
  <c r="C16" i="4" s="1"/>
  <c r="U170" i="3"/>
  <c r="V171" i="3" s="1"/>
  <c r="U141" i="3"/>
  <c r="V142" i="3" s="1"/>
  <c r="AG94" i="3"/>
  <c r="AH95" i="3" s="1"/>
  <c r="U173" i="3"/>
  <c r="V174" i="3" s="1"/>
  <c r="U172" i="3"/>
  <c r="V173" i="3" s="1"/>
  <c r="AG110" i="3"/>
  <c r="AH111" i="3" s="1"/>
  <c r="AG106" i="3"/>
  <c r="AH107" i="3" s="1"/>
  <c r="U147" i="3"/>
  <c r="V148" i="3" s="1"/>
  <c r="AG103" i="3"/>
  <c r="AH104" i="3" s="1"/>
  <c r="W156" i="3"/>
  <c r="U151" i="3"/>
  <c r="V152" i="3" s="1"/>
  <c r="U163" i="3"/>
  <c r="V164" i="3" s="1"/>
  <c r="U178" i="3"/>
  <c r="V179" i="3" s="1"/>
  <c r="U165" i="3"/>
  <c r="V166" i="3" s="1"/>
  <c r="U144" i="3"/>
  <c r="V145" i="3" s="1"/>
  <c r="U156" i="3"/>
  <c r="V157" i="3" s="1"/>
  <c r="U159" i="3"/>
  <c r="V160" i="3" s="1"/>
  <c r="W159" i="3"/>
  <c r="AI118" i="3"/>
  <c r="AG118" i="3"/>
  <c r="AH119" i="3" s="1"/>
  <c r="AI88" i="3"/>
  <c r="AG88" i="3"/>
  <c r="AH89" i="3" s="1"/>
  <c r="AG121" i="3"/>
  <c r="AH122" i="3" s="1"/>
  <c r="AI121" i="3"/>
  <c r="AG86" i="3"/>
  <c r="AH87" i="3" s="1"/>
  <c r="AI86" i="3"/>
  <c r="W140" i="3" a="1"/>
  <c r="U140" i="3"/>
  <c r="V141" i="3" s="1"/>
  <c r="W140" i="3"/>
  <c r="AG93" i="3"/>
  <c r="AH94" i="3" s="1"/>
  <c r="AI93" i="3"/>
  <c r="AI114" i="3"/>
  <c r="AG114" i="3"/>
  <c r="AH115" i="3" s="1"/>
  <c r="AG116" i="3"/>
  <c r="AH117" i="3" s="1"/>
  <c r="AI116" i="3"/>
  <c r="AI90" i="3"/>
  <c r="AG90" i="3"/>
  <c r="AH91" i="3" s="1"/>
  <c r="AG101" i="3"/>
  <c r="AH102" i="3" s="1"/>
  <c r="AI101" i="3"/>
  <c r="AI92" i="3"/>
  <c r="AG92" i="3"/>
  <c r="AH93" i="3" s="1"/>
  <c r="W160" i="3"/>
  <c r="U160" i="3"/>
  <c r="V161" i="3" s="1"/>
  <c r="AG99" i="3"/>
  <c r="AH100" i="3" s="1"/>
  <c r="AI99" i="3"/>
  <c r="AG87" i="3"/>
  <c r="AH88" i="3" s="1"/>
  <c r="AI87" i="3"/>
  <c r="AI109" i="3"/>
  <c r="AG109" i="3"/>
  <c r="AH110" i="3" s="1"/>
  <c r="W175" i="3"/>
  <c r="U175" i="3"/>
  <c r="V176" i="3" s="1"/>
  <c r="AG117" i="3"/>
  <c r="AH118" i="3" s="1"/>
  <c r="AI117" i="3"/>
  <c r="W157" i="3"/>
  <c r="U157" i="3"/>
  <c r="V158" i="3" s="1"/>
  <c r="U162" i="3"/>
  <c r="V163" i="3" s="1"/>
  <c r="W162" i="3"/>
  <c r="AG104" i="3"/>
  <c r="AH105" i="3" s="1"/>
  <c r="AI104" i="3"/>
  <c r="AG100" i="3"/>
  <c r="AH101" i="3" s="1"/>
  <c r="W164" i="3"/>
  <c r="U164" i="3"/>
  <c r="V165" i="3" s="1"/>
  <c r="AG82" i="3"/>
  <c r="AH83" i="3" s="1"/>
  <c r="W158" i="3"/>
  <c r="U158" i="3"/>
  <c r="V159" i="3" s="1"/>
  <c r="W171" i="3"/>
  <c r="U171" i="3"/>
  <c r="V172" i="3" s="1"/>
  <c r="AG89" i="3"/>
  <c r="AH90" i="3" s="1"/>
  <c r="AI89" i="3"/>
  <c r="U139" i="3"/>
  <c r="V140" i="3" s="1"/>
  <c r="W142" i="3"/>
  <c r="U142" i="3"/>
  <c r="V143" i="3" s="1"/>
  <c r="AI112" i="3"/>
  <c r="AG112" i="3"/>
  <c r="AH113" i="3" s="1"/>
  <c r="W176" i="3"/>
  <c r="U176" i="3"/>
  <c r="V177" i="3" s="1"/>
  <c r="W154" i="3"/>
  <c r="U154" i="3"/>
  <c r="V155" i="3" s="1"/>
  <c r="W143" i="3"/>
  <c r="U143" i="3"/>
  <c r="V144" i="3" s="1"/>
  <c r="AG95" i="3"/>
  <c r="AH96" i="3" s="1"/>
  <c r="AI95" i="3"/>
  <c r="W168" i="3"/>
  <c r="U168" i="3"/>
  <c r="V169" i="3" s="1"/>
  <c r="AG102" i="3"/>
  <c r="AH103" i="3" s="1"/>
  <c r="AI102" i="3"/>
  <c r="AI120" i="3"/>
  <c r="AG120" i="3"/>
  <c r="AH121" i="3" s="1"/>
  <c r="AI83" i="3" a="1"/>
  <c r="AI83" i="3"/>
  <c r="AG83" i="3"/>
  <c r="AH84" i="3" s="1"/>
  <c r="J160" i="3"/>
  <c r="AG85" i="3"/>
  <c r="AH86" i="3" s="1"/>
  <c r="AG108" i="3"/>
  <c r="AH109" i="3" s="1"/>
  <c r="AI108" i="3"/>
  <c r="U177" i="3"/>
  <c r="V178" i="3" s="1"/>
  <c r="W177" i="3"/>
  <c r="W161" i="3"/>
  <c r="U161" i="3"/>
  <c r="V162" i="3" s="1"/>
  <c r="AG98" i="3"/>
  <c r="AH99" i="3" s="1"/>
  <c r="AI84" i="3"/>
  <c r="AG84" i="3"/>
  <c r="AH85" i="3" s="1"/>
  <c r="W145" i="3"/>
  <c r="U145" i="3"/>
  <c r="V146" i="3" s="1"/>
  <c r="W169" i="3"/>
  <c r="U169" i="3"/>
  <c r="V170" i="3" s="1"/>
  <c r="U146" i="3"/>
  <c r="V147" i="3" s="1"/>
  <c r="W146" i="3"/>
  <c r="AG113" i="3"/>
  <c r="AH114" i="3" s="1"/>
  <c r="U150" i="3"/>
  <c r="V151" i="3" s="1"/>
  <c r="W150" i="3"/>
  <c r="W166" i="3"/>
  <c r="U166" i="3"/>
  <c r="V167" i="3" s="1"/>
  <c r="AG111" i="3"/>
  <c r="AH112" i="3" s="1"/>
  <c r="AI111" i="3"/>
  <c r="W148" i="3"/>
  <c r="U148" i="3"/>
  <c r="V149" i="3" s="1"/>
  <c r="U153" i="3"/>
  <c r="V154" i="3" s="1"/>
  <c r="W153" i="3"/>
  <c r="AI97" i="3"/>
  <c r="AG97" i="3"/>
  <c r="AH98" i="3" s="1"/>
  <c r="AG105" i="3"/>
  <c r="AH106" i="3" s="1"/>
  <c r="AI105" i="3"/>
  <c r="AI107" i="3"/>
  <c r="AG107" i="3"/>
  <c r="AH108" i="3" s="1"/>
  <c r="AG96" i="3"/>
  <c r="AH97" i="3" s="1"/>
  <c r="B6" i="6"/>
  <c r="J162" i="3"/>
  <c r="J146" i="3"/>
  <c r="J179" i="3"/>
  <c r="J174" i="3"/>
  <c r="J170" i="3"/>
  <c r="J152" i="3"/>
  <c r="J173" i="3"/>
  <c r="J178" i="3"/>
  <c r="J142" i="3"/>
  <c r="J161" i="3"/>
  <c r="J156" i="3"/>
  <c r="J159" i="3"/>
  <c r="J166" i="3"/>
  <c r="J167" i="3"/>
  <c r="J177" i="3"/>
  <c r="J141" i="3"/>
  <c r="J169" i="3"/>
  <c r="J154" i="3"/>
  <c r="J153" i="3"/>
  <c r="J140" i="3"/>
  <c r="J168" i="3"/>
  <c r="J164" i="3"/>
  <c r="J158" i="3"/>
  <c r="J144" i="3"/>
  <c r="J149" i="3"/>
  <c r="J172" i="3"/>
  <c r="J150" i="3"/>
  <c r="J151" i="3"/>
  <c r="J145" i="3"/>
  <c r="J171" i="3"/>
  <c r="J157" i="3"/>
  <c r="J163" i="3"/>
  <c r="J143" i="3"/>
  <c r="J155" i="3"/>
  <c r="J175" i="3"/>
  <c r="J176" i="3"/>
  <c r="J147" i="3"/>
  <c r="J148" i="3"/>
  <c r="J165" i="3"/>
  <c r="AD413" i="3" l="1"/>
  <c r="AE413" i="3" s="1"/>
  <c r="T413" i="3"/>
  <c r="D4" i="6"/>
  <c r="E15" i="4"/>
  <c r="V129" i="3"/>
  <c r="AH72" i="3"/>
  <c r="J129" i="3"/>
  <c r="AF413" i="3" l="1"/>
  <c r="V130" i="3"/>
  <c r="Z131" i="3" s="1"/>
  <c r="F15" i="4"/>
  <c r="G15" i="4" s="1"/>
  <c r="C5" i="6"/>
  <c r="E4" i="6"/>
  <c r="B188" i="3" l="1"/>
  <c r="N188" i="3" s="1"/>
  <c r="AB130" i="3"/>
  <c r="AA131" i="3" s="1"/>
  <c r="AB131" i="3"/>
  <c r="AA132" i="3" s="1"/>
  <c r="AB129" i="3"/>
  <c r="H15" i="4"/>
  <c r="F4" i="6"/>
  <c r="G4" i="6" s="1"/>
  <c r="AC131" i="3"/>
  <c r="P187" i="3" l="1"/>
  <c r="O188" i="3" s="1"/>
  <c r="P188" i="3"/>
  <c r="O189" i="3" s="1"/>
  <c r="P186" i="3"/>
  <c r="AA130" i="3"/>
  <c r="AC130" i="3" s="1"/>
  <c r="AC129" i="3"/>
  <c r="H4" i="6"/>
  <c r="D188" i="3"/>
  <c r="C189" i="3" s="1"/>
  <c r="D187" i="3"/>
  <c r="C188" i="3" s="1"/>
  <c r="D186" i="3"/>
  <c r="AD131" i="3"/>
  <c r="AE131" i="3" s="1"/>
  <c r="Z188" i="3"/>
  <c r="E188" i="3" l="1"/>
  <c r="F188" i="3" s="1"/>
  <c r="G188" i="3" s="1"/>
  <c r="AB186" i="3"/>
  <c r="C187" i="3"/>
  <c r="E186" i="3"/>
  <c r="AD129" i="3"/>
  <c r="AE129" i="3" s="1"/>
  <c r="AD130" i="3"/>
  <c r="AE130" i="3" s="1"/>
  <c r="O187" i="3"/>
  <c r="Q187" i="3" s="1"/>
  <c r="R187" i="3" s="1"/>
  <c r="S187" i="3" s="1"/>
  <c r="Q186" i="3"/>
  <c r="AC132" i="3"/>
  <c r="AF131" i="3"/>
  <c r="B245" i="3"/>
  <c r="D243" i="3" l="1"/>
  <c r="R186" i="3"/>
  <c r="S186" i="3" s="1"/>
  <c r="E187" i="3"/>
  <c r="F187" i="3" s="1"/>
  <c r="G187" i="3" s="1"/>
  <c r="AF130" i="3"/>
  <c r="AF129" i="3"/>
  <c r="F186" i="3"/>
  <c r="G186" i="3" s="1"/>
  <c r="AA187" i="3"/>
  <c r="AC186" i="3"/>
  <c r="Q188" i="3"/>
  <c r="R188" i="3" s="1"/>
  <c r="S188" i="3" s="1"/>
  <c r="T187" i="3"/>
  <c r="AD132" i="3"/>
  <c r="AE132" i="3" s="1"/>
  <c r="E189" i="3"/>
  <c r="H188" i="3"/>
  <c r="N245" i="3"/>
  <c r="AD186" i="3" l="1"/>
  <c r="AE186" i="3" s="1"/>
  <c r="AF186" i="3" s="1"/>
  <c r="H186" i="3"/>
  <c r="P243" i="3"/>
  <c r="T186" i="3"/>
  <c r="C244" i="3"/>
  <c r="E243" i="3"/>
  <c r="H187" i="3"/>
  <c r="F189" i="3"/>
  <c r="G189" i="3" s="1"/>
  <c r="AC133" i="3"/>
  <c r="AF132" i="3"/>
  <c r="Q189" i="3"/>
  <c r="T188" i="3"/>
  <c r="Z245" i="3"/>
  <c r="O244" i="3" l="1"/>
  <c r="Q243" i="3"/>
  <c r="AB243" i="3"/>
  <c r="F243" i="3"/>
  <c r="G243" i="3" s="1"/>
  <c r="R189" i="3"/>
  <c r="S189" i="3" s="1"/>
  <c r="AD133" i="3"/>
  <c r="AE133" i="3" s="1"/>
  <c r="E190" i="3"/>
  <c r="H189" i="3"/>
  <c r="B302" i="3"/>
  <c r="D300" i="3" l="1"/>
  <c r="H243" i="3"/>
  <c r="AA244" i="3"/>
  <c r="AC243" i="3"/>
  <c r="R243" i="3"/>
  <c r="S243" i="3" s="1"/>
  <c r="AC134" i="3"/>
  <c r="AF133" i="3"/>
  <c r="Q190" i="3"/>
  <c r="T189" i="3"/>
  <c r="F190" i="3"/>
  <c r="N302" i="3"/>
  <c r="T243" i="3" l="1"/>
  <c r="AD243" i="3"/>
  <c r="AE243" i="3" s="1"/>
  <c r="P300" i="3"/>
  <c r="C301" i="3"/>
  <c r="E300" i="3"/>
  <c r="R190" i="3"/>
  <c r="S190" i="3" s="1"/>
  <c r="AD134" i="3"/>
  <c r="AE134" i="3" s="1"/>
  <c r="AC135" i="3" s="1"/>
  <c r="G190" i="3"/>
  <c r="Z302" i="3"/>
  <c r="AB300" i="3" l="1"/>
  <c r="F300" i="3"/>
  <c r="G300" i="3" s="1"/>
  <c r="O301" i="3"/>
  <c r="Q300" i="3"/>
  <c r="AF243" i="3"/>
  <c r="AD135" i="3"/>
  <c r="AE135" i="3" s="1"/>
  <c r="AF134" i="3"/>
  <c r="Q191" i="3"/>
  <c r="T190" i="3"/>
  <c r="H190" i="3"/>
  <c r="E191" i="3"/>
  <c r="B359" i="3"/>
  <c r="R300" i="3" l="1"/>
  <c r="S300" i="3" s="1"/>
  <c r="T300" i="3" s="1"/>
  <c r="H300" i="3"/>
  <c r="AA301" i="3"/>
  <c r="AC300" i="3"/>
  <c r="AD300" i="3" s="1"/>
  <c r="AE300" i="3" s="1"/>
  <c r="AF300" i="3" s="1"/>
  <c r="D357" i="3"/>
  <c r="F191" i="3"/>
  <c r="G191" i="3" s="1"/>
  <c r="R191" i="3"/>
  <c r="S191" i="3" s="1"/>
  <c r="Q192" i="3" s="1"/>
  <c r="AC136" i="3"/>
  <c r="AF135" i="3"/>
  <c r="N359" i="3"/>
  <c r="C358" i="3" l="1"/>
  <c r="E357" i="3"/>
  <c r="P357" i="3"/>
  <c r="R192" i="3"/>
  <c r="S192" i="3" s="1"/>
  <c r="E192" i="3"/>
  <c r="AD136" i="3"/>
  <c r="AE136" i="3" s="1"/>
  <c r="T191" i="3"/>
  <c r="H191" i="3"/>
  <c r="Z359" i="3"/>
  <c r="AB357" i="3" l="1"/>
  <c r="O358" i="3"/>
  <c r="Q357" i="3"/>
  <c r="F357" i="3"/>
  <c r="G357" i="3" s="1"/>
  <c r="AF136" i="3"/>
  <c r="AA139" i="3" s="1" a="1"/>
  <c r="F192" i="3"/>
  <c r="G192" i="3" s="1"/>
  <c r="Q193" i="3"/>
  <c r="T192" i="3"/>
  <c r="B416" i="3"/>
  <c r="D414" i="3" l="1"/>
  <c r="H357" i="3"/>
  <c r="R357" i="3"/>
  <c r="S357" i="3" s="1"/>
  <c r="AA358" i="3"/>
  <c r="AC357" i="3"/>
  <c r="AA148" i="3"/>
  <c r="AA162" i="3"/>
  <c r="AA145" i="3"/>
  <c r="AA143" i="3"/>
  <c r="AA163" i="3"/>
  <c r="AA151" i="3"/>
  <c r="AA149" i="3"/>
  <c r="AA142" i="3"/>
  <c r="AA179" i="3"/>
  <c r="AA160" i="3"/>
  <c r="AA157" i="3"/>
  <c r="AA165" i="3"/>
  <c r="AA174" i="3"/>
  <c r="AA154" i="3"/>
  <c r="AA141" i="3"/>
  <c r="AA144" i="3"/>
  <c r="AA164" i="3"/>
  <c r="AA173" i="3"/>
  <c r="AA176" i="3"/>
  <c r="AA140" i="3"/>
  <c r="AA146" i="3"/>
  <c r="AA178" i="3"/>
  <c r="AA172" i="3"/>
  <c r="AA153" i="3"/>
  <c r="AA170" i="3"/>
  <c r="AA139" i="3"/>
  <c r="AA161" i="3"/>
  <c r="AA177" i="3"/>
  <c r="AA159" i="3"/>
  <c r="AA167" i="3"/>
  <c r="AA158" i="3"/>
  <c r="AA171" i="3"/>
  <c r="AA169" i="3"/>
  <c r="AA155" i="3"/>
  <c r="AA150" i="3"/>
  <c r="AA168" i="3"/>
  <c r="AA156" i="3"/>
  <c r="AA166" i="3"/>
  <c r="AA147" i="3"/>
  <c r="AA152" i="3"/>
  <c r="AA175" i="3"/>
  <c r="E193" i="3"/>
  <c r="H192" i="3"/>
  <c r="R193" i="3"/>
  <c r="S193" i="3" s="1"/>
  <c r="T193" i="3" s="1"/>
  <c r="O196" i="3" s="1" a="1"/>
  <c r="AB139" i="3" a="1"/>
  <c r="AD139" i="3" a="1"/>
  <c r="AC139" i="3" a="1"/>
  <c r="N416" i="3"/>
  <c r="P414" i="3" l="1"/>
  <c r="AD357" i="3"/>
  <c r="AE357" i="3" s="1"/>
  <c r="AF357" i="3" s="1"/>
  <c r="C415" i="3"/>
  <c r="E414" i="3"/>
  <c r="T357" i="3"/>
  <c r="O209" i="3"/>
  <c r="O224" i="3"/>
  <c r="O219" i="3"/>
  <c r="O205" i="3"/>
  <c r="O200" i="3"/>
  <c r="O235" i="3"/>
  <c r="O208" i="3"/>
  <c r="O226" i="3"/>
  <c r="O199" i="3"/>
  <c r="O216" i="3"/>
  <c r="O223" i="3"/>
  <c r="O210" i="3"/>
  <c r="O212" i="3"/>
  <c r="O198" i="3"/>
  <c r="O220" i="3"/>
  <c r="O196" i="3"/>
  <c r="O202" i="3"/>
  <c r="O197" i="3"/>
  <c r="O232" i="3"/>
  <c r="O231" i="3"/>
  <c r="O236" i="3"/>
  <c r="O230" i="3"/>
  <c r="O218" i="3"/>
  <c r="O229" i="3"/>
  <c r="O211" i="3"/>
  <c r="O201" i="3"/>
  <c r="O222" i="3"/>
  <c r="O214" i="3"/>
  <c r="O203" i="3"/>
  <c r="O228" i="3"/>
  <c r="O204" i="3"/>
  <c r="O213" i="3"/>
  <c r="O206" i="3"/>
  <c r="O227" i="3"/>
  <c r="O225" i="3"/>
  <c r="O207" i="3"/>
  <c r="O217" i="3"/>
  <c r="O215" i="3"/>
  <c r="O221" i="3"/>
  <c r="O234" i="3"/>
  <c r="O233" i="3"/>
  <c r="AC141" i="3"/>
  <c r="AC167" i="3"/>
  <c r="AC161" i="3"/>
  <c r="AC170" i="3"/>
  <c r="AC163" i="3"/>
  <c r="AC142" i="3"/>
  <c r="AC166" i="3"/>
  <c r="AC177" i="3"/>
  <c r="AC162" i="3"/>
  <c r="AC140" i="3"/>
  <c r="AC179" i="3"/>
  <c r="AC158" i="3"/>
  <c r="AC143" i="3"/>
  <c r="AC153" i="3"/>
  <c r="AC174" i="3"/>
  <c r="AC156" i="3"/>
  <c r="AC173" i="3"/>
  <c r="AC165" i="3"/>
  <c r="AC159" i="3"/>
  <c r="AC175" i="3"/>
  <c r="AC152" i="3"/>
  <c r="AC145" i="3"/>
  <c r="AC169" i="3"/>
  <c r="AC168" i="3"/>
  <c r="AC149" i="3"/>
  <c r="AC150" i="3"/>
  <c r="AC176" i="3"/>
  <c r="AC172" i="3"/>
  <c r="AC148" i="3"/>
  <c r="AC139" i="3"/>
  <c r="AC151" i="3"/>
  <c r="AC164" i="3"/>
  <c r="AC178" i="3"/>
  <c r="AC155" i="3"/>
  <c r="AC154" i="3"/>
  <c r="AC171" i="3"/>
  <c r="AC144" i="3"/>
  <c r="AC146" i="3"/>
  <c r="AC157" i="3"/>
  <c r="AC160" i="3"/>
  <c r="AC147" i="3"/>
  <c r="AD155" i="3"/>
  <c r="AD156" i="3"/>
  <c r="AD145" i="3"/>
  <c r="AE145" i="3" s="1"/>
  <c r="AF145" i="3" s="1"/>
  <c r="AD154" i="3"/>
  <c r="AD171" i="3"/>
  <c r="AD175" i="3"/>
  <c r="AD161" i="3"/>
  <c r="AD170" i="3"/>
  <c r="AD177" i="3"/>
  <c r="AD146" i="3"/>
  <c r="AD151" i="3"/>
  <c r="AD162" i="3"/>
  <c r="AD153" i="3"/>
  <c r="AD148" i="3"/>
  <c r="AD172" i="3"/>
  <c r="AD147" i="3"/>
  <c r="AD164" i="3"/>
  <c r="AD173" i="3"/>
  <c r="AD149" i="3"/>
  <c r="AD139" i="3"/>
  <c r="AD157" i="3"/>
  <c r="AD167" i="3"/>
  <c r="AD144" i="3"/>
  <c r="AD150" i="3"/>
  <c r="AD142" i="3"/>
  <c r="AD143" i="3"/>
  <c r="AD160" i="3"/>
  <c r="AD179" i="3"/>
  <c r="AD141" i="3"/>
  <c r="AD169" i="3"/>
  <c r="AD176" i="3"/>
  <c r="AD163" i="3"/>
  <c r="AD166" i="3"/>
  <c r="AD165" i="3"/>
  <c r="AD152" i="3"/>
  <c r="AD158" i="3"/>
  <c r="AD140" i="3"/>
  <c r="AD178" i="3"/>
  <c r="AD159" i="3"/>
  <c r="AD174" i="3"/>
  <c r="AD168" i="3"/>
  <c r="AB177" i="3"/>
  <c r="AB167" i="3"/>
  <c r="AB168" i="3"/>
  <c r="AB174" i="3"/>
  <c r="AB155" i="3"/>
  <c r="AB143" i="3"/>
  <c r="AB163" i="3"/>
  <c r="AB146" i="3"/>
  <c r="AB164" i="3"/>
  <c r="AB160" i="3"/>
  <c r="AB170" i="3"/>
  <c r="AB176" i="3"/>
  <c r="AB161" i="3"/>
  <c r="AB153" i="3"/>
  <c r="AB159" i="3"/>
  <c r="AB158" i="3"/>
  <c r="AB179" i="3"/>
  <c r="AB162" i="3"/>
  <c r="AB148" i="3"/>
  <c r="AB169" i="3"/>
  <c r="AB178" i="3"/>
  <c r="AB144" i="3"/>
  <c r="AB145" i="3"/>
  <c r="AB149" i="3"/>
  <c r="AB142" i="3"/>
  <c r="AB165" i="3"/>
  <c r="AB171" i="3"/>
  <c r="AB140" i="3"/>
  <c r="AB166" i="3"/>
  <c r="AB141" i="3"/>
  <c r="AB154" i="3"/>
  <c r="AB139" i="3"/>
  <c r="AB172" i="3"/>
  <c r="AB175" i="3"/>
  <c r="AB156" i="3"/>
  <c r="AB157" i="3"/>
  <c r="AB150" i="3"/>
  <c r="AB151" i="3"/>
  <c r="AB152" i="3"/>
  <c r="AB147" i="3"/>
  <c r="AE147" i="3" s="1"/>
  <c r="AF147" i="3" s="1"/>
  <c r="AB173" i="3"/>
  <c r="P196" i="3" a="1"/>
  <c r="Q196" i="3" a="1"/>
  <c r="R196" i="3" a="1"/>
  <c r="F193" i="3"/>
  <c r="G193" i="3" s="1"/>
  <c r="H193" i="3" s="1"/>
  <c r="C196" i="3" s="1" a="1"/>
  <c r="Z416" i="3"/>
  <c r="AH140" i="3" a="1"/>
  <c r="AE152" i="3" l="1"/>
  <c r="AF152" i="3" s="1"/>
  <c r="F414" i="3"/>
  <c r="G414" i="3" s="1"/>
  <c r="AB414" i="3"/>
  <c r="AE157" i="3"/>
  <c r="AF157" i="3" s="1"/>
  <c r="AI157" i="3" s="1"/>
  <c r="O415" i="3"/>
  <c r="Q414" i="3"/>
  <c r="AE175" i="3"/>
  <c r="AF175" i="3" s="1"/>
  <c r="AI175" i="3" s="1"/>
  <c r="AE171" i="3"/>
  <c r="AF171" i="3" s="1"/>
  <c r="AI171" i="3" s="1"/>
  <c r="AE169" i="3"/>
  <c r="AF169" i="3" s="1"/>
  <c r="AI169" i="3" s="1"/>
  <c r="AE159" i="3"/>
  <c r="AF159" i="3" s="1"/>
  <c r="AI159" i="3" s="1"/>
  <c r="AE167" i="3"/>
  <c r="AF167" i="3" s="1"/>
  <c r="AI167" i="3" s="1"/>
  <c r="AE155" i="3"/>
  <c r="AF155" i="3" s="1"/>
  <c r="AI155" i="3" s="1"/>
  <c r="AE141" i="3"/>
  <c r="AF141" i="3" s="1"/>
  <c r="C209" i="3"/>
  <c r="C206" i="3"/>
  <c r="C233" i="3"/>
  <c r="C236" i="3"/>
  <c r="C223" i="3"/>
  <c r="C208" i="3"/>
  <c r="C201" i="3"/>
  <c r="C230" i="3"/>
  <c r="C211" i="3"/>
  <c r="C205" i="3"/>
  <c r="C222" i="3"/>
  <c r="C219" i="3"/>
  <c r="C225" i="3"/>
  <c r="C220" i="3"/>
  <c r="C228" i="3"/>
  <c r="C207" i="3"/>
  <c r="C199" i="3"/>
  <c r="C216" i="3"/>
  <c r="C235" i="3"/>
  <c r="C204" i="3"/>
  <c r="C229" i="3"/>
  <c r="C197" i="3"/>
  <c r="C202" i="3"/>
  <c r="C224" i="3"/>
  <c r="C196" i="3"/>
  <c r="C232" i="3"/>
  <c r="C231" i="3"/>
  <c r="C218" i="3"/>
  <c r="C234" i="3"/>
  <c r="C215" i="3"/>
  <c r="C213" i="3"/>
  <c r="C226" i="3"/>
  <c r="C212" i="3"/>
  <c r="C210" i="3"/>
  <c r="C198" i="3"/>
  <c r="C200" i="3"/>
  <c r="C203" i="3"/>
  <c r="C227" i="3"/>
  <c r="C221" i="3"/>
  <c r="C214" i="3"/>
  <c r="C217" i="3"/>
  <c r="AE158" i="3"/>
  <c r="AF158" i="3" s="1"/>
  <c r="AE178" i="3"/>
  <c r="AF178" i="3" s="1"/>
  <c r="AI178" i="3" s="1"/>
  <c r="AE173" i="3"/>
  <c r="AF173" i="3" s="1"/>
  <c r="AI173" i="3" s="1"/>
  <c r="AE140" i="3"/>
  <c r="AF140" i="3" s="1"/>
  <c r="AI140" i="3" s="1"/>
  <c r="AE154" i="3"/>
  <c r="AF154" i="3" s="1"/>
  <c r="AI154" i="3" s="1"/>
  <c r="AE164" i="3"/>
  <c r="AF164" i="3" s="1"/>
  <c r="AI164" i="3" s="1"/>
  <c r="AE156" i="3"/>
  <c r="AF156" i="3" s="1"/>
  <c r="AI156" i="3" s="1"/>
  <c r="D196" i="3" a="1"/>
  <c r="F196" i="3" a="1"/>
  <c r="E196" i="3" a="1"/>
  <c r="AI145" i="3"/>
  <c r="AE148" i="3"/>
  <c r="AF148" i="3" s="1"/>
  <c r="AG147" i="3" s="1"/>
  <c r="AH148" i="3" s="1"/>
  <c r="AI147" i="3"/>
  <c r="AE163" i="3"/>
  <c r="AF163" i="3" s="1"/>
  <c r="AE153" i="3"/>
  <c r="AF153" i="3" s="1"/>
  <c r="R232" i="3"/>
  <c r="R205" i="3"/>
  <c r="R219" i="3"/>
  <c r="R231" i="3"/>
  <c r="R214" i="3"/>
  <c r="R211" i="3"/>
  <c r="R199" i="3"/>
  <c r="R197" i="3"/>
  <c r="R215" i="3"/>
  <c r="R236" i="3"/>
  <c r="R224" i="3"/>
  <c r="R218" i="3"/>
  <c r="R229" i="3"/>
  <c r="R216" i="3"/>
  <c r="R213" i="3"/>
  <c r="R228" i="3"/>
  <c r="R209" i="3"/>
  <c r="R223" i="3"/>
  <c r="R233" i="3"/>
  <c r="R226" i="3"/>
  <c r="R230" i="3"/>
  <c r="R198" i="3"/>
  <c r="R208" i="3"/>
  <c r="R201" i="3"/>
  <c r="R206" i="3"/>
  <c r="R210" i="3"/>
  <c r="R220" i="3"/>
  <c r="R207" i="3"/>
  <c r="R234" i="3"/>
  <c r="R202" i="3"/>
  <c r="R203" i="3"/>
  <c r="R221" i="3"/>
  <c r="R212" i="3"/>
  <c r="R217" i="3"/>
  <c r="R225" i="3"/>
  <c r="R200" i="3"/>
  <c r="R227" i="3"/>
  <c r="R196" i="3"/>
  <c r="R204" i="3"/>
  <c r="R222" i="3"/>
  <c r="R235" i="3"/>
  <c r="AI152" i="3"/>
  <c r="AE176" i="3"/>
  <c r="AF176" i="3" s="1"/>
  <c r="AE162" i="3"/>
  <c r="AF162" i="3" s="1"/>
  <c r="AE166" i="3"/>
  <c r="AF166" i="3" s="1"/>
  <c r="AI166" i="3" s="1"/>
  <c r="AE151" i="3"/>
  <c r="AF151" i="3" s="1"/>
  <c r="P202" i="3"/>
  <c r="P214" i="3"/>
  <c r="P227" i="3"/>
  <c r="P216" i="3"/>
  <c r="P221" i="3"/>
  <c r="P228" i="3"/>
  <c r="P199" i="3"/>
  <c r="P230" i="3"/>
  <c r="P231" i="3"/>
  <c r="P198" i="3"/>
  <c r="P203" i="3"/>
  <c r="P212" i="3"/>
  <c r="P236" i="3"/>
  <c r="P206" i="3"/>
  <c r="P235" i="3"/>
  <c r="P226" i="3"/>
  <c r="P234" i="3"/>
  <c r="P201" i="3"/>
  <c r="P222" i="3"/>
  <c r="P207" i="3"/>
  <c r="P204" i="3"/>
  <c r="P225" i="3"/>
  <c r="P211" i="3"/>
  <c r="P217" i="3"/>
  <c r="P233" i="3"/>
  <c r="P210" i="3"/>
  <c r="P209" i="3"/>
  <c r="P215" i="3"/>
  <c r="P220" i="3"/>
  <c r="P229" i="3"/>
  <c r="P213" i="3"/>
  <c r="P200" i="3"/>
  <c r="P196" i="3"/>
  <c r="P219" i="3"/>
  <c r="P208" i="3"/>
  <c r="P223" i="3"/>
  <c r="P218" i="3"/>
  <c r="P224" i="3"/>
  <c r="P197" i="3"/>
  <c r="P232" i="3"/>
  <c r="P205" i="3"/>
  <c r="AE165" i="3"/>
  <c r="AF165" i="3" s="1"/>
  <c r="AE179" i="3"/>
  <c r="AF179" i="3" s="1"/>
  <c r="AI179" i="3" s="1"/>
  <c r="AE172" i="3"/>
  <c r="AF172" i="3" s="1"/>
  <c r="AE143" i="3"/>
  <c r="AF143" i="3" s="1"/>
  <c r="AE146" i="3"/>
  <c r="AF146" i="3" s="1"/>
  <c r="AG145" i="3" s="1"/>
  <c r="AH146" i="3" s="1"/>
  <c r="Q225" i="3"/>
  <c r="Q223" i="3"/>
  <c r="Q208" i="3"/>
  <c r="Q235" i="3"/>
  <c r="Q207" i="3"/>
  <c r="Q197" i="3"/>
  <c r="Q227" i="3"/>
  <c r="Q226" i="3"/>
  <c r="Q199" i="3"/>
  <c r="Q214" i="3"/>
  <c r="Q200" i="3"/>
  <c r="Q216" i="3"/>
  <c r="Q206" i="3"/>
  <c r="Q205" i="3"/>
  <c r="Q212" i="3"/>
  <c r="Q201" i="3"/>
  <c r="Q224" i="3"/>
  <c r="Q228" i="3"/>
  <c r="Q220" i="3"/>
  <c r="Q217" i="3"/>
  <c r="Q215" i="3"/>
  <c r="Q204" i="3"/>
  <c r="Q221" i="3"/>
  <c r="Q219" i="3"/>
  <c r="Q213" i="3"/>
  <c r="Q234" i="3"/>
  <c r="Q218" i="3"/>
  <c r="Q202" i="3"/>
  <c r="Q232" i="3"/>
  <c r="Q236" i="3"/>
  <c r="Q231" i="3"/>
  <c r="Q211" i="3"/>
  <c r="Q222" i="3"/>
  <c r="Q233" i="3"/>
  <c r="Q198" i="3"/>
  <c r="Q209" i="3"/>
  <c r="Q230" i="3"/>
  <c r="Q203" i="3"/>
  <c r="Q196" i="3"/>
  <c r="Q229" i="3"/>
  <c r="Q210" i="3"/>
  <c r="AE149" i="3"/>
  <c r="AF149" i="3" s="1"/>
  <c r="AE160" i="3"/>
  <c r="AF160" i="3" s="1"/>
  <c r="AE139" i="3"/>
  <c r="AF139" i="3" s="1"/>
  <c r="AE168" i="3"/>
  <c r="AF168" i="3" s="1"/>
  <c r="AE142" i="3"/>
  <c r="AF142" i="3" s="1"/>
  <c r="AE177" i="3"/>
  <c r="AF177" i="3" s="1"/>
  <c r="AE174" i="3"/>
  <c r="AF174" i="3" s="1"/>
  <c r="AE150" i="3"/>
  <c r="AF150" i="3" s="1"/>
  <c r="AE170" i="3"/>
  <c r="AF170" i="3" s="1"/>
  <c r="AI140" i="3" a="1"/>
  <c r="AE144" i="3"/>
  <c r="AF144" i="3" s="1"/>
  <c r="AE161" i="3"/>
  <c r="AF161" i="3" s="1"/>
  <c r="B18" i="4"/>
  <c r="K197" i="3" a="1"/>
  <c r="AG140" i="3" l="1"/>
  <c r="AH141" i="3" s="1"/>
  <c r="AG152" i="3"/>
  <c r="AH153" i="3" s="1"/>
  <c r="AG169" i="3"/>
  <c r="AH170" i="3" s="1"/>
  <c r="AG173" i="3"/>
  <c r="AH174" i="3" s="1"/>
  <c r="AG171" i="3"/>
  <c r="AH172" i="3" s="1"/>
  <c r="AG175" i="3"/>
  <c r="AH176" i="3" s="1"/>
  <c r="AG139" i="3"/>
  <c r="AH140" i="3" s="1"/>
  <c r="R414" i="3"/>
  <c r="S414" i="3" s="1"/>
  <c r="AA415" i="3"/>
  <c r="AC414" i="3"/>
  <c r="AG156" i="3"/>
  <c r="AH157" i="3" s="1"/>
  <c r="AG159" i="3"/>
  <c r="AH160" i="3" s="1"/>
  <c r="H414" i="3"/>
  <c r="AI141" i="3"/>
  <c r="AG141" i="3"/>
  <c r="AH142" i="3" s="1"/>
  <c r="D16" i="4"/>
  <c r="C17" i="4" s="1"/>
  <c r="AG155" i="3"/>
  <c r="AH156" i="3" s="1"/>
  <c r="AG164" i="3"/>
  <c r="AH165" i="3" s="1"/>
  <c r="AG154" i="3"/>
  <c r="AH155" i="3" s="1"/>
  <c r="AG158" i="3"/>
  <c r="AH159" i="3" s="1"/>
  <c r="AI158" i="3"/>
  <c r="S222" i="3"/>
  <c r="T222" i="3" s="1"/>
  <c r="S208" i="3"/>
  <c r="T208" i="3" s="1"/>
  <c r="S198" i="3"/>
  <c r="T198" i="3" s="1"/>
  <c r="AI148" i="3"/>
  <c r="AG157" i="3"/>
  <c r="AH158" i="3" s="1"/>
  <c r="S199" i="3"/>
  <c r="T199" i="3" s="1"/>
  <c r="U198" i="3" s="1"/>
  <c r="S230" i="3"/>
  <c r="T230" i="3" s="1"/>
  <c r="U230" i="3" s="1"/>
  <c r="S233" i="3"/>
  <c r="T233" i="3" s="1"/>
  <c r="S227" i="3"/>
  <c r="T227" i="3" s="1"/>
  <c r="S223" i="3"/>
  <c r="T223" i="3" s="1"/>
  <c r="S204" i="3"/>
  <c r="T204" i="3" s="1"/>
  <c r="S197" i="3"/>
  <c r="T197" i="3" s="1"/>
  <c r="S214" i="3"/>
  <c r="T214" i="3" s="1"/>
  <c r="AI168" i="3"/>
  <c r="AG168" i="3"/>
  <c r="AH169" i="3" s="1"/>
  <c r="S226" i="3"/>
  <c r="T226" i="3" s="1"/>
  <c r="S231" i="3"/>
  <c r="T231" i="3" s="1"/>
  <c r="AI151" i="3"/>
  <c r="AG151" i="3"/>
  <c r="AH152" i="3" s="1"/>
  <c r="S225" i="3"/>
  <c r="T225" i="3" s="1"/>
  <c r="S219" i="3"/>
  <c r="T219" i="3" s="1"/>
  <c r="S201" i="3"/>
  <c r="T201" i="3" s="1"/>
  <c r="AI160" i="3"/>
  <c r="AG160" i="3"/>
  <c r="AH161" i="3" s="1"/>
  <c r="S217" i="3"/>
  <c r="T217" i="3" s="1"/>
  <c r="S205" i="3"/>
  <c r="T205" i="3" s="1"/>
  <c r="AG172" i="3"/>
  <c r="AH173" i="3" s="1"/>
  <c r="AI172" i="3"/>
  <c r="AG148" i="3"/>
  <c r="AH149" i="3" s="1"/>
  <c r="AI149" i="3"/>
  <c r="AG149" i="3"/>
  <c r="AH150" i="3" s="1"/>
  <c r="AG167" i="3"/>
  <c r="AH168" i="3" s="1"/>
  <c r="S212" i="3"/>
  <c r="T212" i="3" s="1"/>
  <c r="S209" i="3"/>
  <c r="T209" i="3" s="1"/>
  <c r="U208" i="3" s="1"/>
  <c r="S232" i="3"/>
  <c r="T232" i="3" s="1"/>
  <c r="AI165" i="3"/>
  <c r="AG165" i="3"/>
  <c r="AH166" i="3" s="1"/>
  <c r="AG166" i="3"/>
  <c r="AH167" i="3" s="1"/>
  <c r="S221" i="3"/>
  <c r="T221" i="3" s="1"/>
  <c r="U221" i="3" s="1"/>
  <c r="S228" i="3"/>
  <c r="T228" i="3" s="1"/>
  <c r="AG153" i="3"/>
  <c r="AH154" i="3" s="1"/>
  <c r="AI153" i="3"/>
  <c r="S196" i="3"/>
  <c r="T196" i="3" s="1"/>
  <c r="AI161" i="3"/>
  <c r="AG161" i="3"/>
  <c r="AH162" i="3" s="1"/>
  <c r="AG144" i="3"/>
  <c r="AH145" i="3" s="1"/>
  <c r="AI144" i="3"/>
  <c r="AG162" i="3"/>
  <c r="AH163" i="3" s="1"/>
  <c r="AI162" i="3"/>
  <c r="S203" i="3"/>
  <c r="T203" i="3" s="1"/>
  <c r="S213" i="3"/>
  <c r="T213" i="3" s="1"/>
  <c r="AI163" i="3"/>
  <c r="AG163" i="3"/>
  <c r="AH164" i="3" s="1"/>
  <c r="AG178" i="3"/>
  <c r="AH179" i="3" s="1"/>
  <c r="AG176" i="3"/>
  <c r="AH177" i="3" s="1"/>
  <c r="AI176" i="3"/>
  <c r="S202" i="3"/>
  <c r="T202" i="3" s="1"/>
  <c r="S216" i="3"/>
  <c r="T216" i="3" s="1"/>
  <c r="AG174" i="3"/>
  <c r="AH175" i="3" s="1"/>
  <c r="AI174" i="3"/>
  <c r="S200" i="3"/>
  <c r="T200" i="3" s="1"/>
  <c r="S234" i="3"/>
  <c r="T234" i="3" s="1"/>
  <c r="S229" i="3"/>
  <c r="T229" i="3" s="1"/>
  <c r="AI143" i="3"/>
  <c r="AG143" i="3"/>
  <c r="AH144" i="3" s="1"/>
  <c r="S207" i="3"/>
  <c r="T207" i="3" s="1"/>
  <c r="S218" i="3"/>
  <c r="T218" i="3" s="1"/>
  <c r="AI146" i="3"/>
  <c r="AG146" i="3"/>
  <c r="AH147" i="3" s="1"/>
  <c r="S220" i="3"/>
  <c r="T220" i="3" s="1"/>
  <c r="S224" i="3"/>
  <c r="T224" i="3" s="1"/>
  <c r="E200" i="3"/>
  <c r="E196" i="3"/>
  <c r="E217" i="3"/>
  <c r="E235" i="3"/>
  <c r="E215" i="3"/>
  <c r="E213" i="3"/>
  <c r="E231" i="3"/>
  <c r="E207" i="3"/>
  <c r="E198" i="3"/>
  <c r="E226" i="3"/>
  <c r="E212" i="3"/>
  <c r="E233" i="3"/>
  <c r="E205" i="3"/>
  <c r="E221" i="3"/>
  <c r="E232" i="3"/>
  <c r="E228" i="3"/>
  <c r="E227" i="3"/>
  <c r="E234" i="3"/>
  <c r="E218" i="3"/>
  <c r="E214" i="3"/>
  <c r="E199" i="3"/>
  <c r="E202" i="3"/>
  <c r="E222" i="3"/>
  <c r="E203" i="3"/>
  <c r="E229" i="3"/>
  <c r="E219" i="3"/>
  <c r="E208" i="3"/>
  <c r="E209" i="3"/>
  <c r="E201" i="3"/>
  <c r="E223" i="3"/>
  <c r="E197" i="3"/>
  <c r="E210" i="3"/>
  <c r="E204" i="3"/>
  <c r="E206" i="3"/>
  <c r="E220" i="3"/>
  <c r="E216" i="3"/>
  <c r="E224" i="3"/>
  <c r="E230" i="3"/>
  <c r="E225" i="3"/>
  <c r="E211" i="3"/>
  <c r="E236" i="3"/>
  <c r="S211" i="3"/>
  <c r="T211" i="3" s="1"/>
  <c r="U211" i="3" s="1"/>
  <c r="AG170" i="3"/>
  <c r="AH171" i="3" s="1"/>
  <c r="AI170" i="3"/>
  <c r="S210" i="3"/>
  <c r="T210" i="3" s="1"/>
  <c r="U209" i="3" s="1"/>
  <c r="S236" i="3"/>
  <c r="T236" i="3" s="1"/>
  <c r="F234" i="3"/>
  <c r="F221" i="3"/>
  <c r="F196" i="3"/>
  <c r="F226" i="3"/>
  <c r="F228" i="3"/>
  <c r="F216" i="3"/>
  <c r="F197" i="3"/>
  <c r="F229" i="3"/>
  <c r="F212" i="3"/>
  <c r="F224" i="3"/>
  <c r="F230" i="3"/>
  <c r="F206" i="3"/>
  <c r="F231" i="3"/>
  <c r="F232" i="3"/>
  <c r="F211" i="3"/>
  <c r="F220" i="3"/>
  <c r="F215" i="3"/>
  <c r="F208" i="3"/>
  <c r="F227" i="3"/>
  <c r="F214" i="3"/>
  <c r="F225" i="3"/>
  <c r="F203" i="3"/>
  <c r="F201" i="3"/>
  <c r="F219" i="3"/>
  <c r="F205" i="3"/>
  <c r="F213" i="3"/>
  <c r="F222" i="3"/>
  <c r="F199" i="3"/>
  <c r="F223" i="3"/>
  <c r="F198" i="3"/>
  <c r="F207" i="3"/>
  <c r="F217" i="3"/>
  <c r="F204" i="3"/>
  <c r="F209" i="3"/>
  <c r="F210" i="3"/>
  <c r="F236" i="3"/>
  <c r="F218" i="3"/>
  <c r="F202" i="3"/>
  <c r="F233" i="3"/>
  <c r="F200" i="3"/>
  <c r="F235" i="3"/>
  <c r="AG177" i="3"/>
  <c r="AH178" i="3" s="1"/>
  <c r="AI177" i="3"/>
  <c r="AG142" i="3"/>
  <c r="AH143" i="3" s="1"/>
  <c r="AI142" i="3"/>
  <c r="AG150" i="3"/>
  <c r="AH151" i="3" s="1"/>
  <c r="AI150" i="3"/>
  <c r="S235" i="3"/>
  <c r="T235" i="3" s="1"/>
  <c r="S206" i="3"/>
  <c r="T206" i="3" s="1"/>
  <c r="S215" i="3"/>
  <c r="T215" i="3" s="1"/>
  <c r="D215" i="3"/>
  <c r="D206" i="3"/>
  <c r="D204" i="3"/>
  <c r="D205" i="3"/>
  <c r="D222" i="3"/>
  <c r="D220" i="3"/>
  <c r="D203" i="3"/>
  <c r="D208" i="3"/>
  <c r="D202" i="3"/>
  <c r="D197" i="3"/>
  <c r="D226" i="3"/>
  <c r="D198" i="3"/>
  <c r="D217" i="3"/>
  <c r="D232" i="3"/>
  <c r="D199" i="3"/>
  <c r="D224" i="3"/>
  <c r="D227" i="3"/>
  <c r="D225" i="3"/>
  <c r="D218" i="3"/>
  <c r="D207" i="3"/>
  <c r="D213" i="3"/>
  <c r="D228" i="3"/>
  <c r="D233" i="3"/>
  <c r="D234" i="3"/>
  <c r="D210" i="3"/>
  <c r="D211" i="3"/>
  <c r="D229" i="3"/>
  <c r="D214" i="3"/>
  <c r="D196" i="3"/>
  <c r="D236" i="3"/>
  <c r="D231" i="3"/>
  <c r="D219" i="3"/>
  <c r="D200" i="3"/>
  <c r="D209" i="3"/>
  <c r="D212" i="3"/>
  <c r="D235" i="3"/>
  <c r="D230" i="3"/>
  <c r="D216" i="3"/>
  <c r="D221" i="3"/>
  <c r="D201" i="3"/>
  <c r="D223" i="3"/>
  <c r="B7" i="6"/>
  <c r="W197" i="3" a="1"/>
  <c r="J197" i="3" a="1"/>
  <c r="U225" i="3" l="1"/>
  <c r="U216" i="3"/>
  <c r="G198" i="3"/>
  <c r="H198" i="3" s="1"/>
  <c r="K198" i="3" s="1"/>
  <c r="G218" i="3"/>
  <c r="H218" i="3" s="1"/>
  <c r="T414" i="3"/>
  <c r="U227" i="3"/>
  <c r="AD414" i="3"/>
  <c r="AE414" i="3" s="1"/>
  <c r="U213" i="3"/>
  <c r="G229" i="3"/>
  <c r="H229" i="3" s="1"/>
  <c r="K229" i="3" s="1"/>
  <c r="U233" i="3"/>
  <c r="U199" i="3"/>
  <c r="D5" i="6"/>
  <c r="U205" i="3"/>
  <c r="U222" i="3"/>
  <c r="E16" i="4"/>
  <c r="G204" i="3"/>
  <c r="H204" i="3" s="1"/>
  <c r="K204" i="3" s="1"/>
  <c r="U226" i="3"/>
  <c r="U201" i="3"/>
  <c r="U218" i="3"/>
  <c r="U229" i="3"/>
  <c r="U220" i="3"/>
  <c r="U197" i="3"/>
  <c r="U196" i="3"/>
  <c r="U232" i="3"/>
  <c r="U206" i="3"/>
  <c r="U203" i="3"/>
  <c r="U212" i="3"/>
  <c r="U231" i="3"/>
  <c r="U200" i="3"/>
  <c r="U202" i="3"/>
  <c r="AH129" i="3"/>
  <c r="G207" i="3"/>
  <c r="H207" i="3" s="1"/>
  <c r="U210" i="3"/>
  <c r="G225" i="3"/>
  <c r="H225" i="3" s="1"/>
  <c r="K225" i="3" s="1"/>
  <c r="G228" i="3"/>
  <c r="H228" i="3" s="1"/>
  <c r="U204" i="3"/>
  <c r="G205" i="3"/>
  <c r="H205" i="3" s="1"/>
  <c r="G209" i="3"/>
  <c r="H209" i="3" s="1"/>
  <c r="G206" i="3"/>
  <c r="H206" i="3" s="1"/>
  <c r="K206" i="3" s="1"/>
  <c r="U217" i="3"/>
  <c r="G235" i="3"/>
  <c r="H235" i="3" s="1"/>
  <c r="K235" i="3" s="1"/>
  <c r="G210" i="3"/>
  <c r="H210" i="3" s="1"/>
  <c r="K210" i="3" s="1"/>
  <c r="U228" i="3"/>
  <c r="U235" i="3"/>
  <c r="U207" i="3"/>
  <c r="G219" i="3"/>
  <c r="H219" i="3" s="1"/>
  <c r="I218" i="3" s="1"/>
  <c r="J219" i="3" s="1"/>
  <c r="U214" i="3"/>
  <c r="U224" i="3"/>
  <c r="G202" i="3"/>
  <c r="H202" i="3" s="1"/>
  <c r="G231" i="3"/>
  <c r="H231" i="3" s="1"/>
  <c r="K231" i="3" s="1"/>
  <c r="G199" i="3"/>
  <c r="H199" i="3" s="1"/>
  <c r="K199" i="3" s="1"/>
  <c r="G227" i="3"/>
  <c r="H227" i="3" s="1"/>
  <c r="G196" i="3"/>
  <c r="H196" i="3" s="1"/>
  <c r="G215" i="3"/>
  <c r="H215" i="3" s="1"/>
  <c r="G217" i="3"/>
  <c r="H217" i="3" s="1"/>
  <c r="U215" i="3"/>
  <c r="G214" i="3"/>
  <c r="H214" i="3" s="1"/>
  <c r="G232" i="3"/>
  <c r="H232" i="3" s="1"/>
  <c r="G223" i="3"/>
  <c r="H223" i="3" s="1"/>
  <c r="G211" i="3"/>
  <c r="H211" i="3" s="1"/>
  <c r="G201" i="3"/>
  <c r="H201" i="3" s="1"/>
  <c r="G234" i="3"/>
  <c r="H234" i="3" s="1"/>
  <c r="G208" i="3"/>
  <c r="H208" i="3" s="1"/>
  <c r="G224" i="3"/>
  <c r="H224" i="3" s="1"/>
  <c r="G236" i="3"/>
  <c r="H236" i="3" s="1"/>
  <c r="K236" i="3" s="1"/>
  <c r="G226" i="3"/>
  <c r="H226" i="3" s="1"/>
  <c r="U234" i="3"/>
  <c r="U223" i="3"/>
  <c r="U219" i="3"/>
  <c r="G221" i="3"/>
  <c r="H221" i="3" s="1"/>
  <c r="G233" i="3"/>
  <c r="H233" i="3" s="1"/>
  <c r="G203" i="3"/>
  <c r="H203" i="3" s="1"/>
  <c r="G212" i="3"/>
  <c r="H212" i="3" s="1"/>
  <c r="K218" i="3"/>
  <c r="G216" i="3"/>
  <c r="H216" i="3" s="1"/>
  <c r="G220" i="3"/>
  <c r="H220" i="3" s="1"/>
  <c r="G200" i="3"/>
  <c r="H200" i="3" s="1"/>
  <c r="W202" i="3"/>
  <c r="G230" i="3"/>
  <c r="H230" i="3" s="1"/>
  <c r="G213" i="3"/>
  <c r="H213" i="3" s="1"/>
  <c r="G222" i="3"/>
  <c r="H222" i="3" s="1"/>
  <c r="G197" i="3"/>
  <c r="H197" i="3" s="1"/>
  <c r="W213" i="3"/>
  <c r="W200" i="3"/>
  <c r="W198" i="3"/>
  <c r="W221" i="3"/>
  <c r="W197" i="3"/>
  <c r="W227" i="3"/>
  <c r="W225" i="3"/>
  <c r="W228" i="3"/>
  <c r="W233" i="3"/>
  <c r="W199" i="3"/>
  <c r="W211" i="3"/>
  <c r="W207" i="3"/>
  <c r="W231" i="3"/>
  <c r="W219" i="3"/>
  <c r="W212" i="3"/>
  <c r="W203" i="3"/>
  <c r="W235" i="3"/>
  <c r="W216" i="3"/>
  <c r="W201" i="3"/>
  <c r="W215" i="3"/>
  <c r="W230" i="3"/>
  <c r="W217" i="3"/>
  <c r="W222" i="3"/>
  <c r="W208" i="3"/>
  <c r="W224" i="3"/>
  <c r="W218" i="3"/>
  <c r="W204" i="3"/>
  <c r="W234" i="3"/>
  <c r="W236" i="3"/>
  <c r="V197" i="3" a="1"/>
  <c r="W206" i="3"/>
  <c r="W220" i="3"/>
  <c r="W209" i="3"/>
  <c r="W229" i="3"/>
  <c r="W223" i="3"/>
  <c r="W232" i="3"/>
  <c r="W226" i="3"/>
  <c r="W210" i="3"/>
  <c r="W214" i="3"/>
  <c r="W205" i="3"/>
  <c r="F16" i="4" l="1"/>
  <c r="G16" i="4" s="1"/>
  <c r="H16" i="4" s="1"/>
  <c r="AF414" i="3"/>
  <c r="K219" i="3"/>
  <c r="I228" i="3"/>
  <c r="J229" i="3" s="1"/>
  <c r="V230" i="3"/>
  <c r="I202" i="3"/>
  <c r="J203" i="3" s="1"/>
  <c r="I206" i="3"/>
  <c r="J207" i="3" s="1"/>
  <c r="I199" i="3"/>
  <c r="J200" i="3" s="1"/>
  <c r="C6" i="6"/>
  <c r="E5" i="6"/>
  <c r="F5" i="6" s="1"/>
  <c r="G5" i="6" s="1"/>
  <c r="H5" i="6" s="1"/>
  <c r="K207" i="3"/>
  <c r="K202" i="3"/>
  <c r="K228" i="3"/>
  <c r="I198" i="3"/>
  <c r="J199" i="3" s="1"/>
  <c r="I209" i="3"/>
  <c r="J210" i="3" s="1"/>
  <c r="I210" i="3"/>
  <c r="J211" i="3" s="1"/>
  <c r="I205" i="3"/>
  <c r="J206" i="3" s="1"/>
  <c r="K205" i="3"/>
  <c r="I204" i="3"/>
  <c r="J205" i="3" s="1"/>
  <c r="K209" i="3"/>
  <c r="I214" i="3"/>
  <c r="J215" i="3" s="1"/>
  <c r="K214" i="3"/>
  <c r="I216" i="3"/>
  <c r="J217" i="3" s="1"/>
  <c r="K216" i="3"/>
  <c r="I224" i="3"/>
  <c r="J225" i="3" s="1"/>
  <c r="K224" i="3"/>
  <c r="I208" i="3"/>
  <c r="J209" i="3" s="1"/>
  <c r="K208" i="3"/>
  <c r="I234" i="3"/>
  <c r="J235" i="3" s="1"/>
  <c r="K234" i="3"/>
  <c r="I207" i="3"/>
  <c r="J208" i="3" s="1"/>
  <c r="I220" i="3"/>
  <c r="J221" i="3" s="1"/>
  <c r="K220" i="3"/>
  <c r="I212" i="3"/>
  <c r="J213" i="3" s="1"/>
  <c r="K212" i="3"/>
  <c r="I201" i="3"/>
  <c r="J202" i="3" s="1"/>
  <c r="K201" i="3"/>
  <c r="I217" i="3"/>
  <c r="J218" i="3" s="1"/>
  <c r="K217" i="3"/>
  <c r="I232" i="3"/>
  <c r="J233" i="3" s="1"/>
  <c r="K232" i="3"/>
  <c r="I203" i="3"/>
  <c r="J204" i="3" s="1"/>
  <c r="K203" i="3"/>
  <c r="I235" i="3"/>
  <c r="J236" i="3" s="1"/>
  <c r="I197" i="3"/>
  <c r="J198" i="3" s="1"/>
  <c r="K197" i="3"/>
  <c r="I233" i="3"/>
  <c r="J234" i="3" s="1"/>
  <c r="K233" i="3"/>
  <c r="I211" i="3"/>
  <c r="J212" i="3" s="1"/>
  <c r="K211" i="3"/>
  <c r="I215" i="3"/>
  <c r="J216" i="3" s="1"/>
  <c r="K215" i="3"/>
  <c r="I222" i="3"/>
  <c r="J223" i="3" s="1"/>
  <c r="K222" i="3"/>
  <c r="I221" i="3"/>
  <c r="J222" i="3" s="1"/>
  <c r="K221" i="3"/>
  <c r="I200" i="3"/>
  <c r="J201" i="3" s="1"/>
  <c r="K200" i="3"/>
  <c r="I230" i="3"/>
  <c r="J231" i="3" s="1"/>
  <c r="K230" i="3"/>
  <c r="I231" i="3"/>
  <c r="J232" i="3" s="1"/>
  <c r="I219" i="3"/>
  <c r="J220" i="3" s="1"/>
  <c r="I196" i="3"/>
  <c r="J197" i="3" s="1"/>
  <c r="I213" i="3"/>
  <c r="J214" i="3" s="1"/>
  <c r="K213" i="3"/>
  <c r="I223" i="3"/>
  <c r="J224" i="3" s="1"/>
  <c r="K223" i="3"/>
  <c r="I227" i="3"/>
  <c r="J228" i="3" s="1"/>
  <c r="K227" i="3"/>
  <c r="I226" i="3"/>
  <c r="J227" i="3" s="1"/>
  <c r="K226" i="3"/>
  <c r="I229" i="3"/>
  <c r="J230" i="3" s="1"/>
  <c r="I225" i="3"/>
  <c r="J226" i="3" s="1"/>
  <c r="V226" i="3"/>
  <c r="V207" i="3"/>
  <c r="V209" i="3"/>
  <c r="V206" i="3"/>
  <c r="V201" i="3"/>
  <c r="V214" i="3"/>
  <c r="V208" i="3"/>
  <c r="V221" i="3"/>
  <c r="V231" i="3"/>
  <c r="V220" i="3"/>
  <c r="V205" i="3"/>
  <c r="V202" i="3"/>
  <c r="V228" i="3"/>
  <c r="V235" i="3"/>
  <c r="V212" i="3"/>
  <c r="V216" i="3"/>
  <c r="V203" i="3"/>
  <c r="V215" i="3"/>
  <c r="V225" i="3"/>
  <c r="V217" i="3"/>
  <c r="V197" i="3"/>
  <c r="V223" i="3"/>
  <c r="V233" i="3"/>
  <c r="V219" i="3"/>
  <c r="V218" i="3"/>
  <c r="V236" i="3"/>
  <c r="V199" i="3"/>
  <c r="V234" i="3"/>
  <c r="V210" i="3"/>
  <c r="V229" i="3"/>
  <c r="V224" i="3"/>
  <c r="V213" i="3"/>
  <c r="V232" i="3"/>
  <c r="V222" i="3"/>
  <c r="V211" i="3"/>
  <c r="V198" i="3"/>
  <c r="V227" i="3"/>
  <c r="V200" i="3"/>
  <c r="V204" i="3"/>
  <c r="J186" i="3" l="1"/>
  <c r="V186" i="3"/>
  <c r="V187" i="3" l="1"/>
  <c r="Z189" i="3" s="1"/>
  <c r="B246" i="3" s="1"/>
  <c r="D246" i="3" l="1"/>
  <c r="C247" i="3" s="1"/>
  <c r="D245" i="3"/>
  <c r="C246" i="3" s="1"/>
  <c r="D244" i="3"/>
  <c r="AB188" i="3"/>
  <c r="AA189" i="3" s="1"/>
  <c r="AB189" i="3"/>
  <c r="AA190" i="3" s="1"/>
  <c r="AB187" i="3"/>
  <c r="N246" i="3"/>
  <c r="P246" i="3" l="1"/>
  <c r="O247" i="3" s="1"/>
  <c r="P245" i="3"/>
  <c r="O246" i="3" s="1"/>
  <c r="P244" i="3"/>
  <c r="AA188" i="3"/>
  <c r="AC187" i="3"/>
  <c r="C245" i="3"/>
  <c r="E245" i="3" s="1"/>
  <c r="E244" i="3"/>
  <c r="F244" i="3" s="1"/>
  <c r="G244" i="3" s="1"/>
  <c r="H244" i="3" s="1"/>
  <c r="AC189" i="3"/>
  <c r="AD189" i="3" s="1"/>
  <c r="AE189" i="3" s="1"/>
  <c r="F245" i="3"/>
  <c r="G245" i="3" s="1"/>
  <c r="E246" i="3" s="1"/>
  <c r="Z246" i="3"/>
  <c r="AB244" i="3" l="1"/>
  <c r="H245" i="3"/>
  <c r="O245" i="3"/>
  <c r="Q245" i="3" s="1"/>
  <c r="Q244" i="3"/>
  <c r="AD187" i="3"/>
  <c r="AE187" i="3" s="1"/>
  <c r="AC188" i="3"/>
  <c r="AD188" i="3" s="1"/>
  <c r="AE188" i="3" s="1"/>
  <c r="R245" i="3"/>
  <c r="S245" i="3" s="1"/>
  <c r="AC190" i="3"/>
  <c r="F246" i="3"/>
  <c r="G246" i="3" s="1"/>
  <c r="AF189" i="3"/>
  <c r="Q246" i="3"/>
  <c r="T245" i="3"/>
  <c r="B303" i="3"/>
  <c r="R244" i="3" l="1"/>
  <c r="S244" i="3" s="1"/>
  <c r="T244" i="3" s="1"/>
  <c r="AA245" i="3"/>
  <c r="AC244" i="3"/>
  <c r="AF188" i="3"/>
  <c r="AF187" i="3"/>
  <c r="D301" i="3"/>
  <c r="E247" i="3"/>
  <c r="H246" i="3"/>
  <c r="AD190" i="3"/>
  <c r="AE190" i="3" s="1"/>
  <c r="R246" i="3"/>
  <c r="S246" i="3" s="1"/>
  <c r="N303" i="3"/>
  <c r="P301" i="3" l="1"/>
  <c r="C302" i="3"/>
  <c r="E301" i="3"/>
  <c r="AD244" i="3"/>
  <c r="AE244" i="3" s="1"/>
  <c r="Q247" i="3"/>
  <c r="T246" i="3"/>
  <c r="AC191" i="3"/>
  <c r="AF190" i="3"/>
  <c r="F247" i="3"/>
  <c r="G247" i="3" s="1"/>
  <c r="Z303" i="3"/>
  <c r="AF244" i="3" l="1"/>
  <c r="F301" i="3"/>
  <c r="G301" i="3" s="1"/>
  <c r="AB301" i="3"/>
  <c r="O302" i="3"/>
  <c r="Q301" i="3"/>
  <c r="E248" i="3"/>
  <c r="H247" i="3"/>
  <c r="AD191" i="3"/>
  <c r="AE191" i="3" s="1"/>
  <c r="R247" i="3"/>
  <c r="S247" i="3" s="1"/>
  <c r="B360" i="3"/>
  <c r="D358" i="3" l="1"/>
  <c r="R301" i="3"/>
  <c r="S301" i="3" s="1"/>
  <c r="T301" i="3" s="1"/>
  <c r="AA302" i="3"/>
  <c r="AC301" i="3"/>
  <c r="AD301" i="3" s="1"/>
  <c r="AE301" i="3" s="1"/>
  <c r="AF301" i="3" s="1"/>
  <c r="H301" i="3"/>
  <c r="AF191" i="3"/>
  <c r="AC192" i="3"/>
  <c r="T247" i="3"/>
  <c r="Q248" i="3"/>
  <c r="F248" i="3"/>
  <c r="G248" i="3" s="1"/>
  <c r="N360" i="3"/>
  <c r="P358" i="3" l="1"/>
  <c r="C359" i="3"/>
  <c r="E358" i="3"/>
  <c r="E249" i="3"/>
  <c r="R248" i="3"/>
  <c r="S248" i="3" s="1"/>
  <c r="AD192" i="3"/>
  <c r="AE192" i="3" s="1"/>
  <c r="H248" i="3"/>
  <c r="Z360" i="3"/>
  <c r="AB358" i="3" l="1"/>
  <c r="F358" i="3"/>
  <c r="G358" i="3" s="1"/>
  <c r="O359" i="3"/>
  <c r="Q358" i="3"/>
  <c r="R358" i="3" s="1"/>
  <c r="S358" i="3" s="1"/>
  <c r="T358" i="3" s="1"/>
  <c r="AC193" i="3"/>
  <c r="AF192" i="3"/>
  <c r="Q249" i="3"/>
  <c r="T248" i="3"/>
  <c r="F249" i="3"/>
  <c r="B417" i="3"/>
  <c r="D415" i="3" l="1"/>
  <c r="AA359" i="3"/>
  <c r="AC358" i="3"/>
  <c r="H358" i="3"/>
  <c r="R249" i="3"/>
  <c r="S249" i="3" s="1"/>
  <c r="AD193" i="3"/>
  <c r="AE193" i="3" s="1"/>
  <c r="AF193" i="3" s="1"/>
  <c r="AA196" i="3" s="1" a="1"/>
  <c r="G249" i="3"/>
  <c r="N417" i="3"/>
  <c r="P415" i="3" l="1"/>
  <c r="AD358" i="3"/>
  <c r="AE358" i="3" s="1"/>
  <c r="C416" i="3"/>
  <c r="E415" i="3"/>
  <c r="AA203" i="3"/>
  <c r="AA234" i="3"/>
  <c r="AA211" i="3"/>
  <c r="AA227" i="3"/>
  <c r="AA214" i="3"/>
  <c r="AA221" i="3"/>
  <c r="AA223" i="3"/>
  <c r="AA228" i="3"/>
  <c r="AA207" i="3"/>
  <c r="AA204" i="3"/>
  <c r="AA205" i="3"/>
  <c r="AA230" i="3"/>
  <c r="AA232" i="3"/>
  <c r="AA209" i="3"/>
  <c r="AA231" i="3"/>
  <c r="AA200" i="3"/>
  <c r="AA218" i="3"/>
  <c r="AA219" i="3"/>
  <c r="AA222" i="3"/>
  <c r="AA210" i="3"/>
  <c r="AA220" i="3"/>
  <c r="AA201" i="3"/>
  <c r="AA198" i="3"/>
  <c r="AA208" i="3"/>
  <c r="AA235" i="3"/>
  <c r="AA196" i="3"/>
  <c r="AA206" i="3"/>
  <c r="AA236" i="3"/>
  <c r="AA213" i="3"/>
  <c r="AA215" i="3"/>
  <c r="AA197" i="3"/>
  <c r="AA216" i="3"/>
  <c r="AA217" i="3"/>
  <c r="AA225" i="3"/>
  <c r="AA212" i="3"/>
  <c r="AA229" i="3"/>
  <c r="AA199" i="3"/>
  <c r="AA224" i="3"/>
  <c r="AA226" i="3"/>
  <c r="AA202" i="3"/>
  <c r="AA233" i="3"/>
  <c r="AB196" i="3" a="1"/>
  <c r="AD196" i="3" a="1"/>
  <c r="AC196" i="3" a="1"/>
  <c r="T249" i="3"/>
  <c r="Q250" i="3"/>
  <c r="H249" i="3"/>
  <c r="E250" i="3"/>
  <c r="Z417" i="3"/>
  <c r="AF358" i="3" l="1"/>
  <c r="AB415" i="3"/>
  <c r="F415" i="3"/>
  <c r="G415" i="3" s="1"/>
  <c r="O416" i="3"/>
  <c r="Q415" i="3"/>
  <c r="F250" i="3"/>
  <c r="G250" i="3" s="1"/>
  <c r="H250" i="3" s="1"/>
  <c r="C253" i="3" s="1" a="1"/>
  <c r="R250" i="3"/>
  <c r="S250" i="3" s="1"/>
  <c r="T250" i="3" s="1"/>
  <c r="O253" i="3" s="1" a="1"/>
  <c r="AC197" i="3"/>
  <c r="AC228" i="3"/>
  <c r="AC233" i="3"/>
  <c r="AC236" i="3"/>
  <c r="AC201" i="3"/>
  <c r="AC223" i="3"/>
  <c r="AC214" i="3"/>
  <c r="AC204" i="3"/>
  <c r="AC226" i="3"/>
  <c r="AC220" i="3"/>
  <c r="AC213" i="3"/>
  <c r="AC218" i="3"/>
  <c r="AC217" i="3"/>
  <c r="AC221" i="3"/>
  <c r="AC208" i="3"/>
  <c r="AC200" i="3"/>
  <c r="AC232" i="3"/>
  <c r="AC230" i="3"/>
  <c r="AC211" i="3"/>
  <c r="AC219" i="3"/>
  <c r="AC207" i="3"/>
  <c r="AC206" i="3"/>
  <c r="AC216" i="3"/>
  <c r="AC209" i="3"/>
  <c r="AC227" i="3"/>
  <c r="AC196" i="3"/>
  <c r="AC203" i="3"/>
  <c r="AC199" i="3"/>
  <c r="AC235" i="3"/>
  <c r="AC231" i="3"/>
  <c r="AC198" i="3"/>
  <c r="AC224" i="3"/>
  <c r="AC205" i="3"/>
  <c r="AC215" i="3"/>
  <c r="AC234" i="3"/>
  <c r="AC222" i="3"/>
  <c r="AC212" i="3"/>
  <c r="AC229" i="3"/>
  <c r="AC225" i="3"/>
  <c r="AC202" i="3"/>
  <c r="AC210" i="3"/>
  <c r="AD229" i="3"/>
  <c r="AD218" i="3"/>
  <c r="AD209" i="3"/>
  <c r="AD207" i="3"/>
  <c r="AD235" i="3"/>
  <c r="AD224" i="3"/>
  <c r="AD223" i="3"/>
  <c r="AD231" i="3"/>
  <c r="AD205" i="3"/>
  <c r="AD233" i="3"/>
  <c r="AD225" i="3"/>
  <c r="AD232" i="3"/>
  <c r="AD234" i="3"/>
  <c r="AD219" i="3"/>
  <c r="AD213" i="3"/>
  <c r="AD222" i="3"/>
  <c r="AD236" i="3"/>
  <c r="AD208" i="3"/>
  <c r="AD201" i="3"/>
  <c r="AD230" i="3"/>
  <c r="AD226" i="3"/>
  <c r="AD220" i="3"/>
  <c r="AD216" i="3"/>
  <c r="AD212" i="3"/>
  <c r="AD211" i="3"/>
  <c r="AD215" i="3"/>
  <c r="AD227" i="3"/>
  <c r="AD214" i="3"/>
  <c r="AD197" i="3"/>
  <c r="AD199" i="3"/>
  <c r="AD221" i="3"/>
  <c r="AD198" i="3"/>
  <c r="AD228" i="3"/>
  <c r="AD202" i="3"/>
  <c r="AD217" i="3"/>
  <c r="AD200" i="3"/>
  <c r="AD203" i="3"/>
  <c r="AD210" i="3"/>
  <c r="AD196" i="3"/>
  <c r="AD204" i="3"/>
  <c r="AD206" i="3"/>
  <c r="AB211" i="3"/>
  <c r="AB217" i="3"/>
  <c r="AB220" i="3"/>
  <c r="AB231" i="3"/>
  <c r="AB200" i="3"/>
  <c r="AB202" i="3"/>
  <c r="AB236" i="3"/>
  <c r="AB207" i="3"/>
  <c r="AB196" i="3"/>
  <c r="AB206" i="3"/>
  <c r="AB225" i="3"/>
  <c r="AB201" i="3"/>
  <c r="AB203" i="3"/>
  <c r="AB199" i="3"/>
  <c r="AB221" i="3"/>
  <c r="AB213" i="3"/>
  <c r="AB218" i="3"/>
  <c r="AB209" i="3"/>
  <c r="AB226" i="3"/>
  <c r="AB227" i="3"/>
  <c r="AB223" i="3"/>
  <c r="AB212" i="3"/>
  <c r="AB229" i="3"/>
  <c r="AB215" i="3"/>
  <c r="AB210" i="3"/>
  <c r="AB222" i="3"/>
  <c r="AB198" i="3"/>
  <c r="AB208" i="3"/>
  <c r="AB219" i="3"/>
  <c r="AB228" i="3"/>
  <c r="AB205" i="3"/>
  <c r="AB204" i="3"/>
  <c r="AB224" i="3"/>
  <c r="AB234" i="3"/>
  <c r="AB230" i="3"/>
  <c r="AB216" i="3"/>
  <c r="AB235" i="3"/>
  <c r="AB232" i="3"/>
  <c r="AB197" i="3"/>
  <c r="AB233" i="3"/>
  <c r="AB214" i="3"/>
  <c r="B19" i="4"/>
  <c r="AH197" i="3" a="1"/>
  <c r="AE205" i="3" l="1"/>
  <c r="AF205" i="3" s="1"/>
  <c r="AI205" i="3" s="1"/>
  <c r="H415" i="3"/>
  <c r="R415" i="3"/>
  <c r="S415" i="3" s="1"/>
  <c r="AE221" i="3"/>
  <c r="AF221" i="3" s="1"/>
  <c r="AA416" i="3"/>
  <c r="AC415" i="3"/>
  <c r="AE235" i="3"/>
  <c r="AF235" i="3" s="1"/>
  <c r="AI235" i="3" s="1"/>
  <c r="AE200" i="3"/>
  <c r="AF200" i="3" s="1"/>
  <c r="AI200" i="3" s="1"/>
  <c r="AE224" i="3"/>
  <c r="AF224" i="3" s="1"/>
  <c r="D17" i="4"/>
  <c r="C18" i="4" s="1"/>
  <c r="C284" i="3"/>
  <c r="C266" i="3"/>
  <c r="C268" i="3"/>
  <c r="C285" i="3"/>
  <c r="C264" i="3"/>
  <c r="C277" i="3"/>
  <c r="C255" i="3"/>
  <c r="C289" i="3"/>
  <c r="C281" i="3"/>
  <c r="C275" i="3"/>
  <c r="C282" i="3"/>
  <c r="C263" i="3"/>
  <c r="C293" i="3"/>
  <c r="C280" i="3"/>
  <c r="C265" i="3"/>
  <c r="C254" i="3"/>
  <c r="C288" i="3"/>
  <c r="C259" i="3"/>
  <c r="C262" i="3"/>
  <c r="C256" i="3"/>
  <c r="C253" i="3"/>
  <c r="C287" i="3"/>
  <c r="C291" i="3"/>
  <c r="C270" i="3"/>
  <c r="C279" i="3"/>
  <c r="C257" i="3"/>
  <c r="C267" i="3"/>
  <c r="C290" i="3"/>
  <c r="C278" i="3"/>
  <c r="C260" i="3"/>
  <c r="C292" i="3"/>
  <c r="C273" i="3"/>
  <c r="C276" i="3"/>
  <c r="C272" i="3"/>
  <c r="C283" i="3"/>
  <c r="C258" i="3"/>
  <c r="C269" i="3"/>
  <c r="C271" i="3"/>
  <c r="C286" i="3"/>
  <c r="C274" i="3"/>
  <c r="C261" i="3"/>
  <c r="O284" i="3"/>
  <c r="O276" i="3"/>
  <c r="O277" i="3"/>
  <c r="O288" i="3"/>
  <c r="O289" i="3"/>
  <c r="O281" i="3"/>
  <c r="O285" i="3"/>
  <c r="O267" i="3"/>
  <c r="O268" i="3"/>
  <c r="O278" i="3"/>
  <c r="O282" i="3"/>
  <c r="O283" i="3"/>
  <c r="O275" i="3"/>
  <c r="O287" i="3"/>
  <c r="O291" i="3"/>
  <c r="O280" i="3"/>
  <c r="O255" i="3"/>
  <c r="O293" i="3"/>
  <c r="O272" i="3"/>
  <c r="O286" i="3"/>
  <c r="O254" i="3"/>
  <c r="O271" i="3"/>
  <c r="O273" i="3"/>
  <c r="O269" i="3"/>
  <c r="O258" i="3"/>
  <c r="O270" i="3"/>
  <c r="O265" i="3"/>
  <c r="O266" i="3"/>
  <c r="O260" i="3"/>
  <c r="O257" i="3"/>
  <c r="O264" i="3"/>
  <c r="O263" i="3"/>
  <c r="O256" i="3"/>
  <c r="O262" i="3"/>
  <c r="O274" i="3"/>
  <c r="O279" i="3"/>
  <c r="O292" i="3"/>
  <c r="O259" i="3"/>
  <c r="O253" i="3"/>
  <c r="O290" i="3"/>
  <c r="O261" i="3"/>
  <c r="AE206" i="3"/>
  <c r="AF206" i="3" s="1"/>
  <c r="AI206" i="3" s="1"/>
  <c r="AE229" i="3"/>
  <c r="AF229" i="3" s="1"/>
  <c r="AI229" i="3" s="1"/>
  <c r="AE222" i="3"/>
  <c r="AF222" i="3" s="1"/>
  <c r="AI222" i="3" s="1"/>
  <c r="AE201" i="3"/>
  <c r="AF201" i="3" s="1"/>
  <c r="AE196" i="3"/>
  <c r="AF196" i="3" s="1"/>
  <c r="AE208" i="3"/>
  <c r="AF208" i="3" s="1"/>
  <c r="AI208" i="3" s="1"/>
  <c r="AE207" i="3"/>
  <c r="AF207" i="3" s="1"/>
  <c r="AE236" i="3"/>
  <c r="AF236" i="3" s="1"/>
  <c r="AI236" i="3" s="1"/>
  <c r="AE211" i="3"/>
  <c r="AF211" i="3" s="1"/>
  <c r="AI211" i="3" s="1"/>
  <c r="AE197" i="3"/>
  <c r="AF197" i="3" s="1"/>
  <c r="AE220" i="3"/>
  <c r="AF220" i="3" s="1"/>
  <c r="AE214" i="3"/>
  <c r="AF214" i="3" s="1"/>
  <c r="AE232" i="3"/>
  <c r="AF232" i="3" s="1"/>
  <c r="AI221" i="3"/>
  <c r="AE234" i="3"/>
  <c r="AF234" i="3" s="1"/>
  <c r="AE209" i="3"/>
  <c r="AF209" i="3" s="1"/>
  <c r="AE217" i="3"/>
  <c r="AF217" i="3" s="1"/>
  <c r="AE227" i="3"/>
  <c r="AF227" i="3" s="1"/>
  <c r="AE225" i="3"/>
  <c r="AF225" i="3" s="1"/>
  <c r="AE218" i="3"/>
  <c r="AF218" i="3" s="1"/>
  <c r="AE215" i="3"/>
  <c r="AF215" i="3" s="1"/>
  <c r="AE233" i="3"/>
  <c r="AF233" i="3" s="1"/>
  <c r="AE202" i="3"/>
  <c r="AF202" i="3" s="1"/>
  <c r="AE204" i="3"/>
  <c r="AF204" i="3" s="1"/>
  <c r="AE212" i="3"/>
  <c r="AF212" i="3" s="1"/>
  <c r="AE231" i="3"/>
  <c r="AF231" i="3" s="1"/>
  <c r="AE228" i="3"/>
  <c r="AF228" i="3" s="1"/>
  <c r="AE199" i="3"/>
  <c r="AF199" i="3" s="1"/>
  <c r="AE216" i="3"/>
  <c r="AF216" i="3" s="1"/>
  <c r="AE223" i="3"/>
  <c r="AF223" i="3" s="1"/>
  <c r="P253" i="3" a="1"/>
  <c r="R253" i="3" a="1"/>
  <c r="Q253" i="3" a="1"/>
  <c r="AE219" i="3"/>
  <c r="AF219" i="3" s="1"/>
  <c r="AE210" i="3"/>
  <c r="AF210" i="3" s="1"/>
  <c r="AE226" i="3"/>
  <c r="AF226" i="3" s="1"/>
  <c r="AE213" i="3"/>
  <c r="AF213" i="3" s="1"/>
  <c r="AE203" i="3"/>
  <c r="AF203" i="3" s="1"/>
  <c r="D253" i="3" a="1"/>
  <c r="F253" i="3" a="1"/>
  <c r="E253" i="3" a="1"/>
  <c r="AE198" i="3"/>
  <c r="AF198" i="3" s="1"/>
  <c r="AE230" i="3"/>
  <c r="AF230" i="3" s="1"/>
  <c r="B8" i="6"/>
  <c r="J254" i="3" a="1"/>
  <c r="AG224" i="3" l="1"/>
  <c r="AH225" i="3" s="1"/>
  <c r="AD415" i="3"/>
  <c r="AE415" i="3" s="1"/>
  <c r="AI224" i="3"/>
  <c r="T415" i="3"/>
  <c r="AG200" i="3"/>
  <c r="AH201" i="3" s="1"/>
  <c r="AG205" i="3"/>
  <c r="AH206" i="3" s="1"/>
  <c r="AI201" i="3"/>
  <c r="D6" i="6"/>
  <c r="E17" i="4"/>
  <c r="AG196" i="3"/>
  <c r="AH197" i="3" s="1"/>
  <c r="AG207" i="3"/>
  <c r="AH208" i="3" s="1"/>
  <c r="AG221" i="3"/>
  <c r="AH222" i="3" s="1"/>
  <c r="AG206" i="3"/>
  <c r="AH207" i="3" s="1"/>
  <c r="AG208" i="3"/>
  <c r="AH209" i="3" s="1"/>
  <c r="AI207" i="3"/>
  <c r="AG211" i="3"/>
  <c r="AH212" i="3" s="1"/>
  <c r="AG235" i="3"/>
  <c r="AH236" i="3" s="1"/>
  <c r="AG232" i="3"/>
  <c r="AH233" i="3" s="1"/>
  <c r="AI232" i="3"/>
  <c r="AI220" i="3"/>
  <c r="AG220" i="3"/>
  <c r="AH221" i="3" s="1"/>
  <c r="AI210" i="3"/>
  <c r="AG210" i="3"/>
  <c r="AH211" i="3" s="1"/>
  <c r="AI233" i="3"/>
  <c r="AG233" i="3"/>
  <c r="AH234" i="3" s="1"/>
  <c r="AG214" i="3"/>
  <c r="AH215" i="3" s="1"/>
  <c r="AI214" i="3"/>
  <c r="AG218" i="3"/>
  <c r="AH219" i="3" s="1"/>
  <c r="AI218" i="3"/>
  <c r="AI223" i="3"/>
  <c r="AG223" i="3"/>
  <c r="AH224" i="3" s="1"/>
  <c r="AI197" i="3" a="1"/>
  <c r="AI197" i="3"/>
  <c r="AG197" i="3"/>
  <c r="AH198" i="3" s="1"/>
  <c r="Q282" i="3"/>
  <c r="Q272" i="3"/>
  <c r="Q277" i="3"/>
  <c r="Q279" i="3"/>
  <c r="Q275" i="3"/>
  <c r="Q263" i="3"/>
  <c r="Q290" i="3"/>
  <c r="Q269" i="3"/>
  <c r="Q286" i="3"/>
  <c r="Q285" i="3"/>
  <c r="Q288" i="3"/>
  <c r="Q267" i="3"/>
  <c r="Q254" i="3"/>
  <c r="Q253" i="3"/>
  <c r="Q284" i="3"/>
  <c r="Q291" i="3"/>
  <c r="Q289" i="3"/>
  <c r="Q255" i="3"/>
  <c r="Q271" i="3"/>
  <c r="Q273" i="3"/>
  <c r="Q293" i="3"/>
  <c r="Q268" i="3"/>
  <c r="Q274" i="3"/>
  <c r="Q287" i="3"/>
  <c r="Q259" i="3"/>
  <c r="Q257" i="3"/>
  <c r="Q283" i="3"/>
  <c r="Q292" i="3"/>
  <c r="Q270" i="3"/>
  <c r="Q280" i="3"/>
  <c r="Q265" i="3"/>
  <c r="Q258" i="3"/>
  <c r="Q262" i="3"/>
  <c r="Q281" i="3"/>
  <c r="Q261" i="3"/>
  <c r="Q276" i="3"/>
  <c r="Q264" i="3"/>
  <c r="Q266" i="3"/>
  <c r="Q260" i="3"/>
  <c r="Q278" i="3"/>
  <c r="Q256" i="3"/>
  <c r="AG198" i="3"/>
  <c r="AH199" i="3" s="1"/>
  <c r="AI198" i="3"/>
  <c r="AI216" i="3"/>
  <c r="AG216" i="3"/>
  <c r="AH217" i="3" s="1"/>
  <c r="R282" i="3"/>
  <c r="R275" i="3"/>
  <c r="R289" i="3"/>
  <c r="R271" i="3"/>
  <c r="R261" i="3"/>
  <c r="R264" i="3"/>
  <c r="R254" i="3"/>
  <c r="R276" i="3"/>
  <c r="R286" i="3"/>
  <c r="R288" i="3"/>
  <c r="R287" i="3"/>
  <c r="R274" i="3"/>
  <c r="R277" i="3"/>
  <c r="R270" i="3"/>
  <c r="R293" i="3"/>
  <c r="R266" i="3"/>
  <c r="R267" i="3"/>
  <c r="R268" i="3"/>
  <c r="R272" i="3"/>
  <c r="R253" i="3"/>
  <c r="R278" i="3"/>
  <c r="R265" i="3"/>
  <c r="R284" i="3"/>
  <c r="R255" i="3"/>
  <c r="R292" i="3"/>
  <c r="R257" i="3"/>
  <c r="R273" i="3"/>
  <c r="R259" i="3"/>
  <c r="R263" i="3"/>
  <c r="R291" i="3"/>
  <c r="R279" i="3"/>
  <c r="R283" i="3"/>
  <c r="R260" i="3"/>
  <c r="R269" i="3"/>
  <c r="R285" i="3"/>
  <c r="R256" i="3"/>
  <c r="R280" i="3"/>
  <c r="R281" i="3"/>
  <c r="R290" i="3"/>
  <c r="R262" i="3"/>
  <c r="R258" i="3"/>
  <c r="AG199" i="3"/>
  <c r="AH200" i="3" s="1"/>
  <c r="AI199" i="3"/>
  <c r="AG225" i="3"/>
  <c r="AH226" i="3" s="1"/>
  <c r="AI225" i="3"/>
  <c r="AG230" i="3"/>
  <c r="AH231" i="3" s="1"/>
  <c r="AI230" i="3"/>
  <c r="AG228" i="3"/>
  <c r="AH229" i="3" s="1"/>
  <c r="AI228" i="3"/>
  <c r="AI227" i="3"/>
  <c r="AG227" i="3"/>
  <c r="AH228" i="3" s="1"/>
  <c r="AG229" i="3"/>
  <c r="AH230" i="3" s="1"/>
  <c r="E292" i="3"/>
  <c r="E283" i="3"/>
  <c r="E287" i="3"/>
  <c r="E293" i="3"/>
  <c r="E275" i="3"/>
  <c r="E291" i="3"/>
  <c r="E255" i="3"/>
  <c r="E288" i="3"/>
  <c r="E274" i="3"/>
  <c r="E262" i="3"/>
  <c r="E273" i="3"/>
  <c r="E286" i="3"/>
  <c r="E271" i="3"/>
  <c r="E277" i="3"/>
  <c r="E261" i="3"/>
  <c r="E268" i="3"/>
  <c r="E256" i="3"/>
  <c r="E257" i="3"/>
  <c r="E284" i="3"/>
  <c r="E272" i="3"/>
  <c r="E258" i="3"/>
  <c r="E280" i="3"/>
  <c r="E263" i="3"/>
  <c r="E265" i="3"/>
  <c r="E266" i="3"/>
  <c r="E260" i="3"/>
  <c r="E290" i="3"/>
  <c r="E276" i="3"/>
  <c r="E270" i="3"/>
  <c r="E278" i="3"/>
  <c r="E281" i="3"/>
  <c r="E269" i="3"/>
  <c r="E253" i="3"/>
  <c r="E279" i="3"/>
  <c r="E282" i="3"/>
  <c r="E267" i="3"/>
  <c r="E259" i="3"/>
  <c r="E264" i="3"/>
  <c r="E285" i="3"/>
  <c r="E254" i="3"/>
  <c r="E289" i="3"/>
  <c r="AG231" i="3"/>
  <c r="AH232" i="3" s="1"/>
  <c r="AI231" i="3"/>
  <c r="AI217" i="3"/>
  <c r="AG217" i="3"/>
  <c r="AH218" i="3" s="1"/>
  <c r="AI219" i="3"/>
  <c r="AG219" i="3"/>
  <c r="AH220" i="3" s="1"/>
  <c r="F287" i="3"/>
  <c r="F279" i="3"/>
  <c r="F267" i="3"/>
  <c r="F253" i="3"/>
  <c r="F283" i="3"/>
  <c r="F290" i="3"/>
  <c r="F268" i="3"/>
  <c r="F262" i="3"/>
  <c r="F265" i="3"/>
  <c r="F284" i="3"/>
  <c r="F260" i="3"/>
  <c r="F276" i="3"/>
  <c r="F266" i="3"/>
  <c r="F275" i="3"/>
  <c r="F285" i="3"/>
  <c r="F258" i="3"/>
  <c r="F291" i="3"/>
  <c r="F280" i="3"/>
  <c r="F255" i="3"/>
  <c r="F261" i="3"/>
  <c r="F264" i="3"/>
  <c r="F269" i="3"/>
  <c r="F293" i="3"/>
  <c r="F270" i="3"/>
  <c r="F272" i="3"/>
  <c r="F274" i="3"/>
  <c r="F271" i="3"/>
  <c r="F256" i="3"/>
  <c r="F277" i="3"/>
  <c r="F257" i="3"/>
  <c r="F278" i="3"/>
  <c r="F281" i="3"/>
  <c r="F286" i="3"/>
  <c r="F289" i="3"/>
  <c r="F288" i="3"/>
  <c r="F263" i="3"/>
  <c r="F292" i="3"/>
  <c r="F259" i="3"/>
  <c r="F254" i="3"/>
  <c r="F273" i="3"/>
  <c r="F282" i="3"/>
  <c r="AI212" i="3"/>
  <c r="AG212" i="3"/>
  <c r="AH213" i="3" s="1"/>
  <c r="AI209" i="3"/>
  <c r="AG209" i="3"/>
  <c r="AH210" i="3" s="1"/>
  <c r="AG222" i="3"/>
  <c r="AH223" i="3" s="1"/>
  <c r="D278" i="3"/>
  <c r="D280" i="3"/>
  <c r="D281" i="3"/>
  <c r="D274" i="3"/>
  <c r="D272" i="3"/>
  <c r="D260" i="3"/>
  <c r="D263" i="3"/>
  <c r="D270" i="3"/>
  <c r="D271" i="3"/>
  <c r="D279" i="3"/>
  <c r="D265" i="3"/>
  <c r="D269" i="3"/>
  <c r="D276" i="3"/>
  <c r="D266" i="3"/>
  <c r="D262" i="3"/>
  <c r="D268" i="3"/>
  <c r="D282" i="3"/>
  <c r="D261" i="3"/>
  <c r="D287" i="3"/>
  <c r="D257" i="3"/>
  <c r="D292" i="3"/>
  <c r="D284" i="3"/>
  <c r="D290" i="3"/>
  <c r="D277" i="3"/>
  <c r="D267" i="3"/>
  <c r="D259" i="3"/>
  <c r="D256" i="3"/>
  <c r="D254" i="3"/>
  <c r="D273" i="3"/>
  <c r="D283" i="3"/>
  <c r="D293" i="3"/>
  <c r="D289" i="3"/>
  <c r="D286" i="3"/>
  <c r="D285" i="3"/>
  <c r="D253" i="3"/>
  <c r="D264" i="3"/>
  <c r="D291" i="3"/>
  <c r="D258" i="3"/>
  <c r="D288" i="3"/>
  <c r="D255" i="3"/>
  <c r="D275" i="3"/>
  <c r="AG204" i="3"/>
  <c r="AH205" i="3" s="1"/>
  <c r="AI204" i="3"/>
  <c r="AI234" i="3"/>
  <c r="AG234" i="3"/>
  <c r="AH235" i="3" s="1"/>
  <c r="P268" i="3"/>
  <c r="P269" i="3"/>
  <c r="P283" i="3"/>
  <c r="P289" i="3"/>
  <c r="P290" i="3"/>
  <c r="P263" i="3"/>
  <c r="P293" i="3"/>
  <c r="P291" i="3"/>
  <c r="P282" i="3"/>
  <c r="P280" i="3"/>
  <c r="P266" i="3"/>
  <c r="P288" i="3"/>
  <c r="P284" i="3"/>
  <c r="P285" i="3"/>
  <c r="P286" i="3"/>
  <c r="P267" i="3"/>
  <c r="P255" i="3"/>
  <c r="P254" i="3"/>
  <c r="P273" i="3"/>
  <c r="P258" i="3"/>
  <c r="P271" i="3"/>
  <c r="P275" i="3"/>
  <c r="P278" i="3"/>
  <c r="P281" i="3"/>
  <c r="P274" i="3"/>
  <c r="P272" i="3"/>
  <c r="P260" i="3"/>
  <c r="P265" i="3"/>
  <c r="P279" i="3"/>
  <c r="P270" i="3"/>
  <c r="P276" i="3"/>
  <c r="P287" i="3"/>
  <c r="P257" i="3"/>
  <c r="P264" i="3"/>
  <c r="P262" i="3"/>
  <c r="P292" i="3"/>
  <c r="P259" i="3"/>
  <c r="P261" i="3"/>
  <c r="P256" i="3"/>
  <c r="P253" i="3"/>
  <c r="P277" i="3"/>
  <c r="AG203" i="3"/>
  <c r="AH204" i="3" s="1"/>
  <c r="AI203" i="3"/>
  <c r="AI202" i="3"/>
  <c r="AG202" i="3"/>
  <c r="AH203" i="3" s="1"/>
  <c r="AG201" i="3"/>
  <c r="AH202" i="3" s="1"/>
  <c r="AI226" i="3"/>
  <c r="AG226" i="3"/>
  <c r="AH227" i="3" s="1"/>
  <c r="AI215" i="3"/>
  <c r="AG215" i="3"/>
  <c r="AH216" i="3" s="1"/>
  <c r="AI213" i="3"/>
  <c r="AG213" i="3"/>
  <c r="AH214" i="3" s="1"/>
  <c r="G259" i="3" l="1"/>
  <c r="H259" i="3" s="1"/>
  <c r="K259" i="3" s="1"/>
  <c r="G265" i="3"/>
  <c r="H265" i="3" s="1"/>
  <c r="K265" i="3" s="1"/>
  <c r="AF415" i="3"/>
  <c r="S283" i="3"/>
  <c r="T283" i="3" s="1"/>
  <c r="W283" i="3" s="1"/>
  <c r="G278" i="3"/>
  <c r="H278" i="3" s="1"/>
  <c r="K278" i="3" s="1"/>
  <c r="S281" i="3"/>
  <c r="T281" i="3" s="1"/>
  <c r="W281" i="3" s="1"/>
  <c r="S271" i="3"/>
  <c r="T271" i="3" s="1"/>
  <c r="W271" i="3" s="1"/>
  <c r="G279" i="3"/>
  <c r="H279" i="3" s="1"/>
  <c r="K279" i="3" s="1"/>
  <c r="G255" i="3"/>
  <c r="H255" i="3" s="1"/>
  <c r="K255" i="3" s="1"/>
  <c r="S261" i="3"/>
  <c r="T261" i="3" s="1"/>
  <c r="W261" i="3" s="1"/>
  <c r="G280" i="3"/>
  <c r="H280" i="3" s="1"/>
  <c r="K280" i="3" s="1"/>
  <c r="G291" i="3"/>
  <c r="H291" i="3" s="1"/>
  <c r="K291" i="3" s="1"/>
  <c r="F17" i="4"/>
  <c r="G17" i="4" s="1"/>
  <c r="G258" i="3"/>
  <c r="H258" i="3" s="1"/>
  <c r="G267" i="3"/>
  <c r="H267" i="3" s="1"/>
  <c r="K267" i="3" s="1"/>
  <c r="C7" i="6"/>
  <c r="E6" i="6"/>
  <c r="S272" i="3"/>
  <c r="T272" i="3" s="1"/>
  <c r="S289" i="3"/>
  <c r="T289" i="3" s="1"/>
  <c r="W289" i="3" s="1"/>
  <c r="G288" i="3"/>
  <c r="H288" i="3" s="1"/>
  <c r="S292" i="3"/>
  <c r="T292" i="3" s="1"/>
  <c r="W292" i="3" s="1"/>
  <c r="G286" i="3"/>
  <c r="H286" i="3" s="1"/>
  <c r="K286" i="3" s="1"/>
  <c r="G282" i="3"/>
  <c r="H282" i="3" s="1"/>
  <c r="K282" i="3" s="1"/>
  <c r="G268" i="3"/>
  <c r="H268" i="3" s="1"/>
  <c r="K268" i="3" s="1"/>
  <c r="G262" i="3"/>
  <c r="H262" i="3" s="1"/>
  <c r="K262" i="3" s="1"/>
  <c r="S262" i="3"/>
  <c r="T262" i="3" s="1"/>
  <c r="W262" i="3" s="1"/>
  <c r="G293" i="3"/>
  <c r="H293" i="3" s="1"/>
  <c r="K293" i="3" s="1"/>
  <c r="S257" i="3"/>
  <c r="T257" i="3" s="1"/>
  <c r="W257" i="3" s="1"/>
  <c r="S255" i="3"/>
  <c r="T255" i="3" s="1"/>
  <c r="W255" i="3" s="1"/>
  <c r="G283" i="3"/>
  <c r="H283" i="3" s="1"/>
  <c r="K283" i="3" s="1"/>
  <c r="S287" i="3"/>
  <c r="T287" i="3" s="1"/>
  <c r="W287" i="3" s="1"/>
  <c r="S258" i="3"/>
  <c r="T258" i="3" s="1"/>
  <c r="W258" i="3" s="1"/>
  <c r="S273" i="3"/>
  <c r="T273" i="3" s="1"/>
  <c r="S264" i="3"/>
  <c r="T264" i="3" s="1"/>
  <c r="W264" i="3" s="1"/>
  <c r="S276" i="3"/>
  <c r="T276" i="3" s="1"/>
  <c r="W276" i="3" s="1"/>
  <c r="S286" i="3"/>
  <c r="T286" i="3" s="1"/>
  <c r="W286" i="3" s="1"/>
  <c r="G254" i="3"/>
  <c r="H254" i="3" s="1"/>
  <c r="G269" i="3"/>
  <c r="H269" i="3" s="1"/>
  <c r="K269" i="3" s="1"/>
  <c r="AH186" i="3"/>
  <c r="G266" i="3"/>
  <c r="H266" i="3" s="1"/>
  <c r="K266" i="3" s="1"/>
  <c r="S270" i="3"/>
  <c r="T270" i="3" s="1"/>
  <c r="G253" i="3"/>
  <c r="H253" i="3" s="1"/>
  <c r="S259" i="3"/>
  <c r="T259" i="3" s="1"/>
  <c r="W259" i="3" s="1"/>
  <c r="S290" i="3"/>
  <c r="T290" i="3" s="1"/>
  <c r="W290" i="3" s="1"/>
  <c r="G261" i="3"/>
  <c r="H261" i="3" s="1"/>
  <c r="S254" i="3"/>
  <c r="T254" i="3" s="1"/>
  <c r="G273" i="3"/>
  <c r="H273" i="3" s="1"/>
  <c r="G276" i="3"/>
  <c r="H276" i="3" s="1"/>
  <c r="K254" i="3" a="1"/>
  <c r="G289" i="3"/>
  <c r="H289" i="3" s="1"/>
  <c r="G274" i="3"/>
  <c r="H274" i="3" s="1"/>
  <c r="S285" i="3"/>
  <c r="T285" i="3" s="1"/>
  <c r="G256" i="3"/>
  <c r="H256" i="3" s="1"/>
  <c r="S279" i="3"/>
  <c r="T279" i="3" s="1"/>
  <c r="S284" i="3"/>
  <c r="T284" i="3" s="1"/>
  <c r="S269" i="3"/>
  <c r="T269" i="3" s="1"/>
  <c r="S265" i="3"/>
  <c r="T265" i="3" s="1"/>
  <c r="S288" i="3"/>
  <c r="T288" i="3" s="1"/>
  <c r="G275" i="3"/>
  <c r="H275" i="3" s="1"/>
  <c r="G271" i="3"/>
  <c r="H271" i="3" s="1"/>
  <c r="S260" i="3"/>
  <c r="T260" i="3" s="1"/>
  <c r="S266" i="3"/>
  <c r="T266" i="3" s="1"/>
  <c r="G277" i="3"/>
  <c r="H277" i="3" s="1"/>
  <c r="G270" i="3"/>
  <c r="H270" i="3" s="1"/>
  <c r="S268" i="3"/>
  <c r="T268" i="3" s="1"/>
  <c r="S280" i="3"/>
  <c r="T280" i="3" s="1"/>
  <c r="G290" i="3"/>
  <c r="H290" i="3" s="1"/>
  <c r="G263" i="3"/>
  <c r="H263" i="3" s="1"/>
  <c r="S277" i="3"/>
  <c r="T277" i="3" s="1"/>
  <c r="S274" i="3"/>
  <c r="T274" i="3" s="1"/>
  <c r="S282" i="3"/>
  <c r="T282" i="3" s="1"/>
  <c r="G284" i="3"/>
  <c r="H284" i="3" s="1"/>
  <c r="G260" i="3"/>
  <c r="H260" i="3" s="1"/>
  <c r="G287" i="3"/>
  <c r="H287" i="3" s="1"/>
  <c r="S253" i="3"/>
  <c r="T253" i="3" s="1"/>
  <c r="S291" i="3"/>
  <c r="T291" i="3" s="1"/>
  <c r="G292" i="3"/>
  <c r="H292" i="3" s="1"/>
  <c r="G272" i="3"/>
  <c r="H272" i="3" s="1"/>
  <c r="S256" i="3"/>
  <c r="T256" i="3" s="1"/>
  <c r="S278" i="3"/>
  <c r="T278" i="3" s="1"/>
  <c r="S293" i="3"/>
  <c r="T293" i="3" s="1"/>
  <c r="W293" i="3" s="1"/>
  <c r="G264" i="3"/>
  <c r="H264" i="3" s="1"/>
  <c r="G257" i="3"/>
  <c r="H257" i="3" s="1"/>
  <c r="S275" i="3"/>
  <c r="T275" i="3" s="1"/>
  <c r="S263" i="3"/>
  <c r="T263" i="3" s="1"/>
  <c r="G281" i="3"/>
  <c r="H281" i="3" s="1"/>
  <c r="S267" i="3"/>
  <c r="T267" i="3" s="1"/>
  <c r="G285" i="3"/>
  <c r="H285" i="3" s="1"/>
  <c r="V254" i="3" a="1"/>
  <c r="I259" i="3" l="1"/>
  <c r="J260" i="3" s="1"/>
  <c r="I258" i="3"/>
  <c r="J259" i="3" s="1"/>
  <c r="I286" i="3"/>
  <c r="J287" i="3" s="1"/>
  <c r="I280" i="3"/>
  <c r="J281" i="3" s="1"/>
  <c r="I278" i="3"/>
  <c r="J279" i="3" s="1"/>
  <c r="I279" i="3"/>
  <c r="J280" i="3" s="1"/>
  <c r="K258" i="3"/>
  <c r="H17" i="4"/>
  <c r="I267" i="3"/>
  <c r="J268" i="3" s="1"/>
  <c r="I254" i="3"/>
  <c r="J255" i="3" s="1"/>
  <c r="K254" i="3"/>
  <c r="I288" i="3"/>
  <c r="J289" i="3" s="1"/>
  <c r="U271" i="3"/>
  <c r="V272" i="3" s="1"/>
  <c r="U272" i="3"/>
  <c r="V273" i="3" s="1"/>
  <c r="I253" i="3"/>
  <c r="J254" i="3" s="1"/>
  <c r="I282" i="3"/>
  <c r="J283" i="3" s="1"/>
  <c r="F6" i="6"/>
  <c r="G6" i="6" s="1"/>
  <c r="K288" i="3"/>
  <c r="I265" i="3"/>
  <c r="J266" i="3" s="1"/>
  <c r="U264" i="3"/>
  <c r="V265" i="3" s="1"/>
  <c r="W272" i="3"/>
  <c r="I261" i="3"/>
  <c r="J262" i="3" s="1"/>
  <c r="W273" i="3"/>
  <c r="K261" i="3"/>
  <c r="U286" i="3"/>
  <c r="V287" i="3" s="1"/>
  <c r="U258" i="3"/>
  <c r="V259" i="3" s="1"/>
  <c r="U261" i="3"/>
  <c r="V262" i="3" s="1"/>
  <c r="U273" i="3"/>
  <c r="V274" i="3" s="1"/>
  <c r="U257" i="3"/>
  <c r="V258" i="3" s="1"/>
  <c r="I268" i="3"/>
  <c r="J269" i="3" s="1"/>
  <c r="U292" i="3"/>
  <c r="V293" i="3" s="1"/>
  <c r="U253" i="3"/>
  <c r="V254" i="3" s="1"/>
  <c r="U270" i="3"/>
  <c r="V271" i="3" s="1"/>
  <c r="W270" i="3"/>
  <c r="I266" i="3"/>
  <c r="J267" i="3" s="1"/>
  <c r="U289" i="3"/>
  <c r="V290" i="3" s="1"/>
  <c r="K263" i="3"/>
  <c r="I263" i="3"/>
  <c r="J264" i="3" s="1"/>
  <c r="K273" i="3"/>
  <c r="I273" i="3"/>
  <c r="J274" i="3" s="1"/>
  <c r="W278" i="3"/>
  <c r="U278" i="3"/>
  <c r="V279" i="3" s="1"/>
  <c r="W254" i="3" a="1"/>
  <c r="W254" i="3"/>
  <c r="U254" i="3"/>
  <c r="V255" i="3" s="1"/>
  <c r="W256" i="3"/>
  <c r="U256" i="3"/>
  <c r="V257" i="3" s="1"/>
  <c r="W280" i="3"/>
  <c r="U280" i="3"/>
  <c r="V281" i="3" s="1"/>
  <c r="K287" i="3"/>
  <c r="I287" i="3"/>
  <c r="J288" i="3" s="1"/>
  <c r="K277" i="3"/>
  <c r="I277" i="3"/>
  <c r="J278" i="3" s="1"/>
  <c r="I262" i="3"/>
  <c r="J263" i="3" s="1"/>
  <c r="K271" i="3"/>
  <c r="I271" i="3"/>
  <c r="J272" i="3" s="1"/>
  <c r="U284" i="3"/>
  <c r="V285" i="3" s="1"/>
  <c r="W284" i="3"/>
  <c r="I275" i="3"/>
  <c r="J276" i="3" s="1"/>
  <c r="K275" i="3"/>
  <c r="K276" i="3"/>
  <c r="I276" i="3"/>
  <c r="J277" i="3" s="1"/>
  <c r="K256" i="3"/>
  <c r="I256" i="3"/>
  <c r="J257" i="3" s="1"/>
  <c r="W260" i="3"/>
  <c r="U259" i="3"/>
  <c r="V260" i="3" s="1"/>
  <c r="U260" i="3"/>
  <c r="V261" i="3" s="1"/>
  <c r="W269" i="3"/>
  <c r="U269" i="3"/>
  <c r="V270" i="3" s="1"/>
  <c r="K272" i="3"/>
  <c r="I272" i="3"/>
  <c r="J273" i="3" s="1"/>
  <c r="K292" i="3"/>
  <c r="I292" i="3"/>
  <c r="J293" i="3" s="1"/>
  <c r="W265" i="3"/>
  <c r="U265" i="3"/>
  <c r="V266" i="3" s="1"/>
  <c r="K284" i="3"/>
  <c r="I284" i="3"/>
  <c r="J285" i="3" s="1"/>
  <c r="W275" i="3"/>
  <c r="U275" i="3"/>
  <c r="V276" i="3" s="1"/>
  <c r="W266" i="3"/>
  <c r="U266" i="3"/>
  <c r="V267" i="3" s="1"/>
  <c r="I255" i="3"/>
  <c r="J256" i="3" s="1"/>
  <c r="U285" i="3"/>
  <c r="V286" i="3" s="1"/>
  <c r="W285" i="3"/>
  <c r="U255" i="3"/>
  <c r="V256" i="3" s="1"/>
  <c r="K285" i="3"/>
  <c r="I285" i="3"/>
  <c r="J286" i="3" s="1"/>
  <c r="U263" i="3"/>
  <c r="V264" i="3" s="1"/>
  <c r="W263" i="3"/>
  <c r="U281" i="3"/>
  <c r="V282" i="3" s="1"/>
  <c r="U282" i="3"/>
  <c r="V283" i="3" s="1"/>
  <c r="W282" i="3"/>
  <c r="I283" i="3"/>
  <c r="J284" i="3" s="1"/>
  <c r="U277" i="3"/>
  <c r="V278" i="3" s="1"/>
  <c r="W277" i="3"/>
  <c r="U276" i="3"/>
  <c r="V277" i="3" s="1"/>
  <c r="K257" i="3"/>
  <c r="I257" i="3"/>
  <c r="J258" i="3" s="1"/>
  <c r="K274" i="3"/>
  <c r="I274" i="3"/>
  <c r="J275" i="3" s="1"/>
  <c r="U283" i="3"/>
  <c r="V284" i="3" s="1"/>
  <c r="U279" i="3"/>
  <c r="V280" i="3" s="1"/>
  <c r="W279" i="3"/>
  <c r="K281" i="3"/>
  <c r="I281" i="3"/>
  <c r="J282" i="3" s="1"/>
  <c r="I270" i="3"/>
  <c r="J271" i="3" s="1"/>
  <c r="K270" i="3"/>
  <c r="K264" i="3"/>
  <c r="I264" i="3"/>
  <c r="J265" i="3" s="1"/>
  <c r="K289" i="3"/>
  <c r="I289" i="3"/>
  <c r="J290" i="3" s="1"/>
  <c r="I290" i="3"/>
  <c r="J291" i="3" s="1"/>
  <c r="K290" i="3"/>
  <c r="W267" i="3"/>
  <c r="U267" i="3"/>
  <c r="V268" i="3" s="1"/>
  <c r="U291" i="3"/>
  <c r="V292" i="3" s="1"/>
  <c r="W291" i="3"/>
  <c r="U290" i="3"/>
  <c r="V291" i="3" s="1"/>
  <c r="U268" i="3"/>
  <c r="V269" i="3" s="1"/>
  <c r="W268" i="3"/>
  <c r="U287" i="3"/>
  <c r="V288" i="3" s="1"/>
  <c r="W288" i="3"/>
  <c r="U288" i="3"/>
  <c r="V289" i="3" s="1"/>
  <c r="I260" i="3"/>
  <c r="J261" i="3" s="1"/>
  <c r="K260" i="3"/>
  <c r="W274" i="3"/>
  <c r="U274" i="3"/>
  <c r="V275" i="3" s="1"/>
  <c r="I291" i="3"/>
  <c r="J292" i="3" s="1"/>
  <c r="I269" i="3"/>
  <c r="J270" i="3" s="1"/>
  <c r="U262" i="3"/>
  <c r="V263" i="3" s="1"/>
  <c r="H6" i="6" l="1"/>
  <c r="I243" i="3"/>
  <c r="U243" i="3"/>
  <c r="U244" i="3" l="1"/>
  <c r="Z247" i="3" s="1"/>
  <c r="B304" i="3" s="1"/>
  <c r="D304" i="3" l="1"/>
  <c r="C305" i="3" s="1"/>
  <c r="D303" i="3"/>
  <c r="C304" i="3" s="1"/>
  <c r="D302" i="3"/>
  <c r="AB246" i="3"/>
  <c r="AA247" i="3" s="1"/>
  <c r="AB247" i="3"/>
  <c r="AA248" i="3" s="1"/>
  <c r="AB245" i="3"/>
  <c r="N304" i="3"/>
  <c r="AC247" i="3" l="1"/>
  <c r="P304" i="3"/>
  <c r="O305" i="3" s="1"/>
  <c r="P303" i="3"/>
  <c r="O304" i="3" s="1"/>
  <c r="P302" i="3"/>
  <c r="AA246" i="3"/>
  <c r="AC246" i="3" s="1"/>
  <c r="AC245" i="3"/>
  <c r="C303" i="3"/>
  <c r="E303" i="3" s="1"/>
  <c r="F303" i="3" s="1"/>
  <c r="G303" i="3" s="1"/>
  <c r="H303" i="3" s="1"/>
  <c r="E302" i="3"/>
  <c r="AD247" i="3"/>
  <c r="AE247" i="3" s="1"/>
  <c r="E304" i="3"/>
  <c r="Z304" i="3"/>
  <c r="AB302" i="3" l="1"/>
  <c r="F302" i="3"/>
  <c r="G302" i="3" s="1"/>
  <c r="AD245" i="3"/>
  <c r="AE245" i="3" s="1"/>
  <c r="AD246" i="3"/>
  <c r="AE246" i="3" s="1"/>
  <c r="O303" i="3"/>
  <c r="Q303" i="3" s="1"/>
  <c r="R303" i="3" s="1"/>
  <c r="S303" i="3" s="1"/>
  <c r="T303" i="3" s="1"/>
  <c r="Q302" i="3"/>
  <c r="AC248" i="3"/>
  <c r="F304" i="3"/>
  <c r="G304" i="3" s="1"/>
  <c r="AF247" i="3"/>
  <c r="Q304" i="3"/>
  <c r="B361" i="3"/>
  <c r="AF246" i="3" l="1"/>
  <c r="R302" i="3"/>
  <c r="S302" i="3" s="1"/>
  <c r="T302" i="3" s="1"/>
  <c r="H302" i="3"/>
  <c r="AA303" i="3"/>
  <c r="AC302" i="3"/>
  <c r="AD302" i="3" s="1"/>
  <c r="AE302" i="3" s="1"/>
  <c r="AF302" i="3" s="1"/>
  <c r="AF245" i="3"/>
  <c r="D359" i="3"/>
  <c r="E305" i="3"/>
  <c r="H304" i="3"/>
  <c r="R304" i="3"/>
  <c r="S304" i="3" s="1"/>
  <c r="AD248" i="3"/>
  <c r="AE248" i="3" s="1"/>
  <c r="N361" i="3"/>
  <c r="P359" i="3" l="1"/>
  <c r="C360" i="3"/>
  <c r="E359" i="3"/>
  <c r="AC249" i="3"/>
  <c r="AF248" i="3"/>
  <c r="T304" i="3"/>
  <c r="F305" i="3"/>
  <c r="G305" i="3" s="1"/>
  <c r="Q305" i="3"/>
  <c r="Z361" i="3"/>
  <c r="AB359" i="3" l="1"/>
  <c r="F359" i="3"/>
  <c r="G359" i="3" s="1"/>
  <c r="O360" i="3"/>
  <c r="Q359" i="3"/>
  <c r="E306" i="3"/>
  <c r="H305" i="3"/>
  <c r="R305" i="3"/>
  <c r="S305" i="3" s="1"/>
  <c r="AD249" i="3"/>
  <c r="AE249" i="3" s="1"/>
  <c r="B418" i="3"/>
  <c r="D416" i="3" l="1"/>
  <c r="R359" i="3"/>
  <c r="S359" i="3" s="1"/>
  <c r="H359" i="3"/>
  <c r="AA360" i="3"/>
  <c r="AC359" i="3"/>
  <c r="Q306" i="3"/>
  <c r="AC250" i="3"/>
  <c r="AF249" i="3"/>
  <c r="T305" i="3"/>
  <c r="F306" i="3"/>
  <c r="G306" i="3" s="1"/>
  <c r="N418" i="3"/>
  <c r="P416" i="3" l="1"/>
  <c r="AD359" i="3"/>
  <c r="AE359" i="3" s="1"/>
  <c r="C417" i="3"/>
  <c r="E416" i="3"/>
  <c r="T359" i="3"/>
  <c r="E307" i="3"/>
  <c r="H306" i="3"/>
  <c r="AD250" i="3"/>
  <c r="AE250" i="3" s="1"/>
  <c r="R306" i="3"/>
  <c r="Z418" i="3"/>
  <c r="AB416" i="3" l="1"/>
  <c r="F416" i="3"/>
  <c r="G416" i="3" s="1"/>
  <c r="AF359" i="3"/>
  <c r="O417" i="3"/>
  <c r="Q416" i="3"/>
  <c r="S306" i="3"/>
  <c r="Q307" i="3" s="1"/>
  <c r="AF250" i="3"/>
  <c r="AA253" i="3" s="1" a="1"/>
  <c r="AC253" i="3" a="1"/>
  <c r="F307" i="3"/>
  <c r="G307" i="3" s="1"/>
  <c r="B20" i="4"/>
  <c r="AI254" i="3" a="1"/>
  <c r="R416" i="3" l="1"/>
  <c r="S416" i="3" s="1"/>
  <c r="H416" i="3"/>
  <c r="AA417" i="3"/>
  <c r="AC416" i="3"/>
  <c r="D18" i="4"/>
  <c r="C19" i="4" s="1"/>
  <c r="AA257" i="3"/>
  <c r="AA266" i="3"/>
  <c r="AA277" i="3"/>
  <c r="AA267" i="3"/>
  <c r="AA269" i="3"/>
  <c r="AA285" i="3"/>
  <c r="AA259" i="3"/>
  <c r="AA279" i="3"/>
  <c r="AA262" i="3"/>
  <c r="AA256" i="3"/>
  <c r="AA275" i="3"/>
  <c r="AA255" i="3"/>
  <c r="AA282" i="3"/>
  <c r="AA291" i="3"/>
  <c r="AA268" i="3"/>
  <c r="AA276" i="3"/>
  <c r="AA290" i="3"/>
  <c r="AA280" i="3"/>
  <c r="AA293" i="3"/>
  <c r="AA254" i="3"/>
  <c r="AA281" i="3"/>
  <c r="AA278" i="3"/>
  <c r="AA292" i="3"/>
  <c r="AA287" i="3"/>
  <c r="AA286" i="3"/>
  <c r="AA284" i="3"/>
  <c r="AA253" i="3"/>
  <c r="AA260" i="3"/>
  <c r="AA289" i="3"/>
  <c r="AA283" i="3"/>
  <c r="AA264" i="3"/>
  <c r="AA261" i="3"/>
  <c r="AA265" i="3"/>
  <c r="AA271" i="3"/>
  <c r="AA270" i="3"/>
  <c r="AA288" i="3"/>
  <c r="AA273" i="3"/>
  <c r="AA258" i="3"/>
  <c r="AA274" i="3"/>
  <c r="AA263" i="3"/>
  <c r="AA272" i="3"/>
  <c r="H307" i="3"/>
  <c r="C310" i="3" s="1" a="1"/>
  <c r="E310" i="3" a="1"/>
  <c r="AC281" i="3"/>
  <c r="AC279" i="3"/>
  <c r="AC254" i="3"/>
  <c r="AC265" i="3"/>
  <c r="AC271" i="3"/>
  <c r="AC270" i="3"/>
  <c r="AC278" i="3"/>
  <c r="AC277" i="3"/>
  <c r="AC273" i="3"/>
  <c r="AC253" i="3"/>
  <c r="AC274" i="3"/>
  <c r="AC276" i="3"/>
  <c r="AC256" i="3"/>
  <c r="AC292" i="3"/>
  <c r="AC260" i="3"/>
  <c r="AC261" i="3"/>
  <c r="AC286" i="3"/>
  <c r="AC287" i="3"/>
  <c r="AC284" i="3"/>
  <c r="AC272" i="3"/>
  <c r="AC289" i="3"/>
  <c r="AC269" i="3"/>
  <c r="AC290" i="3"/>
  <c r="AC283" i="3"/>
  <c r="AC291" i="3"/>
  <c r="AC268" i="3"/>
  <c r="AC255" i="3"/>
  <c r="AC262" i="3"/>
  <c r="AC266" i="3"/>
  <c r="AC264" i="3"/>
  <c r="AC282" i="3"/>
  <c r="AC293" i="3"/>
  <c r="AC258" i="3"/>
  <c r="AC288" i="3"/>
  <c r="AC285" i="3"/>
  <c r="AC267" i="3"/>
  <c r="AC263" i="3"/>
  <c r="AC259" i="3"/>
  <c r="AC275" i="3"/>
  <c r="AC257" i="3"/>
  <c r="AC280" i="3"/>
  <c r="AB253" i="3" a="1"/>
  <c r="AD253" i="3" a="1"/>
  <c r="T306" i="3"/>
  <c r="R307" i="3"/>
  <c r="S307" i="3" s="1"/>
  <c r="B9" i="6"/>
  <c r="AH254" i="3" a="1"/>
  <c r="AD416" i="3" l="1"/>
  <c r="AE416" i="3" s="1"/>
  <c r="T416" i="3"/>
  <c r="D7" i="6"/>
  <c r="E18" i="4"/>
  <c r="C339" i="3"/>
  <c r="C348" i="3"/>
  <c r="C322" i="3"/>
  <c r="C337" i="3"/>
  <c r="C314" i="3"/>
  <c r="C321" i="3"/>
  <c r="C328" i="3"/>
  <c r="C346" i="3"/>
  <c r="C317" i="3"/>
  <c r="C341" i="3"/>
  <c r="C336" i="3"/>
  <c r="C324" i="3"/>
  <c r="C323" i="3"/>
  <c r="C329" i="3"/>
  <c r="C340" i="3"/>
  <c r="C319" i="3"/>
  <c r="C318" i="3"/>
  <c r="C334" i="3"/>
  <c r="C350" i="3"/>
  <c r="C312" i="3"/>
  <c r="C349" i="3"/>
  <c r="C331" i="3"/>
  <c r="C316" i="3"/>
  <c r="C310" i="3"/>
  <c r="C326" i="3"/>
  <c r="C335" i="3"/>
  <c r="C330" i="3"/>
  <c r="C320" i="3"/>
  <c r="C327" i="3"/>
  <c r="C325" i="3"/>
  <c r="C313" i="3"/>
  <c r="C344" i="3"/>
  <c r="C342" i="3"/>
  <c r="C347" i="3"/>
  <c r="C315" i="3"/>
  <c r="C345" i="3"/>
  <c r="C338" i="3"/>
  <c r="C333" i="3"/>
  <c r="C343" i="3"/>
  <c r="C332" i="3"/>
  <c r="C311" i="3"/>
  <c r="T307" i="3"/>
  <c r="O310" i="3" s="1" a="1"/>
  <c r="Q310" i="3" a="1"/>
  <c r="Q320" i="3" s="1"/>
  <c r="AD292" i="3"/>
  <c r="AD257" i="3"/>
  <c r="AD263" i="3"/>
  <c r="AD290" i="3"/>
  <c r="AD279" i="3"/>
  <c r="AD255" i="3"/>
  <c r="AD293" i="3"/>
  <c r="AD287" i="3"/>
  <c r="AD253" i="3"/>
  <c r="AD270" i="3"/>
  <c r="AD266" i="3"/>
  <c r="AD260" i="3"/>
  <c r="AD262" i="3"/>
  <c r="AD291" i="3"/>
  <c r="AD261" i="3"/>
  <c r="AD286" i="3"/>
  <c r="AD288" i="3"/>
  <c r="AD275" i="3"/>
  <c r="AD274" i="3"/>
  <c r="AD277" i="3"/>
  <c r="AD278" i="3"/>
  <c r="AD267" i="3"/>
  <c r="AD259" i="3"/>
  <c r="AD258" i="3"/>
  <c r="AD264" i="3"/>
  <c r="AD256" i="3"/>
  <c r="AD268" i="3"/>
  <c r="AD289" i="3"/>
  <c r="AD284" i="3"/>
  <c r="AD281" i="3"/>
  <c r="AE281" i="3" s="1"/>
  <c r="AF281" i="3" s="1"/>
  <c r="AD280" i="3"/>
  <c r="AD282" i="3"/>
  <c r="AD273" i="3"/>
  <c r="AD272" i="3"/>
  <c r="AD254" i="3"/>
  <c r="AD271" i="3"/>
  <c r="AD269" i="3"/>
  <c r="AD265" i="3"/>
  <c r="AD283" i="3"/>
  <c r="AD285" i="3"/>
  <c r="AD276" i="3"/>
  <c r="AB290" i="3"/>
  <c r="AB280" i="3"/>
  <c r="AB257" i="3"/>
  <c r="AB285" i="3"/>
  <c r="AB258" i="3"/>
  <c r="AB293" i="3"/>
  <c r="AB283" i="3"/>
  <c r="AE283" i="3" s="1"/>
  <c r="AF283" i="3" s="1"/>
  <c r="AB273" i="3"/>
  <c r="AE273" i="3" s="1"/>
  <c r="AF273" i="3" s="1"/>
  <c r="AB291" i="3"/>
  <c r="AB263" i="3"/>
  <c r="AB266" i="3"/>
  <c r="AB256" i="3"/>
  <c r="AB286" i="3"/>
  <c r="AB279" i="3"/>
  <c r="AB282" i="3"/>
  <c r="AB278" i="3"/>
  <c r="AB265" i="3"/>
  <c r="AE265" i="3" s="1"/>
  <c r="AF265" i="3" s="1"/>
  <c r="AB264" i="3"/>
  <c r="AE264" i="3" s="1"/>
  <c r="AF264" i="3" s="1"/>
  <c r="AB253" i="3"/>
  <c r="AE253" i="3" s="1"/>
  <c r="AF253" i="3" s="1"/>
  <c r="AB284" i="3"/>
  <c r="AB277" i="3"/>
  <c r="AB289" i="3"/>
  <c r="AB274" i="3"/>
  <c r="AB269" i="3"/>
  <c r="AB255" i="3"/>
  <c r="AB254" i="3"/>
  <c r="AB276" i="3"/>
  <c r="AB292" i="3"/>
  <c r="AB275" i="3"/>
  <c r="AB281" i="3"/>
  <c r="AB287" i="3"/>
  <c r="AB268" i="3"/>
  <c r="AB270" i="3"/>
  <c r="AE270" i="3" s="1"/>
  <c r="AF270" i="3" s="1"/>
  <c r="AB267" i="3"/>
  <c r="AE267" i="3" s="1"/>
  <c r="AF267" i="3" s="1"/>
  <c r="AB272" i="3"/>
  <c r="AB262" i="3"/>
  <c r="AB271" i="3"/>
  <c r="AB261" i="3"/>
  <c r="AB260" i="3"/>
  <c r="AB259" i="3"/>
  <c r="AB288" i="3"/>
  <c r="P310" i="3" a="1"/>
  <c r="E325" i="3"/>
  <c r="E335" i="3"/>
  <c r="E330" i="3"/>
  <c r="E347" i="3"/>
  <c r="E338" i="3"/>
  <c r="E349" i="3"/>
  <c r="E318" i="3"/>
  <c r="E317" i="3"/>
  <c r="E324" i="3"/>
  <c r="E346" i="3"/>
  <c r="E332" i="3"/>
  <c r="E321" i="3"/>
  <c r="E310" i="3"/>
  <c r="E328" i="3"/>
  <c r="E344" i="3"/>
  <c r="E341" i="3"/>
  <c r="E345" i="3"/>
  <c r="E336" i="3"/>
  <c r="E343" i="3"/>
  <c r="E311" i="3"/>
  <c r="E316" i="3"/>
  <c r="E312" i="3"/>
  <c r="E333" i="3"/>
  <c r="E319" i="3"/>
  <c r="E313" i="3"/>
  <c r="E337" i="3"/>
  <c r="E329" i="3"/>
  <c r="E322" i="3"/>
  <c r="E326" i="3"/>
  <c r="E323" i="3"/>
  <c r="E339" i="3"/>
  <c r="E315" i="3"/>
  <c r="E340" i="3"/>
  <c r="E320" i="3"/>
  <c r="E348" i="3"/>
  <c r="E350" i="3"/>
  <c r="E331" i="3"/>
  <c r="E314" i="3"/>
  <c r="E342" i="3"/>
  <c r="E327" i="3"/>
  <c r="E334" i="3"/>
  <c r="D310" i="3" a="1"/>
  <c r="F310" i="3" a="1"/>
  <c r="K311" i="3" a="1"/>
  <c r="F18" i="4" l="1"/>
  <c r="G18" i="4" s="1"/>
  <c r="H18" i="4" s="1"/>
  <c r="AE287" i="3"/>
  <c r="AF287" i="3" s="1"/>
  <c r="AF416" i="3"/>
  <c r="AE275" i="3"/>
  <c r="AF275" i="3" s="1"/>
  <c r="AI275" i="3" s="1"/>
  <c r="R310" i="3" a="1"/>
  <c r="R321" i="3" s="1"/>
  <c r="AE276" i="3"/>
  <c r="AF276" i="3" s="1"/>
  <c r="AI276" i="3" s="1"/>
  <c r="C8" i="6"/>
  <c r="E7" i="6"/>
  <c r="AE288" i="3"/>
  <c r="AF288" i="3" s="1"/>
  <c r="AE255" i="3"/>
  <c r="AF255" i="3" s="1"/>
  <c r="AI255" i="3" s="1"/>
  <c r="AE274" i="3"/>
  <c r="AF274" i="3" s="1"/>
  <c r="AG274" i="3" s="1"/>
  <c r="AH275" i="3" s="1"/>
  <c r="AE271" i="3"/>
  <c r="AF271" i="3" s="1"/>
  <c r="AG270" i="3" s="1"/>
  <c r="AH271" i="3" s="1"/>
  <c r="AE266" i="3"/>
  <c r="AF266" i="3" s="1"/>
  <c r="AI266" i="3" s="1"/>
  <c r="AE268" i="3"/>
  <c r="AF268" i="3" s="1"/>
  <c r="AG267" i="3" s="1"/>
  <c r="AH268" i="3" s="1"/>
  <c r="AE278" i="3"/>
  <c r="AF278" i="3" s="1"/>
  <c r="AE279" i="3"/>
  <c r="AF279" i="3" s="1"/>
  <c r="AI279" i="3" s="1"/>
  <c r="O321" i="3"/>
  <c r="O330" i="3"/>
  <c r="O317" i="3"/>
  <c r="O337" i="3"/>
  <c r="O323" i="3"/>
  <c r="O344" i="3"/>
  <c r="O329" i="3"/>
  <c r="O333" i="3"/>
  <c r="O326" i="3"/>
  <c r="O334" i="3"/>
  <c r="O340" i="3"/>
  <c r="O341" i="3"/>
  <c r="O311" i="3"/>
  <c r="O320" i="3"/>
  <c r="O328" i="3"/>
  <c r="O349" i="3"/>
  <c r="O312" i="3"/>
  <c r="O348" i="3"/>
  <c r="O343" i="3"/>
  <c r="O327" i="3"/>
  <c r="O315" i="3"/>
  <c r="O319" i="3"/>
  <c r="O339" i="3"/>
  <c r="O347" i="3"/>
  <c r="O342" i="3"/>
  <c r="O318" i="3"/>
  <c r="O314" i="3"/>
  <c r="O331" i="3"/>
  <c r="O332" i="3"/>
  <c r="O336" i="3"/>
  <c r="O310" i="3"/>
  <c r="O335" i="3"/>
  <c r="O313" i="3"/>
  <c r="O316" i="3"/>
  <c r="O338" i="3"/>
  <c r="O350" i="3"/>
  <c r="O325" i="3"/>
  <c r="O324" i="3"/>
  <c r="O346" i="3"/>
  <c r="O322" i="3"/>
  <c r="O345" i="3"/>
  <c r="Q317" i="3"/>
  <c r="Q331" i="3"/>
  <c r="Q313" i="3"/>
  <c r="Q323" i="3"/>
  <c r="AE280" i="3"/>
  <c r="AF280" i="3" s="1"/>
  <c r="AI280" i="3" s="1"/>
  <c r="Q321" i="3"/>
  <c r="AE260" i="3"/>
  <c r="AF260" i="3" s="1"/>
  <c r="AI260" i="3" s="1"/>
  <c r="Q314" i="3"/>
  <c r="Q342" i="3"/>
  <c r="Q324" i="3"/>
  <c r="Q319" i="3"/>
  <c r="Q310" i="3"/>
  <c r="Q335" i="3"/>
  <c r="Q349" i="3"/>
  <c r="Q333" i="3"/>
  <c r="Q329" i="3"/>
  <c r="Q328" i="3"/>
  <c r="AE257" i="3"/>
  <c r="AF257" i="3" s="1"/>
  <c r="AI257" i="3" s="1"/>
  <c r="Q316" i="3"/>
  <c r="Q345" i="3"/>
  <c r="AE290" i="3"/>
  <c r="AF290" i="3" s="1"/>
  <c r="AI290" i="3" s="1"/>
  <c r="Q311" i="3"/>
  <c r="Q336" i="3"/>
  <c r="Q330" i="3"/>
  <c r="Q346" i="3"/>
  <c r="Q340" i="3"/>
  <c r="AE272" i="3"/>
  <c r="AF272" i="3" s="1"/>
  <c r="AG272" i="3" s="1"/>
  <c r="AH273" i="3" s="1"/>
  <c r="Q347" i="3"/>
  <c r="Q344" i="3"/>
  <c r="Q343" i="3"/>
  <c r="Q326" i="3"/>
  <c r="Q350" i="3"/>
  <c r="AE292" i="3"/>
  <c r="AF292" i="3" s="1"/>
  <c r="AI292" i="3" s="1"/>
  <c r="AE293" i="3"/>
  <c r="AF293" i="3" s="1"/>
  <c r="AI293" i="3" s="1"/>
  <c r="Q322" i="3"/>
  <c r="Q312" i="3"/>
  <c r="Q341" i="3"/>
  <c r="AE254" i="3"/>
  <c r="AF254" i="3" s="1"/>
  <c r="AG254" i="3" s="1"/>
  <c r="AH255" i="3" s="1"/>
  <c r="AE263" i="3"/>
  <c r="AF263" i="3" s="1"/>
  <c r="AG263" i="3" s="1"/>
  <c r="AH264" i="3" s="1"/>
  <c r="Q338" i="3"/>
  <c r="Q348" i="3"/>
  <c r="Q334" i="3"/>
  <c r="Q325" i="3"/>
  <c r="Q318" i="3"/>
  <c r="Q339" i="3"/>
  <c r="Q315" i="3"/>
  <c r="Q327" i="3"/>
  <c r="Q332" i="3"/>
  <c r="AE286" i="3"/>
  <c r="AF286" i="3" s="1"/>
  <c r="AG286" i="3" s="1"/>
  <c r="AH287" i="3" s="1"/>
  <c r="Q337" i="3"/>
  <c r="AE262" i="3"/>
  <c r="AF262" i="3" s="1"/>
  <c r="AE284" i="3"/>
  <c r="AF284" i="3" s="1"/>
  <c r="AE285" i="3"/>
  <c r="AF285" i="3" s="1"/>
  <c r="AI262" i="3"/>
  <c r="AI265" i="3"/>
  <c r="AI281" i="3"/>
  <c r="AI267" i="3"/>
  <c r="AI270" i="3"/>
  <c r="AG264" i="3"/>
  <c r="AH265" i="3" s="1"/>
  <c r="AI264" i="3"/>
  <c r="AE282" i="3"/>
  <c r="AF282" i="3" s="1"/>
  <c r="AG281" i="3" s="1"/>
  <c r="AH282" i="3" s="1"/>
  <c r="F312" i="3"/>
  <c r="F313" i="3"/>
  <c r="F317" i="3"/>
  <c r="F346" i="3"/>
  <c r="F349" i="3"/>
  <c r="F324" i="3"/>
  <c r="F347" i="3"/>
  <c r="F311" i="3"/>
  <c r="F322" i="3"/>
  <c r="F339" i="3"/>
  <c r="F314" i="3"/>
  <c r="F344" i="3"/>
  <c r="F329" i="3"/>
  <c r="F340" i="3"/>
  <c r="F331" i="3"/>
  <c r="F345" i="3"/>
  <c r="F330" i="3"/>
  <c r="F325" i="3"/>
  <c r="F334" i="3"/>
  <c r="F341" i="3"/>
  <c r="F342" i="3"/>
  <c r="F328" i="3"/>
  <c r="F310" i="3"/>
  <c r="F335" i="3"/>
  <c r="F338" i="3"/>
  <c r="F320" i="3"/>
  <c r="F333" i="3"/>
  <c r="F318" i="3"/>
  <c r="F321" i="3"/>
  <c r="F350" i="3"/>
  <c r="F337" i="3"/>
  <c r="F323" i="3"/>
  <c r="F336" i="3"/>
  <c r="F332" i="3"/>
  <c r="F348" i="3"/>
  <c r="F316" i="3"/>
  <c r="F343" i="3"/>
  <c r="F319" i="3"/>
  <c r="F315" i="3"/>
  <c r="F326" i="3"/>
  <c r="F327" i="3"/>
  <c r="AI283" i="3"/>
  <c r="D318" i="3"/>
  <c r="D345" i="3"/>
  <c r="D314" i="3"/>
  <c r="D316" i="3"/>
  <c r="D331" i="3"/>
  <c r="D320" i="3"/>
  <c r="D310" i="3"/>
  <c r="D333" i="3"/>
  <c r="D339" i="3"/>
  <c r="D312" i="3"/>
  <c r="D334" i="3"/>
  <c r="D350" i="3"/>
  <c r="D346" i="3"/>
  <c r="D311" i="3"/>
  <c r="D342" i="3"/>
  <c r="D325" i="3"/>
  <c r="D336" i="3"/>
  <c r="D335" i="3"/>
  <c r="D327" i="3"/>
  <c r="D323" i="3"/>
  <c r="D313" i="3"/>
  <c r="D322" i="3"/>
  <c r="D348" i="3"/>
  <c r="D349" i="3"/>
  <c r="D330" i="3"/>
  <c r="D341" i="3"/>
  <c r="D321" i="3"/>
  <c r="D324" i="3"/>
  <c r="D343" i="3"/>
  <c r="D329" i="3"/>
  <c r="D347" i="3"/>
  <c r="D319" i="3"/>
  <c r="D332" i="3"/>
  <c r="D317" i="3"/>
  <c r="D315" i="3"/>
  <c r="D338" i="3"/>
  <c r="D328" i="3"/>
  <c r="D340" i="3"/>
  <c r="D337" i="3"/>
  <c r="D326" i="3"/>
  <c r="D344" i="3"/>
  <c r="AE256" i="3"/>
  <c r="AF256" i="3" s="1"/>
  <c r="AI288" i="3"/>
  <c r="AG287" i="3"/>
  <c r="AH288" i="3" s="1"/>
  <c r="AI287" i="3"/>
  <c r="AE291" i="3"/>
  <c r="AF291" i="3" s="1"/>
  <c r="AE259" i="3"/>
  <c r="AF259" i="3" s="1"/>
  <c r="AE269" i="3"/>
  <c r="AF269" i="3" s="1"/>
  <c r="AI273" i="3"/>
  <c r="AE261" i="3"/>
  <c r="AF261" i="3" s="1"/>
  <c r="AE289" i="3"/>
  <c r="AF289" i="3" s="1"/>
  <c r="P332" i="3"/>
  <c r="P322" i="3"/>
  <c r="P323" i="3"/>
  <c r="P328" i="3"/>
  <c r="P326" i="3"/>
  <c r="P344" i="3"/>
  <c r="P319" i="3"/>
  <c r="P313" i="3"/>
  <c r="P345" i="3"/>
  <c r="P329" i="3"/>
  <c r="P331" i="3"/>
  <c r="P314" i="3"/>
  <c r="P337" i="3"/>
  <c r="P347" i="3"/>
  <c r="P334" i="3"/>
  <c r="P327" i="3"/>
  <c r="P338" i="3"/>
  <c r="P339" i="3"/>
  <c r="P330" i="3"/>
  <c r="P311" i="3"/>
  <c r="P318" i="3"/>
  <c r="P346" i="3"/>
  <c r="P340" i="3"/>
  <c r="P321" i="3"/>
  <c r="P317" i="3"/>
  <c r="P324" i="3"/>
  <c r="P316" i="3"/>
  <c r="P350" i="3"/>
  <c r="P349" i="3"/>
  <c r="P341" i="3"/>
  <c r="P335" i="3"/>
  <c r="P343" i="3"/>
  <c r="P333" i="3"/>
  <c r="P348" i="3"/>
  <c r="P312" i="3"/>
  <c r="P342" i="3"/>
  <c r="P336" i="3"/>
  <c r="P315" i="3"/>
  <c r="P325" i="3"/>
  <c r="P320" i="3"/>
  <c r="P310" i="3"/>
  <c r="AE277" i="3"/>
  <c r="AF277" i="3" s="1"/>
  <c r="AE258" i="3"/>
  <c r="AF258" i="3" s="1"/>
  <c r="J311" i="3" a="1"/>
  <c r="AG265" i="3" l="1"/>
  <c r="AH266" i="3" s="1"/>
  <c r="AG275" i="3"/>
  <c r="AH276" i="3" s="1"/>
  <c r="AG266" i="3"/>
  <c r="AH267" i="3" s="1"/>
  <c r="R340" i="3"/>
  <c r="R338" i="3"/>
  <c r="S338" i="3" s="1"/>
  <c r="T338" i="3" s="1"/>
  <c r="R347" i="3"/>
  <c r="S347" i="3" s="1"/>
  <c r="T347" i="3" s="1"/>
  <c r="W347" i="3" s="1"/>
  <c r="R314" i="3"/>
  <c r="S314" i="3" s="1"/>
  <c r="T314" i="3" s="1"/>
  <c r="W314" i="3" s="1"/>
  <c r="R324" i="3"/>
  <c r="S324" i="3" s="1"/>
  <c r="T324" i="3" s="1"/>
  <c r="W324" i="3" s="1"/>
  <c r="R343" i="3"/>
  <c r="S343" i="3" s="1"/>
  <c r="T343" i="3" s="1"/>
  <c r="W343" i="3" s="1"/>
  <c r="R312" i="3"/>
  <c r="S312" i="3" s="1"/>
  <c r="T312" i="3" s="1"/>
  <c r="W312" i="3" s="1"/>
  <c r="R329" i="3"/>
  <c r="AI271" i="3"/>
  <c r="R328" i="3"/>
  <c r="S328" i="3" s="1"/>
  <c r="T328" i="3" s="1"/>
  <c r="W328" i="3" s="1"/>
  <c r="R313" i="3"/>
  <c r="S313" i="3" s="1"/>
  <c r="T313" i="3" s="1"/>
  <c r="R332" i="3"/>
  <c r="S332" i="3" s="1"/>
  <c r="T332" i="3" s="1"/>
  <c r="R327" i="3"/>
  <c r="S327" i="3" s="1"/>
  <c r="T327" i="3" s="1"/>
  <c r="R331" i="3"/>
  <c r="S331" i="3" s="1"/>
  <c r="T331" i="3" s="1"/>
  <c r="W331" i="3" s="1"/>
  <c r="R320" i="3"/>
  <c r="S320" i="3" s="1"/>
  <c r="T320" i="3" s="1"/>
  <c r="G323" i="3"/>
  <c r="H323" i="3" s="1"/>
  <c r="K323" i="3" s="1"/>
  <c r="R339" i="3"/>
  <c r="S339" i="3" s="1"/>
  <c r="T339" i="3" s="1"/>
  <c r="R322" i="3"/>
  <c r="S322" i="3" s="1"/>
  <c r="T322" i="3" s="1"/>
  <c r="R330" i="3"/>
  <c r="R337" i="3"/>
  <c r="S337" i="3" s="1"/>
  <c r="T337" i="3" s="1"/>
  <c r="W337" i="3" s="1"/>
  <c r="R316" i="3"/>
  <c r="S316" i="3" s="1"/>
  <c r="T316" i="3" s="1"/>
  <c r="W316" i="3" s="1"/>
  <c r="R336" i="3"/>
  <c r="S336" i="3" s="1"/>
  <c r="T336" i="3" s="1"/>
  <c r="W336" i="3" s="1"/>
  <c r="R319" i="3"/>
  <c r="S319" i="3" s="1"/>
  <c r="T319" i="3" s="1"/>
  <c r="R345" i="3"/>
  <c r="S345" i="3" s="1"/>
  <c r="T345" i="3" s="1"/>
  <c r="W345" i="3" s="1"/>
  <c r="R311" i="3"/>
  <c r="S311" i="3" s="1"/>
  <c r="T311" i="3" s="1"/>
  <c r="R349" i="3"/>
  <c r="S349" i="3" s="1"/>
  <c r="T349" i="3" s="1"/>
  <c r="R333" i="3"/>
  <c r="S333" i="3" s="1"/>
  <c r="T333" i="3" s="1"/>
  <c r="W333" i="3" s="1"/>
  <c r="R323" i="3"/>
  <c r="S323" i="3" s="1"/>
  <c r="T323" i="3" s="1"/>
  <c r="R318" i="3"/>
  <c r="S318" i="3" s="1"/>
  <c r="T318" i="3" s="1"/>
  <c r="W318" i="3" s="1"/>
  <c r="AG273" i="3"/>
  <c r="AH274" i="3" s="1"/>
  <c r="R326" i="3"/>
  <c r="S326" i="3" s="1"/>
  <c r="T326" i="3" s="1"/>
  <c r="W326" i="3" s="1"/>
  <c r="AG278" i="3"/>
  <c r="AH279" i="3" s="1"/>
  <c r="G316" i="3"/>
  <c r="H316" i="3" s="1"/>
  <c r="K316" i="3" s="1"/>
  <c r="AG257" i="3"/>
  <c r="AH258" i="3" s="1"/>
  <c r="G317" i="3"/>
  <c r="H317" i="3" s="1"/>
  <c r="K317" i="3" s="1"/>
  <c r="R325" i="3"/>
  <c r="R317" i="3"/>
  <c r="S317" i="3" s="1"/>
  <c r="T317" i="3" s="1"/>
  <c r="W317" i="3" s="1"/>
  <c r="R335" i="3"/>
  <c r="S335" i="3" s="1"/>
  <c r="T335" i="3" s="1"/>
  <c r="R315" i="3"/>
  <c r="S315" i="3" s="1"/>
  <c r="T315" i="3" s="1"/>
  <c r="W315" i="3" s="1"/>
  <c r="R334" i="3"/>
  <c r="S334" i="3" s="1"/>
  <c r="T334" i="3" s="1"/>
  <c r="R346" i="3"/>
  <c r="S346" i="3" s="1"/>
  <c r="T346" i="3" s="1"/>
  <c r="W346" i="3" s="1"/>
  <c r="G335" i="3"/>
  <c r="H335" i="3" s="1"/>
  <c r="K335" i="3" s="1"/>
  <c r="G343" i="3"/>
  <c r="H343" i="3" s="1"/>
  <c r="K343" i="3" s="1"/>
  <c r="R344" i="3"/>
  <c r="S344" i="3" s="1"/>
  <c r="T344" i="3" s="1"/>
  <c r="W344" i="3" s="1"/>
  <c r="R341" i="3"/>
  <c r="S341" i="3" s="1"/>
  <c r="T341" i="3" s="1"/>
  <c r="R310" i="3"/>
  <c r="S310" i="3" s="1"/>
  <c r="T310" i="3" s="1"/>
  <c r="R342" i="3"/>
  <c r="S342" i="3" s="1"/>
  <c r="T342" i="3" s="1"/>
  <c r="W342" i="3" s="1"/>
  <c r="R348" i="3"/>
  <c r="S348" i="3" s="1"/>
  <c r="T348" i="3" s="1"/>
  <c r="W348" i="3" s="1"/>
  <c r="R350" i="3"/>
  <c r="S350" i="3" s="1"/>
  <c r="T350" i="3" s="1"/>
  <c r="W350" i="3" s="1"/>
  <c r="AG271" i="3"/>
  <c r="AH272" i="3" s="1"/>
  <c r="AI278" i="3"/>
  <c r="G339" i="3"/>
  <c r="H339" i="3" s="1"/>
  <c r="K339" i="3" s="1"/>
  <c r="AI274" i="3"/>
  <c r="AG253" i="3"/>
  <c r="AH254" i="3" s="1"/>
  <c r="F7" i="6"/>
  <c r="G7" i="6" s="1"/>
  <c r="AI268" i="3"/>
  <c r="AI272" i="3"/>
  <c r="G325" i="3"/>
  <c r="H325" i="3" s="1"/>
  <c r="K325" i="3" s="1"/>
  <c r="G324" i="3"/>
  <c r="H324" i="3" s="1"/>
  <c r="G334" i="3"/>
  <c r="H334" i="3" s="1"/>
  <c r="K334" i="3" s="1"/>
  <c r="AG292" i="3"/>
  <c r="AH293" i="3" s="1"/>
  <c r="G322" i="3"/>
  <c r="H322" i="3" s="1"/>
  <c r="K322" i="3" s="1"/>
  <c r="G327" i="3"/>
  <c r="H327" i="3" s="1"/>
  <c r="K327" i="3" s="1"/>
  <c r="G338" i="3"/>
  <c r="H338" i="3" s="1"/>
  <c r="K338" i="3" s="1"/>
  <c r="G319" i="3"/>
  <c r="H319" i="3" s="1"/>
  <c r="AG285" i="3"/>
  <c r="AH286" i="3" s="1"/>
  <c r="AG279" i="3"/>
  <c r="AH280" i="3" s="1"/>
  <c r="G333" i="3"/>
  <c r="H333" i="3" s="1"/>
  <c r="K333" i="3" s="1"/>
  <c r="G336" i="3"/>
  <c r="H336" i="3" s="1"/>
  <c r="K336" i="3" s="1"/>
  <c r="G320" i="3"/>
  <c r="H320" i="3" s="1"/>
  <c r="AG280" i="3"/>
  <c r="AH281" i="3" s="1"/>
  <c r="G344" i="3"/>
  <c r="H344" i="3" s="1"/>
  <c r="K344" i="3" s="1"/>
  <c r="S340" i="3"/>
  <c r="T340" i="3" s="1"/>
  <c r="W340" i="3" s="1"/>
  <c r="AI254" i="3"/>
  <c r="AG262" i="3"/>
  <c r="AH263" i="3" s="1"/>
  <c r="G312" i="3"/>
  <c r="H312" i="3" s="1"/>
  <c r="K312" i="3" s="1"/>
  <c r="AG284" i="3"/>
  <c r="AH285" i="3" s="1"/>
  <c r="G318" i="3"/>
  <c r="H318" i="3" s="1"/>
  <c r="AG283" i="3"/>
  <c r="AH284" i="3" s="1"/>
  <c r="AI263" i="3"/>
  <c r="G342" i="3"/>
  <c r="H342" i="3" s="1"/>
  <c r="G330" i="3"/>
  <c r="H330" i="3" s="1"/>
  <c r="K330" i="3" s="1"/>
  <c r="G337" i="3"/>
  <c r="H337" i="3" s="1"/>
  <c r="AI285" i="3"/>
  <c r="G326" i="3"/>
  <c r="H326" i="3" s="1"/>
  <c r="AI284" i="3"/>
  <c r="G347" i="3"/>
  <c r="H347" i="3" s="1"/>
  <c r="K347" i="3" s="1"/>
  <c r="G329" i="3"/>
  <c r="H329" i="3" s="1"/>
  <c r="G311" i="3"/>
  <c r="H311" i="3" s="1"/>
  <c r="K311" i="3" s="1"/>
  <c r="G331" i="3"/>
  <c r="H331" i="3" s="1"/>
  <c r="K331" i="3" s="1"/>
  <c r="G314" i="3"/>
  <c r="H314" i="3" s="1"/>
  <c r="K314" i="3" s="1"/>
  <c r="G346" i="3"/>
  <c r="H346" i="3" s="1"/>
  <c r="S329" i="3"/>
  <c r="T329" i="3" s="1"/>
  <c r="W329" i="3" s="1"/>
  <c r="S321" i="3"/>
  <c r="T321" i="3" s="1"/>
  <c r="W321" i="3" s="1"/>
  <c r="G350" i="3"/>
  <c r="H350" i="3" s="1"/>
  <c r="K350" i="3" s="1"/>
  <c r="AI286" i="3"/>
  <c r="G340" i="3"/>
  <c r="H340" i="3" s="1"/>
  <c r="K340" i="3" s="1"/>
  <c r="G321" i="3"/>
  <c r="H321" i="3" s="1"/>
  <c r="AG261" i="3"/>
  <c r="AH262" i="3" s="1"/>
  <c r="AI261" i="3"/>
  <c r="AG256" i="3"/>
  <c r="AH257" i="3" s="1"/>
  <c r="AI256" i="3"/>
  <c r="AG277" i="3"/>
  <c r="AH278" i="3" s="1"/>
  <c r="AI277" i="3"/>
  <c r="G341" i="3"/>
  <c r="H341" i="3" s="1"/>
  <c r="AG260" i="3"/>
  <c r="AH261" i="3" s="1"/>
  <c r="S325" i="3"/>
  <c r="T325" i="3" s="1"/>
  <c r="AG291" i="3"/>
  <c r="AH292" i="3" s="1"/>
  <c r="AI291" i="3"/>
  <c r="G349" i="3"/>
  <c r="H349" i="3" s="1"/>
  <c r="G348" i="3"/>
  <c r="H348" i="3" s="1"/>
  <c r="G310" i="3"/>
  <c r="H310" i="3" s="1"/>
  <c r="AG255" i="3"/>
  <c r="AH256" i="3" s="1"/>
  <c r="AG290" i="3"/>
  <c r="AH291" i="3" s="1"/>
  <c r="AG259" i="3"/>
  <c r="AH260" i="3" s="1"/>
  <c r="AI259" i="3"/>
  <c r="AG282" i="3"/>
  <c r="AH283" i="3" s="1"/>
  <c r="AI282" i="3"/>
  <c r="AG258" i="3"/>
  <c r="AH259" i="3" s="1"/>
  <c r="AI258" i="3"/>
  <c r="G328" i="3"/>
  <c r="H328" i="3" s="1"/>
  <c r="G313" i="3"/>
  <c r="H313" i="3" s="1"/>
  <c r="AG269" i="3"/>
  <c r="AH270" i="3" s="1"/>
  <c r="AI269" i="3"/>
  <c r="S330" i="3"/>
  <c r="T330" i="3" s="1"/>
  <c r="G315" i="3"/>
  <c r="H315" i="3" s="1"/>
  <c r="G345" i="3"/>
  <c r="H345" i="3" s="1"/>
  <c r="AG276" i="3"/>
  <c r="AH277" i="3" s="1"/>
  <c r="AG268" i="3"/>
  <c r="AH269" i="3" s="1"/>
  <c r="AG289" i="3"/>
  <c r="AH290" i="3" s="1"/>
  <c r="AI289" i="3"/>
  <c r="AG288" i="3"/>
  <c r="AH289" i="3" s="1"/>
  <c r="G332" i="3"/>
  <c r="H332" i="3" s="1"/>
  <c r="V311" i="3" a="1"/>
  <c r="U334" i="3" l="1"/>
  <c r="V335" i="3" s="1"/>
  <c r="I317" i="3"/>
  <c r="J318" i="3" s="1"/>
  <c r="K318" i="3"/>
  <c r="I323" i="3"/>
  <c r="J324" i="3" s="1"/>
  <c r="I342" i="3"/>
  <c r="J343" i="3" s="1"/>
  <c r="U340" i="3"/>
  <c r="I316" i="3"/>
  <c r="J317" i="3" s="1"/>
  <c r="H7" i="6"/>
  <c r="U326" i="3"/>
  <c r="V327" i="3" s="1"/>
  <c r="I325" i="3"/>
  <c r="J326" i="3" s="1"/>
  <c r="K324" i="3"/>
  <c r="I324" i="3"/>
  <c r="J325" i="3" s="1"/>
  <c r="I344" i="3"/>
  <c r="J345" i="3" s="1"/>
  <c r="U324" i="3"/>
  <c r="V325" i="3" s="1"/>
  <c r="I343" i="3"/>
  <c r="J344" i="3" s="1"/>
  <c r="W341" i="3"/>
  <c r="I340" i="3"/>
  <c r="J341" i="3" s="1"/>
  <c r="I338" i="3"/>
  <c r="J339" i="3" s="1"/>
  <c r="I322" i="3"/>
  <c r="J323" i="3" s="1"/>
  <c r="I320" i="3"/>
  <c r="J321" i="3" s="1"/>
  <c r="I319" i="3"/>
  <c r="J320" i="3" s="1"/>
  <c r="U331" i="3"/>
  <c r="V332" i="3" s="1"/>
  <c r="I334" i="3"/>
  <c r="J335" i="3" s="1"/>
  <c r="U314" i="3"/>
  <c r="V315" i="3" s="1"/>
  <c r="I339" i="3"/>
  <c r="J340" i="3" s="1"/>
  <c r="U347" i="3"/>
  <c r="V348" i="3" s="1"/>
  <c r="U344" i="3"/>
  <c r="V345" i="3" s="1"/>
  <c r="U341" i="3"/>
  <c r="V342" i="3" s="1"/>
  <c r="I335" i="3"/>
  <c r="J336" i="3" s="1"/>
  <c r="I336" i="3"/>
  <c r="J337" i="3" s="1"/>
  <c r="I311" i="3"/>
  <c r="J312" i="3" s="1"/>
  <c r="U345" i="3"/>
  <c r="V346" i="3" s="1"/>
  <c r="U346" i="3"/>
  <c r="V347" i="3" s="1"/>
  <c r="K320" i="3"/>
  <c r="I318" i="3"/>
  <c r="J319" i="3" s="1"/>
  <c r="I331" i="3"/>
  <c r="J332" i="3" s="1"/>
  <c r="U317" i="3"/>
  <c r="I333" i="3"/>
  <c r="J334" i="3" s="1"/>
  <c r="K319" i="3"/>
  <c r="W334" i="3"/>
  <c r="U336" i="3"/>
  <c r="V337" i="3" s="1"/>
  <c r="U335" i="3"/>
  <c r="V336" i="3" s="1"/>
  <c r="U333" i="3"/>
  <c r="V334" i="3" s="1"/>
  <c r="U343" i="3"/>
  <c r="V344" i="3" s="1"/>
  <c r="U315" i="3"/>
  <c r="V316" i="3" s="1"/>
  <c r="U332" i="3"/>
  <c r="V333" i="3" s="1"/>
  <c r="U316" i="3"/>
  <c r="V317" i="3" s="1"/>
  <c r="W335" i="3"/>
  <c r="K342" i="3"/>
  <c r="U342" i="3"/>
  <c r="V343" i="3" s="1"/>
  <c r="I314" i="3"/>
  <c r="J315" i="3" s="1"/>
  <c r="W332" i="3"/>
  <c r="I346" i="3"/>
  <c r="J347" i="3" s="1"/>
  <c r="W320" i="3"/>
  <c r="U320" i="3"/>
  <c r="V321" i="3" s="1"/>
  <c r="I326" i="3"/>
  <c r="J327" i="3" s="1"/>
  <c r="K326" i="3"/>
  <c r="I330" i="3"/>
  <c r="J331" i="3" s="1"/>
  <c r="I329" i="3"/>
  <c r="J330" i="3" s="1"/>
  <c r="K329" i="3"/>
  <c r="I337" i="3"/>
  <c r="J338" i="3" s="1"/>
  <c r="K337" i="3"/>
  <c r="U329" i="3"/>
  <c r="V330" i="3" s="1"/>
  <c r="I310" i="3"/>
  <c r="J311" i="3" s="1"/>
  <c r="K346" i="3"/>
  <c r="I347" i="3"/>
  <c r="J348" i="3" s="1"/>
  <c r="I321" i="3"/>
  <c r="J322" i="3" s="1"/>
  <c r="K321" i="3"/>
  <c r="U328" i="3"/>
  <c r="V329" i="3" s="1"/>
  <c r="W338" i="3"/>
  <c r="U338" i="3"/>
  <c r="V339" i="3" s="1"/>
  <c r="U319" i="3"/>
  <c r="V320" i="3" s="1"/>
  <c r="U318" i="3"/>
  <c r="V319" i="3" s="1"/>
  <c r="W319" i="3"/>
  <c r="I332" i="3"/>
  <c r="J333" i="3" s="1"/>
  <c r="K332" i="3"/>
  <c r="U337" i="3"/>
  <c r="V338" i="3" s="1"/>
  <c r="I328" i="3"/>
  <c r="J329" i="3" s="1"/>
  <c r="K328" i="3"/>
  <c r="W322" i="3"/>
  <c r="U322" i="3"/>
  <c r="V323" i="3" s="1"/>
  <c r="U321" i="3"/>
  <c r="V322" i="3" s="1"/>
  <c r="AG243" i="3"/>
  <c r="U327" i="3"/>
  <c r="V328" i="3" s="1"/>
  <c r="W327" i="3"/>
  <c r="W313" i="3"/>
  <c r="U313" i="3"/>
  <c r="V314" i="3" s="1"/>
  <c r="U312" i="3"/>
  <c r="V313" i="3" s="1"/>
  <c r="W311" i="3" a="1"/>
  <c r="W349" i="3" s="1"/>
  <c r="U310" i="3"/>
  <c r="V311" i="3" s="1"/>
  <c r="U311" i="3"/>
  <c r="V312" i="3" s="1"/>
  <c r="W311" i="3"/>
  <c r="I348" i="3"/>
  <c r="J349" i="3" s="1"/>
  <c r="K348" i="3"/>
  <c r="U349" i="3"/>
  <c r="V350" i="3" s="1"/>
  <c r="U348" i="3"/>
  <c r="V349" i="3" s="1"/>
  <c r="I313" i="3"/>
  <c r="J314" i="3" s="1"/>
  <c r="K313" i="3"/>
  <c r="U339" i="3"/>
  <c r="V340" i="3" s="1"/>
  <c r="W339" i="3"/>
  <c r="I315" i="3"/>
  <c r="J316" i="3" s="1"/>
  <c r="K315" i="3"/>
  <c r="U323" i="3"/>
  <c r="V324" i="3" s="1"/>
  <c r="W323" i="3"/>
  <c r="U330" i="3"/>
  <c r="V331" i="3" s="1"/>
  <c r="W330" i="3"/>
  <c r="I312" i="3"/>
  <c r="J313" i="3" s="1"/>
  <c r="U325" i="3"/>
  <c r="V326" i="3" s="1"/>
  <c r="W325" i="3"/>
  <c r="I341" i="3"/>
  <c r="J342" i="3" s="1"/>
  <c r="K341" i="3"/>
  <c r="I327" i="3"/>
  <c r="J328" i="3" s="1"/>
  <c r="I345" i="3"/>
  <c r="J346" i="3" s="1"/>
  <c r="K345" i="3"/>
  <c r="I349" i="3"/>
  <c r="J350" i="3" s="1"/>
  <c r="K349" i="3"/>
  <c r="V318" i="3"/>
  <c r="V341" i="3"/>
  <c r="J300" i="3" l="1"/>
  <c r="V300" i="3"/>
  <c r="V301" i="3" l="1"/>
  <c r="Z305" i="3" s="1"/>
  <c r="B362" i="3" l="1"/>
  <c r="N362" i="3" s="1"/>
  <c r="AB304" i="3"/>
  <c r="AA305" i="3" s="1"/>
  <c r="AB305" i="3"/>
  <c r="AA306" i="3" s="1"/>
  <c r="AB303" i="3"/>
  <c r="AA304" i="3" l="1"/>
  <c r="AC304" i="3" s="1"/>
  <c r="AD304" i="3" s="1"/>
  <c r="AE304" i="3" s="1"/>
  <c r="AC303" i="3"/>
  <c r="P362" i="3"/>
  <c r="O363" i="3" s="1"/>
  <c r="P361" i="3"/>
  <c r="O362" i="3" s="1"/>
  <c r="P360" i="3"/>
  <c r="D361" i="3"/>
  <c r="C362" i="3" s="1"/>
  <c r="D362" i="3"/>
  <c r="C363" i="3" s="1"/>
  <c r="D360" i="3"/>
  <c r="AC305" i="3"/>
  <c r="AD305" i="3" s="1"/>
  <c r="AE305" i="3" s="1"/>
  <c r="Z362" i="3"/>
  <c r="E362" i="3" l="1"/>
  <c r="F362" i="3" s="1"/>
  <c r="G362" i="3" s="1"/>
  <c r="AF304" i="3"/>
  <c r="C361" i="3"/>
  <c r="E361" i="3" s="1"/>
  <c r="E360" i="3"/>
  <c r="AD303" i="3"/>
  <c r="AE303" i="3" s="1"/>
  <c r="AB360" i="3"/>
  <c r="O361" i="3"/>
  <c r="Q361" i="3" s="1"/>
  <c r="R361" i="3" s="1"/>
  <c r="S361" i="3" s="1"/>
  <c r="Q360" i="3"/>
  <c r="AF305" i="3"/>
  <c r="AC306" i="3"/>
  <c r="B419" i="3"/>
  <c r="D417" i="3" s="1"/>
  <c r="Q362" i="3"/>
  <c r="T361" i="3" l="1"/>
  <c r="AF303" i="3"/>
  <c r="C418" i="3"/>
  <c r="E417" i="3"/>
  <c r="R360" i="3"/>
  <c r="S360" i="3" s="1"/>
  <c r="T360" i="3" s="1"/>
  <c r="AA361" i="3"/>
  <c r="AC360" i="3"/>
  <c r="F360" i="3"/>
  <c r="G360" i="3" s="1"/>
  <c r="F361" i="3"/>
  <c r="G361" i="3" s="1"/>
  <c r="E363" i="3"/>
  <c r="R362" i="3"/>
  <c r="S362" i="3" s="1"/>
  <c r="AD306" i="3"/>
  <c r="AE306" i="3" s="1"/>
  <c r="H362" i="3"/>
  <c r="N419" i="3"/>
  <c r="P417" i="3" s="1"/>
  <c r="O418" i="3" l="1"/>
  <c r="Q417" i="3"/>
  <c r="AD360" i="3"/>
  <c r="AE360" i="3" s="1"/>
  <c r="H361" i="3"/>
  <c r="H360" i="3"/>
  <c r="F417" i="3"/>
  <c r="G417" i="3" s="1"/>
  <c r="AC307" i="3"/>
  <c r="AF306" i="3"/>
  <c r="Q363" i="3"/>
  <c r="T362" i="3"/>
  <c r="F363" i="3"/>
  <c r="Z419" i="3"/>
  <c r="AB417" i="3" s="1"/>
  <c r="H417" i="3" l="1"/>
  <c r="AA418" i="3"/>
  <c r="AC417" i="3"/>
  <c r="AF360" i="3"/>
  <c r="R417" i="3"/>
  <c r="S417" i="3" s="1"/>
  <c r="R363" i="3"/>
  <c r="AD307" i="3"/>
  <c r="AE307" i="3" s="1"/>
  <c r="G363" i="3"/>
  <c r="B21" i="4"/>
  <c r="T417" i="3" l="1"/>
  <c r="AD417" i="3"/>
  <c r="AE417" i="3" s="1"/>
  <c r="D19" i="4"/>
  <c r="C20" i="4" s="1"/>
  <c r="AF307" i="3"/>
  <c r="AA310" i="3" s="1" a="1"/>
  <c r="AC310" i="3" a="1"/>
  <c r="H363" i="3"/>
  <c r="S363" i="3"/>
  <c r="E364" i="3"/>
  <c r="B10" i="6"/>
  <c r="AF417" i="3" l="1"/>
  <c r="D8" i="6"/>
  <c r="E19" i="4"/>
  <c r="AA346" i="3"/>
  <c r="AA324" i="3"/>
  <c r="AA349" i="3"/>
  <c r="AA326" i="3"/>
  <c r="AA316" i="3"/>
  <c r="AA333" i="3"/>
  <c r="AA311" i="3"/>
  <c r="AA323" i="3"/>
  <c r="AA332" i="3"/>
  <c r="AA320" i="3"/>
  <c r="AA327" i="3"/>
  <c r="AA329" i="3"/>
  <c r="AA344" i="3"/>
  <c r="AA341" i="3"/>
  <c r="AA343" i="3"/>
  <c r="AA340" i="3"/>
  <c r="AA310" i="3"/>
  <c r="AA325" i="3"/>
  <c r="AA317" i="3"/>
  <c r="AA345" i="3"/>
  <c r="AA315" i="3"/>
  <c r="AA342" i="3"/>
  <c r="AA321" i="3"/>
  <c r="AA338" i="3"/>
  <c r="AA319" i="3"/>
  <c r="AA337" i="3"/>
  <c r="AA331" i="3"/>
  <c r="AA347" i="3"/>
  <c r="AA336" i="3"/>
  <c r="AA313" i="3"/>
  <c r="AA348" i="3"/>
  <c r="AA322" i="3"/>
  <c r="AA339" i="3"/>
  <c r="AA335" i="3"/>
  <c r="AA330" i="3"/>
  <c r="AA328" i="3"/>
  <c r="AA318" i="3"/>
  <c r="AA334" i="3"/>
  <c r="AA350" i="3"/>
  <c r="AA312" i="3"/>
  <c r="AA314" i="3"/>
  <c r="F364" i="3"/>
  <c r="G364" i="3" s="1"/>
  <c r="AC315" i="3"/>
  <c r="AC341" i="3"/>
  <c r="AC349" i="3"/>
  <c r="AC323" i="3"/>
  <c r="AC331" i="3"/>
  <c r="AC335" i="3"/>
  <c r="AC347" i="3"/>
  <c r="AC342" i="3"/>
  <c r="AC348" i="3"/>
  <c r="AC350" i="3"/>
  <c r="AC314" i="3"/>
  <c r="AC330" i="3"/>
  <c r="AC345" i="3"/>
  <c r="AC310" i="3"/>
  <c r="AC344" i="3"/>
  <c r="AC326" i="3"/>
  <c r="AC334" i="3"/>
  <c r="AC312" i="3"/>
  <c r="AC337" i="3"/>
  <c r="AC313" i="3"/>
  <c r="AC333" i="3"/>
  <c r="AC338" i="3"/>
  <c r="AC328" i="3"/>
  <c r="AC324" i="3"/>
  <c r="AC318" i="3"/>
  <c r="AC343" i="3"/>
  <c r="AC339" i="3"/>
  <c r="AC346" i="3"/>
  <c r="AC316" i="3"/>
  <c r="AC320" i="3"/>
  <c r="AC340" i="3"/>
  <c r="AC325" i="3"/>
  <c r="AC321" i="3"/>
  <c r="AC311" i="3"/>
  <c r="AC327" i="3"/>
  <c r="AC332" i="3"/>
  <c r="AC317" i="3"/>
  <c r="AC322" i="3"/>
  <c r="AC319" i="3"/>
  <c r="AC329" i="3"/>
  <c r="AC336" i="3"/>
  <c r="Q364" i="3"/>
  <c r="T363" i="3"/>
  <c r="AB310" i="3" a="1"/>
  <c r="AD310" i="3" a="1"/>
  <c r="F19" i="4" l="1"/>
  <c r="G19" i="4" s="1"/>
  <c r="H19" i="4" s="1"/>
  <c r="C9" i="6"/>
  <c r="E8" i="6"/>
  <c r="AB348" i="3"/>
  <c r="AB328" i="3"/>
  <c r="AB339" i="3"/>
  <c r="AB345" i="3"/>
  <c r="AB321" i="3"/>
  <c r="AB324" i="3"/>
  <c r="AB332" i="3"/>
  <c r="AB319" i="3"/>
  <c r="AB342" i="3"/>
  <c r="AB312" i="3"/>
  <c r="AB335" i="3"/>
  <c r="AB310" i="3"/>
  <c r="AB325" i="3"/>
  <c r="AB344" i="3"/>
  <c r="AB314" i="3"/>
  <c r="AB326" i="3"/>
  <c r="AB330" i="3"/>
  <c r="AB316" i="3"/>
  <c r="AB340" i="3"/>
  <c r="AB346" i="3"/>
  <c r="AB331" i="3"/>
  <c r="AB329" i="3"/>
  <c r="AB337" i="3"/>
  <c r="AB341" i="3"/>
  <c r="AB320" i="3"/>
  <c r="AE320" i="3" s="1"/>
  <c r="AF320" i="3" s="1"/>
  <c r="AB313" i="3"/>
  <c r="AB336" i="3"/>
  <c r="AE336" i="3" s="1"/>
  <c r="AF336" i="3" s="1"/>
  <c r="AB327" i="3"/>
  <c r="AE327" i="3" s="1"/>
  <c r="AF327" i="3" s="1"/>
  <c r="AB322" i="3"/>
  <c r="AB317" i="3"/>
  <c r="AB343" i="3"/>
  <c r="AB311" i="3"/>
  <c r="AB338" i="3"/>
  <c r="AB333" i="3"/>
  <c r="AB347" i="3"/>
  <c r="AB318" i="3"/>
  <c r="AB349" i="3"/>
  <c r="AB323" i="3"/>
  <c r="AB334" i="3"/>
  <c r="AB315" i="3"/>
  <c r="AB350" i="3"/>
  <c r="AE350" i="3" s="1"/>
  <c r="AF350" i="3" s="1"/>
  <c r="AI350" i="3" s="1"/>
  <c r="R364" i="3"/>
  <c r="S364" i="3" s="1"/>
  <c r="H364" i="3"/>
  <c r="C367" i="3" s="1" a="1"/>
  <c r="E367" i="3" a="1"/>
  <c r="AD344" i="3"/>
  <c r="AD345" i="3"/>
  <c r="AD323" i="3"/>
  <c r="AD324" i="3"/>
  <c r="AD337" i="3"/>
  <c r="AD336" i="3"/>
  <c r="AD328" i="3"/>
  <c r="AD319" i="3"/>
  <c r="AD339" i="3"/>
  <c r="AD350" i="3"/>
  <c r="AD314" i="3"/>
  <c r="AD327" i="3"/>
  <c r="AD329" i="3"/>
  <c r="AD312" i="3"/>
  <c r="AD311" i="3"/>
  <c r="AD313" i="3"/>
  <c r="AD335" i="3"/>
  <c r="AD341" i="3"/>
  <c r="AD316" i="3"/>
  <c r="AD330" i="3"/>
  <c r="AD347" i="3"/>
  <c r="AD332" i="3"/>
  <c r="AD346" i="3"/>
  <c r="AD321" i="3"/>
  <c r="AD317" i="3"/>
  <c r="AD333" i="3"/>
  <c r="AD325" i="3"/>
  <c r="AD349" i="3"/>
  <c r="AD338" i="3"/>
  <c r="AD315" i="3"/>
  <c r="AD331" i="3"/>
  <c r="AD326" i="3"/>
  <c r="AD343" i="3"/>
  <c r="AD340" i="3"/>
  <c r="AD310" i="3"/>
  <c r="AD348" i="3"/>
  <c r="AD318" i="3"/>
  <c r="AD320" i="3"/>
  <c r="AD322" i="3"/>
  <c r="AD334" i="3"/>
  <c r="AD342" i="3"/>
  <c r="K368" i="3" a="1"/>
  <c r="AH311" i="3" a="1"/>
  <c r="AE325" i="3" l="1"/>
  <c r="AF325" i="3" s="1"/>
  <c r="AE337" i="3"/>
  <c r="AF337" i="3" s="1"/>
  <c r="F8" i="6"/>
  <c r="G8" i="6" s="1"/>
  <c r="AE314" i="3"/>
  <c r="AF314" i="3" s="1"/>
  <c r="AE344" i="3"/>
  <c r="AF344" i="3" s="1"/>
  <c r="AI344" i="3" s="1"/>
  <c r="AE332" i="3"/>
  <c r="AF332" i="3" s="1"/>
  <c r="AI332" i="3" s="1"/>
  <c r="AE310" i="3"/>
  <c r="AF310" i="3" s="1"/>
  <c r="C394" i="3"/>
  <c r="C388" i="3"/>
  <c r="C402" i="3"/>
  <c r="C389" i="3"/>
  <c r="C386" i="3"/>
  <c r="C370" i="3"/>
  <c r="C406" i="3"/>
  <c r="C398" i="3"/>
  <c r="C368" i="3"/>
  <c r="C404" i="3"/>
  <c r="C392" i="3"/>
  <c r="C380" i="3"/>
  <c r="C403" i="3"/>
  <c r="C393" i="3"/>
  <c r="C375" i="3"/>
  <c r="C382" i="3"/>
  <c r="C372" i="3"/>
  <c r="C379" i="3"/>
  <c r="C367" i="3"/>
  <c r="C391" i="3"/>
  <c r="C381" i="3"/>
  <c r="C377" i="3"/>
  <c r="C373" i="3"/>
  <c r="C378" i="3"/>
  <c r="C387" i="3"/>
  <c r="C405" i="3"/>
  <c r="C401" i="3"/>
  <c r="C385" i="3"/>
  <c r="C397" i="3"/>
  <c r="C390" i="3"/>
  <c r="C400" i="3"/>
  <c r="C384" i="3"/>
  <c r="C374" i="3"/>
  <c r="C376" i="3"/>
  <c r="C407" i="3"/>
  <c r="C399" i="3"/>
  <c r="C395" i="3"/>
  <c r="C383" i="3"/>
  <c r="C371" i="3"/>
  <c r="C369" i="3"/>
  <c r="C396" i="3"/>
  <c r="AE323" i="3"/>
  <c r="AF323" i="3" s="1"/>
  <c r="AI323" i="3" s="1"/>
  <c r="AE324" i="3"/>
  <c r="AF324" i="3" s="1"/>
  <c r="AI324" i="3" s="1"/>
  <c r="AE326" i="3"/>
  <c r="AF326" i="3" s="1"/>
  <c r="AI326" i="3" s="1"/>
  <c r="AE312" i="3"/>
  <c r="AF312" i="3" s="1"/>
  <c r="AE313" i="3"/>
  <c r="AF313" i="3" s="1"/>
  <c r="AE341" i="3"/>
  <c r="AF341" i="3" s="1"/>
  <c r="AI341" i="3" s="1"/>
  <c r="AE335" i="3"/>
  <c r="AF335" i="3" s="1"/>
  <c r="AG335" i="3" s="1"/>
  <c r="AH336" i="3" s="1"/>
  <c r="AE315" i="3"/>
  <c r="AF315" i="3" s="1"/>
  <c r="AE317" i="3"/>
  <c r="AF317" i="3" s="1"/>
  <c r="AI317" i="3" s="1"/>
  <c r="AE331" i="3"/>
  <c r="AF331" i="3" s="1"/>
  <c r="AG331" i="3" s="1"/>
  <c r="AH332" i="3" s="1"/>
  <c r="AE329" i="3"/>
  <c r="AF329" i="3" s="1"/>
  <c r="AI329" i="3" s="1"/>
  <c r="AE349" i="3"/>
  <c r="AF349" i="3" s="1"/>
  <c r="AG349" i="3" s="1"/>
  <c r="AH350" i="3" s="1"/>
  <c r="AE346" i="3"/>
  <c r="AF346" i="3" s="1"/>
  <c r="AI346" i="3" s="1"/>
  <c r="AE345" i="3"/>
  <c r="AF345" i="3" s="1"/>
  <c r="AG344" i="3" s="1"/>
  <c r="AH345" i="3" s="1"/>
  <c r="AE338" i="3"/>
  <c r="AF338" i="3" s="1"/>
  <c r="AI338" i="3" s="1"/>
  <c r="AE348" i="3"/>
  <c r="AF348" i="3" s="1"/>
  <c r="AG348" i="3" s="1"/>
  <c r="AH349" i="3" s="1"/>
  <c r="AI320" i="3"/>
  <c r="AE319" i="3"/>
  <c r="AF319" i="3" s="1"/>
  <c r="AE321" i="3"/>
  <c r="AF321" i="3" s="1"/>
  <c r="AE318" i="3"/>
  <c r="AF318" i="3" s="1"/>
  <c r="AE347" i="3"/>
  <c r="AF347" i="3" s="1"/>
  <c r="AE340" i="3"/>
  <c r="AF340" i="3" s="1"/>
  <c r="AE339" i="3"/>
  <c r="AF339" i="3" s="1"/>
  <c r="E376" i="3"/>
  <c r="E399" i="3"/>
  <c r="E388" i="3"/>
  <c r="E368" i="3"/>
  <c r="E377" i="3"/>
  <c r="E396" i="3"/>
  <c r="E371" i="3"/>
  <c r="E370" i="3"/>
  <c r="E386" i="3"/>
  <c r="E402" i="3"/>
  <c r="E387" i="3"/>
  <c r="E385" i="3"/>
  <c r="E384" i="3"/>
  <c r="E383" i="3"/>
  <c r="E401" i="3"/>
  <c r="E380" i="3"/>
  <c r="E373" i="3"/>
  <c r="E404" i="3"/>
  <c r="E389" i="3"/>
  <c r="E398" i="3"/>
  <c r="E393" i="3"/>
  <c r="E397" i="3"/>
  <c r="E403" i="3"/>
  <c r="E406" i="3"/>
  <c r="E395" i="3"/>
  <c r="E392" i="3"/>
  <c r="E405" i="3"/>
  <c r="E381" i="3"/>
  <c r="E394" i="3"/>
  <c r="E379" i="3"/>
  <c r="E400" i="3"/>
  <c r="E407" i="3"/>
  <c r="E372" i="3"/>
  <c r="E369" i="3"/>
  <c r="E367" i="3"/>
  <c r="E378" i="3"/>
  <c r="E374" i="3"/>
  <c r="E390" i="3"/>
  <c r="E375" i="3"/>
  <c r="E391" i="3"/>
  <c r="E382" i="3"/>
  <c r="AE333" i="3"/>
  <c r="AF333" i="3" s="1"/>
  <c r="AE316" i="3"/>
  <c r="AF316" i="3" s="1"/>
  <c r="AE328" i="3"/>
  <c r="AF328" i="3" s="1"/>
  <c r="AG327" i="3" s="1"/>
  <c r="AH328" i="3" s="1"/>
  <c r="T364" i="3"/>
  <c r="O367" i="3" s="1" a="1"/>
  <c r="Q367" i="3" a="1"/>
  <c r="AE330" i="3"/>
  <c r="AF330" i="3" s="1"/>
  <c r="AE342" i="3"/>
  <c r="AF342" i="3" s="1"/>
  <c r="AE311" i="3"/>
  <c r="AF311" i="3" s="1"/>
  <c r="AG310" i="3" s="1"/>
  <c r="AH311" i="3" s="1"/>
  <c r="AE334" i="3"/>
  <c r="AF334" i="3" s="1"/>
  <c r="AE343" i="3"/>
  <c r="AF343" i="3" s="1"/>
  <c r="AI314" i="3"/>
  <c r="AI337" i="3"/>
  <c r="AI325" i="3"/>
  <c r="AI336" i="3"/>
  <c r="AG336" i="3"/>
  <c r="AH337" i="3" s="1"/>
  <c r="D367" i="3" a="1"/>
  <c r="F367" i="3" a="1"/>
  <c r="AE322" i="3"/>
  <c r="AF322" i="3" s="1"/>
  <c r="AI327" i="3"/>
  <c r="W368" i="3" a="1"/>
  <c r="J368" i="3" a="1"/>
  <c r="AG332" i="3" l="1"/>
  <c r="AH333" i="3" s="1"/>
  <c r="AG314" i="3"/>
  <c r="AH315" i="3" s="1"/>
  <c r="AG313" i="3"/>
  <c r="AH314" i="3" s="1"/>
  <c r="AG312" i="3"/>
  <c r="AH313" i="3" s="1"/>
  <c r="H8" i="6"/>
  <c r="AI315" i="3"/>
  <c r="AG317" i="3"/>
  <c r="AH318" i="3" s="1"/>
  <c r="AG315" i="3"/>
  <c r="AH316" i="3" s="1"/>
  <c r="AI331" i="3"/>
  <c r="AI335" i="3"/>
  <c r="AG323" i="3"/>
  <c r="AH324" i="3" s="1"/>
  <c r="O380" i="3"/>
  <c r="O367" i="3"/>
  <c r="O388" i="3"/>
  <c r="O382" i="3"/>
  <c r="O399" i="3"/>
  <c r="O369" i="3"/>
  <c r="O406" i="3"/>
  <c r="O398" i="3"/>
  <c r="O378" i="3"/>
  <c r="O393" i="3"/>
  <c r="O404" i="3"/>
  <c r="O377" i="3"/>
  <c r="O407" i="3"/>
  <c r="O386" i="3"/>
  <c r="O397" i="3"/>
  <c r="O371" i="3"/>
  <c r="O405" i="3"/>
  <c r="O390" i="3"/>
  <c r="O368" i="3"/>
  <c r="O403" i="3"/>
  <c r="O392" i="3"/>
  <c r="O391" i="3"/>
  <c r="O387" i="3"/>
  <c r="O402" i="3"/>
  <c r="O381" i="3"/>
  <c r="O376" i="3"/>
  <c r="O384" i="3"/>
  <c r="O372" i="3"/>
  <c r="O373" i="3"/>
  <c r="O401" i="3"/>
  <c r="O375" i="3"/>
  <c r="O374" i="3"/>
  <c r="O389" i="3"/>
  <c r="O370" i="3"/>
  <c r="O385" i="3"/>
  <c r="O400" i="3"/>
  <c r="O396" i="3"/>
  <c r="O379" i="3"/>
  <c r="O395" i="3"/>
  <c r="O394" i="3"/>
  <c r="O383" i="3"/>
  <c r="AG325" i="3"/>
  <c r="AH326" i="3" s="1"/>
  <c r="AG326" i="3"/>
  <c r="AH327" i="3" s="1"/>
  <c r="AG324" i="3"/>
  <c r="AH325" i="3" s="1"/>
  <c r="AI312" i="3"/>
  <c r="AG346" i="3"/>
  <c r="AH347" i="3" s="1"/>
  <c r="AI313" i="3"/>
  <c r="AI348" i="3"/>
  <c r="AG345" i="3"/>
  <c r="AH346" i="3" s="1"/>
  <c r="AG337" i="3"/>
  <c r="AH338" i="3" s="1"/>
  <c r="AI345" i="3"/>
  <c r="AI349" i="3"/>
  <c r="AG330" i="3"/>
  <c r="AH331" i="3" s="1"/>
  <c r="AI330" i="3"/>
  <c r="AI340" i="3"/>
  <c r="AG340" i="3"/>
  <c r="AH341" i="3" s="1"/>
  <c r="Q371" i="3"/>
  <c r="Q374" i="3"/>
  <c r="Q390" i="3"/>
  <c r="Q403" i="3"/>
  <c r="Q393" i="3"/>
  <c r="Q375" i="3"/>
  <c r="Q404" i="3"/>
  <c r="Q373" i="3"/>
  <c r="Q391" i="3"/>
  <c r="Q389" i="3"/>
  <c r="Q369" i="3"/>
  <c r="Q381" i="3"/>
  <c r="Q382" i="3"/>
  <c r="Q367" i="3"/>
  <c r="Q387" i="3"/>
  <c r="Q378" i="3"/>
  <c r="Q406" i="3"/>
  <c r="Q370" i="3"/>
  <c r="Q394" i="3"/>
  <c r="Q386" i="3"/>
  <c r="Q395" i="3"/>
  <c r="Q388" i="3"/>
  <c r="Q376" i="3"/>
  <c r="Q400" i="3"/>
  <c r="Q397" i="3"/>
  <c r="Q377" i="3"/>
  <c r="Q372" i="3"/>
  <c r="Q384" i="3"/>
  <c r="Q399" i="3"/>
  <c r="Q398" i="3"/>
  <c r="Q402" i="3"/>
  <c r="Q379" i="3"/>
  <c r="Q385" i="3"/>
  <c r="Q383" i="3"/>
  <c r="Q405" i="3"/>
  <c r="Q368" i="3"/>
  <c r="Q407" i="3"/>
  <c r="Q380" i="3"/>
  <c r="Q392" i="3"/>
  <c r="Q396" i="3"/>
  <c r="Q401" i="3"/>
  <c r="AI347" i="3"/>
  <c r="AG347" i="3"/>
  <c r="AH348" i="3" s="1"/>
  <c r="AI343" i="3"/>
  <c r="AG343" i="3"/>
  <c r="AH344" i="3" s="1"/>
  <c r="P367" i="3" a="1"/>
  <c r="R367" i="3" a="1"/>
  <c r="AI318" i="3"/>
  <c r="AG318" i="3"/>
  <c r="AH319" i="3" s="1"/>
  <c r="AG339" i="3"/>
  <c r="AH340" i="3" s="1"/>
  <c r="AI339" i="3"/>
  <c r="AI328" i="3"/>
  <c r="AG328" i="3"/>
  <c r="AH329" i="3" s="1"/>
  <c r="F395" i="3"/>
  <c r="F369" i="3"/>
  <c r="F374" i="3"/>
  <c r="F370" i="3"/>
  <c r="F407" i="3"/>
  <c r="F401" i="3"/>
  <c r="F368" i="3"/>
  <c r="F381" i="3"/>
  <c r="F406" i="3"/>
  <c r="F380" i="3"/>
  <c r="F372" i="3"/>
  <c r="F389" i="3"/>
  <c r="F402" i="3"/>
  <c r="F390" i="3"/>
  <c r="F388" i="3"/>
  <c r="F398" i="3"/>
  <c r="F375" i="3"/>
  <c r="F391" i="3"/>
  <c r="F386" i="3"/>
  <c r="F393" i="3"/>
  <c r="F405" i="3"/>
  <c r="F400" i="3"/>
  <c r="F397" i="3"/>
  <c r="F387" i="3"/>
  <c r="F382" i="3"/>
  <c r="F378" i="3"/>
  <c r="F376" i="3"/>
  <c r="F396" i="3"/>
  <c r="F403" i="3"/>
  <c r="F384" i="3"/>
  <c r="F385" i="3"/>
  <c r="F399" i="3"/>
  <c r="F377" i="3"/>
  <c r="F373" i="3"/>
  <c r="F383" i="3"/>
  <c r="F392" i="3"/>
  <c r="F379" i="3"/>
  <c r="F367" i="3"/>
  <c r="F394" i="3"/>
  <c r="F371" i="3"/>
  <c r="F404" i="3"/>
  <c r="AI316" i="3"/>
  <c r="AG316" i="3"/>
  <c r="AH317" i="3" s="1"/>
  <c r="D390" i="3"/>
  <c r="D371" i="3"/>
  <c r="D404" i="3"/>
  <c r="D394" i="3"/>
  <c r="D374" i="3"/>
  <c r="D378" i="3"/>
  <c r="D380" i="3"/>
  <c r="D367" i="3"/>
  <c r="D381" i="3"/>
  <c r="D368" i="3"/>
  <c r="D388" i="3"/>
  <c r="D400" i="3"/>
  <c r="G400" i="3" s="1"/>
  <c r="H400" i="3" s="1"/>
  <c r="D384" i="3"/>
  <c r="D375" i="3"/>
  <c r="D407" i="3"/>
  <c r="D396" i="3"/>
  <c r="D402" i="3"/>
  <c r="D377" i="3"/>
  <c r="D405" i="3"/>
  <c r="D382" i="3"/>
  <c r="D379" i="3"/>
  <c r="D391" i="3"/>
  <c r="D393" i="3"/>
  <c r="D399" i="3"/>
  <c r="D369" i="3"/>
  <c r="D395" i="3"/>
  <c r="D373" i="3"/>
  <c r="D401" i="3"/>
  <c r="G401" i="3" s="1"/>
  <c r="H401" i="3" s="1"/>
  <c r="D392" i="3"/>
  <c r="D387" i="3"/>
  <c r="D397" i="3"/>
  <c r="D372" i="3"/>
  <c r="D389" i="3"/>
  <c r="D398" i="3"/>
  <c r="D406" i="3"/>
  <c r="D383" i="3"/>
  <c r="D385" i="3"/>
  <c r="G385" i="3" s="1"/>
  <c r="H385" i="3" s="1"/>
  <c r="D370" i="3"/>
  <c r="D376" i="3"/>
  <c r="D403" i="3"/>
  <c r="D386" i="3"/>
  <c r="AG333" i="3"/>
  <c r="AH334" i="3" s="1"/>
  <c r="AI333" i="3"/>
  <c r="AG321" i="3"/>
  <c r="AH322" i="3" s="1"/>
  <c r="AI321" i="3"/>
  <c r="AI334" i="3"/>
  <c r="AG334" i="3"/>
  <c r="AH335" i="3" s="1"/>
  <c r="AG319" i="3"/>
  <c r="AH320" i="3" s="1"/>
  <c r="AI319" i="3"/>
  <c r="AI342" i="3"/>
  <c r="AG342" i="3"/>
  <c r="AH343" i="3" s="1"/>
  <c r="AG338" i="3"/>
  <c r="AH339" i="3" s="1"/>
  <c r="AG341" i="3"/>
  <c r="AH342" i="3" s="1"/>
  <c r="AG320" i="3"/>
  <c r="AH321" i="3" s="1"/>
  <c r="AI311" i="3" a="1"/>
  <c r="AG311" i="3"/>
  <c r="AH312" i="3" s="1"/>
  <c r="AI311" i="3"/>
  <c r="AG322" i="3"/>
  <c r="AH323" i="3" s="1"/>
  <c r="AI322" i="3"/>
  <c r="AG329" i="3"/>
  <c r="AH330" i="3" s="1"/>
  <c r="V368" i="3" a="1"/>
  <c r="G392" i="3" l="1"/>
  <c r="H392" i="3" s="1"/>
  <c r="K392" i="3" s="1"/>
  <c r="G387" i="3"/>
  <c r="H387" i="3" s="1"/>
  <c r="K387" i="3" s="1"/>
  <c r="G389" i="3"/>
  <c r="H389" i="3" s="1"/>
  <c r="K389" i="3" s="1"/>
  <c r="G397" i="3"/>
  <c r="H397" i="3" s="1"/>
  <c r="K397" i="3" s="1"/>
  <c r="G407" i="3"/>
  <c r="H407" i="3" s="1"/>
  <c r="K407" i="3" s="1"/>
  <c r="G372" i="3"/>
  <c r="H372" i="3" s="1"/>
  <c r="K372" i="3" s="1"/>
  <c r="G371" i="3"/>
  <c r="H371" i="3" s="1"/>
  <c r="K371" i="3" s="1"/>
  <c r="G379" i="3"/>
  <c r="H379" i="3" s="1"/>
  <c r="K379" i="3" s="1"/>
  <c r="G382" i="3"/>
  <c r="H382" i="3" s="1"/>
  <c r="K382" i="3" s="1"/>
  <c r="G394" i="3"/>
  <c r="H394" i="3" s="1"/>
  <c r="K394" i="3" s="1"/>
  <c r="G406" i="3"/>
  <c r="H406" i="3" s="1"/>
  <c r="G405" i="3"/>
  <c r="H405" i="3" s="1"/>
  <c r="G404" i="3"/>
  <c r="H404" i="3" s="1"/>
  <c r="K404" i="3" s="1"/>
  <c r="G396" i="3"/>
  <c r="H396" i="3" s="1"/>
  <c r="I396" i="3" s="1"/>
  <c r="J397" i="3" s="1"/>
  <c r="G399" i="3"/>
  <c r="H399" i="3" s="1"/>
  <c r="I399" i="3" s="1"/>
  <c r="J400" i="3" s="1"/>
  <c r="G403" i="3"/>
  <c r="H403" i="3" s="1"/>
  <c r="K403" i="3" s="1"/>
  <c r="G376" i="3"/>
  <c r="H376" i="3" s="1"/>
  <c r="K376" i="3" s="1"/>
  <c r="G380" i="3"/>
  <c r="H380" i="3" s="1"/>
  <c r="G367" i="3"/>
  <c r="H367" i="3" s="1"/>
  <c r="G393" i="3"/>
  <c r="H393" i="3" s="1"/>
  <c r="G378" i="3"/>
  <c r="H378" i="3" s="1"/>
  <c r="G398" i="3"/>
  <c r="H398" i="3" s="1"/>
  <c r="G391" i="3"/>
  <c r="H391" i="3" s="1"/>
  <c r="AH300" i="3"/>
  <c r="G386" i="3"/>
  <c r="H386" i="3" s="1"/>
  <c r="G369" i="3"/>
  <c r="H369" i="3" s="1"/>
  <c r="G381" i="3"/>
  <c r="H381" i="3" s="1"/>
  <c r="G370" i="3"/>
  <c r="H370" i="3" s="1"/>
  <c r="G374" i="3"/>
  <c r="H374" i="3" s="1"/>
  <c r="G383" i="3"/>
  <c r="H383" i="3" s="1"/>
  <c r="K385" i="3"/>
  <c r="G377" i="3"/>
  <c r="H377" i="3" s="1"/>
  <c r="G402" i="3"/>
  <c r="H402" i="3" s="1"/>
  <c r="G390" i="3"/>
  <c r="H390" i="3" s="1"/>
  <c r="R372" i="3"/>
  <c r="R384" i="3"/>
  <c r="R377" i="3"/>
  <c r="R405" i="3"/>
  <c r="R392" i="3"/>
  <c r="R371" i="3"/>
  <c r="R378" i="3"/>
  <c r="R394" i="3"/>
  <c r="R395" i="3"/>
  <c r="R397" i="3"/>
  <c r="R385" i="3"/>
  <c r="R380" i="3"/>
  <c r="R369" i="3"/>
  <c r="R375" i="3"/>
  <c r="R376" i="3"/>
  <c r="R404" i="3"/>
  <c r="R403" i="3"/>
  <c r="R374" i="3"/>
  <c r="R407" i="3"/>
  <c r="R368" i="3"/>
  <c r="R389" i="3"/>
  <c r="R386" i="3"/>
  <c r="R391" i="3"/>
  <c r="R400" i="3"/>
  <c r="R367" i="3"/>
  <c r="R402" i="3"/>
  <c r="R383" i="3"/>
  <c r="R373" i="3"/>
  <c r="R401" i="3"/>
  <c r="R381" i="3"/>
  <c r="R370" i="3"/>
  <c r="R390" i="3"/>
  <c r="R382" i="3"/>
  <c r="R393" i="3"/>
  <c r="R379" i="3"/>
  <c r="R396" i="3"/>
  <c r="R388" i="3"/>
  <c r="R387" i="3"/>
  <c r="R406" i="3"/>
  <c r="R399" i="3"/>
  <c r="R398" i="3"/>
  <c r="P389" i="3"/>
  <c r="P403" i="3"/>
  <c r="P384" i="3"/>
  <c r="P380" i="3"/>
  <c r="P406" i="3"/>
  <c r="P394" i="3"/>
  <c r="P367" i="3"/>
  <c r="P395" i="3"/>
  <c r="P379" i="3"/>
  <c r="P374" i="3"/>
  <c r="P383" i="3"/>
  <c r="P396" i="3"/>
  <c r="P376" i="3"/>
  <c r="P369" i="3"/>
  <c r="P373" i="3"/>
  <c r="P378" i="3"/>
  <c r="P404" i="3"/>
  <c r="P386" i="3"/>
  <c r="P368" i="3"/>
  <c r="P402" i="3"/>
  <c r="P407" i="3"/>
  <c r="P397" i="3"/>
  <c r="P390" i="3"/>
  <c r="P381" i="3"/>
  <c r="P375" i="3"/>
  <c r="P385" i="3"/>
  <c r="P401" i="3"/>
  <c r="P405" i="3"/>
  <c r="P371" i="3"/>
  <c r="S371" i="3" s="1"/>
  <c r="T371" i="3" s="1"/>
  <c r="P372" i="3"/>
  <c r="P393" i="3"/>
  <c r="P392" i="3"/>
  <c r="P398" i="3"/>
  <c r="S398" i="3" s="1"/>
  <c r="T398" i="3" s="1"/>
  <c r="P370" i="3"/>
  <c r="P377" i="3"/>
  <c r="P387" i="3"/>
  <c r="P399" i="3"/>
  <c r="P382" i="3"/>
  <c r="P388" i="3"/>
  <c r="P391" i="3"/>
  <c r="P400" i="3"/>
  <c r="G375" i="3"/>
  <c r="H375" i="3" s="1"/>
  <c r="G384" i="3"/>
  <c r="H384" i="3" s="1"/>
  <c r="K401" i="3"/>
  <c r="I400" i="3"/>
  <c r="J401" i="3" s="1"/>
  <c r="K400" i="3"/>
  <c r="G373" i="3"/>
  <c r="H373" i="3" s="1"/>
  <c r="G388" i="3"/>
  <c r="H388" i="3" s="1"/>
  <c r="G395" i="3"/>
  <c r="H395" i="3" s="1"/>
  <c r="G368" i="3"/>
  <c r="H368" i="3" s="1"/>
  <c r="I372" i="3" l="1"/>
  <c r="J373" i="3" s="1"/>
  <c r="I391" i="3"/>
  <c r="J392" i="3" s="1"/>
  <c r="I405" i="3"/>
  <c r="J406" i="3" s="1"/>
  <c r="I389" i="3"/>
  <c r="J390" i="3" s="1"/>
  <c r="I406" i="3"/>
  <c r="J407" i="3" s="1"/>
  <c r="I386" i="3"/>
  <c r="J387" i="3" s="1"/>
  <c r="I379" i="3"/>
  <c r="J380" i="3" s="1"/>
  <c r="I378" i="3"/>
  <c r="J379" i="3" s="1"/>
  <c r="I381" i="3"/>
  <c r="J382" i="3" s="1"/>
  <c r="I393" i="3"/>
  <c r="J394" i="3" s="1"/>
  <c r="I403" i="3"/>
  <c r="J404" i="3" s="1"/>
  <c r="I371" i="3"/>
  <c r="J372" i="3" s="1"/>
  <c r="I404" i="3"/>
  <c r="J405" i="3" s="1"/>
  <c r="K405" i="3"/>
  <c r="S378" i="3"/>
  <c r="T378" i="3" s="1"/>
  <c r="W378" i="3" s="1"/>
  <c r="K406" i="3"/>
  <c r="I385" i="3"/>
  <c r="J386" i="3" s="1"/>
  <c r="S405" i="3"/>
  <c r="T405" i="3" s="1"/>
  <c r="W405" i="3" s="1"/>
  <c r="S396" i="3"/>
  <c r="T396" i="3" s="1"/>
  <c r="W396" i="3" s="1"/>
  <c r="I370" i="3"/>
  <c r="J371" i="3" s="1"/>
  <c r="I398" i="3"/>
  <c r="J399" i="3" s="1"/>
  <c r="K380" i="3"/>
  <c r="K370" i="3"/>
  <c r="I382" i="3"/>
  <c r="J383" i="3" s="1"/>
  <c r="K378" i="3"/>
  <c r="S375" i="3"/>
  <c r="T375" i="3" s="1"/>
  <c r="W375" i="3" s="1"/>
  <c r="S381" i="3"/>
  <c r="T381" i="3" s="1"/>
  <c r="W381" i="3" s="1"/>
  <c r="K396" i="3"/>
  <c r="I392" i="3"/>
  <c r="J393" i="3" s="1"/>
  <c r="I397" i="3"/>
  <c r="J398" i="3" s="1"/>
  <c r="K399" i="3"/>
  <c r="I367" i="3"/>
  <c r="J368" i="3" s="1"/>
  <c r="I369" i="3"/>
  <c r="J370" i="3" s="1"/>
  <c r="K398" i="3"/>
  <c r="K386" i="3"/>
  <c r="S404" i="3"/>
  <c r="T404" i="3" s="1"/>
  <c r="S402" i="3"/>
  <c r="T402" i="3" s="1"/>
  <c r="W402" i="3" s="1"/>
  <c r="K369" i="3"/>
  <c r="S389" i="3"/>
  <c r="T389" i="3" s="1"/>
  <c r="W389" i="3" s="1"/>
  <c r="K393" i="3"/>
  <c r="S392" i="3"/>
  <c r="T392" i="3" s="1"/>
  <c r="S372" i="3"/>
  <c r="T372" i="3" s="1"/>
  <c r="W372" i="3" s="1"/>
  <c r="K391" i="3"/>
  <c r="S393" i="3"/>
  <c r="T393" i="3" s="1"/>
  <c r="W393" i="3" s="1"/>
  <c r="S376" i="3"/>
  <c r="T376" i="3" s="1"/>
  <c r="I380" i="3"/>
  <c r="J381" i="3" s="1"/>
  <c r="S400" i="3"/>
  <c r="T400" i="3" s="1"/>
  <c r="W400" i="3" s="1"/>
  <c r="S391" i="3"/>
  <c r="T391" i="3" s="1"/>
  <c r="W391" i="3" s="1"/>
  <c r="S379" i="3"/>
  <c r="T379" i="3" s="1"/>
  <c r="S388" i="3"/>
  <c r="T388" i="3" s="1"/>
  <c r="S382" i="3"/>
  <c r="T382" i="3" s="1"/>
  <c r="W382" i="3" s="1"/>
  <c r="S368" i="3"/>
  <c r="T368" i="3" s="1"/>
  <c r="S384" i="3"/>
  <c r="T384" i="3" s="1"/>
  <c r="W384" i="3" s="1"/>
  <c r="K381" i="3"/>
  <c r="S377" i="3"/>
  <c r="T377" i="3" s="1"/>
  <c r="S370" i="3"/>
  <c r="T370" i="3" s="1"/>
  <c r="U370" i="3" s="1"/>
  <c r="V371" i="3" s="1"/>
  <c r="S386" i="3"/>
  <c r="T386" i="3" s="1"/>
  <c r="S403" i="3"/>
  <c r="T403" i="3" s="1"/>
  <c r="I383" i="3"/>
  <c r="J384" i="3" s="1"/>
  <c r="K383" i="3"/>
  <c r="I402" i="3"/>
  <c r="J403" i="3" s="1"/>
  <c r="K402" i="3"/>
  <c r="S373" i="3"/>
  <c r="T373" i="3" s="1"/>
  <c r="I377" i="3"/>
  <c r="J378" i="3" s="1"/>
  <c r="K377" i="3"/>
  <c r="S369" i="3"/>
  <c r="T369" i="3" s="1"/>
  <c r="W398" i="3"/>
  <c r="I375" i="3"/>
  <c r="J376" i="3" s="1"/>
  <c r="K375" i="3"/>
  <c r="I374" i="3"/>
  <c r="J375" i="3" s="1"/>
  <c r="K374" i="3"/>
  <c r="W371" i="3"/>
  <c r="I395" i="3"/>
  <c r="J396" i="3" s="1"/>
  <c r="K395" i="3"/>
  <c r="S401" i="3"/>
  <c r="T401" i="3" s="1"/>
  <c r="S383" i="3"/>
  <c r="T383" i="3" s="1"/>
  <c r="I384" i="3"/>
  <c r="J385" i="3" s="1"/>
  <c r="K384" i="3"/>
  <c r="I368" i="3"/>
  <c r="J369" i="3" s="1"/>
  <c r="K368" i="3"/>
  <c r="S385" i="3"/>
  <c r="T385" i="3" s="1"/>
  <c r="S374" i="3"/>
  <c r="T374" i="3" s="1"/>
  <c r="I388" i="3"/>
  <c r="J389" i="3" s="1"/>
  <c r="K388" i="3"/>
  <c r="I373" i="3"/>
  <c r="J374" i="3" s="1"/>
  <c r="K373" i="3"/>
  <c r="S395" i="3"/>
  <c r="T395" i="3" s="1"/>
  <c r="S390" i="3"/>
  <c r="T390" i="3" s="1"/>
  <c r="S367" i="3"/>
  <c r="T367" i="3" s="1"/>
  <c r="I401" i="3"/>
  <c r="J402" i="3" s="1"/>
  <c r="S394" i="3"/>
  <c r="T394" i="3" s="1"/>
  <c r="I376" i="3"/>
  <c r="J377" i="3" s="1"/>
  <c r="I387" i="3"/>
  <c r="J388" i="3" s="1"/>
  <c r="S406" i="3"/>
  <c r="T406" i="3" s="1"/>
  <c r="S397" i="3"/>
  <c r="T397" i="3" s="1"/>
  <c r="S399" i="3"/>
  <c r="T399" i="3" s="1"/>
  <c r="U398" i="3" s="1"/>
  <c r="V399" i="3" s="1"/>
  <c r="S407" i="3"/>
  <c r="T407" i="3" s="1"/>
  <c r="W407" i="3" s="1"/>
  <c r="S387" i="3"/>
  <c r="T387" i="3" s="1"/>
  <c r="S380" i="3"/>
  <c r="T380" i="3" s="1"/>
  <c r="I390" i="3"/>
  <c r="J391" i="3" s="1"/>
  <c r="K390" i="3"/>
  <c r="I394" i="3"/>
  <c r="J395" i="3" s="1"/>
  <c r="U378" i="3" l="1"/>
  <c r="V379" i="3" s="1"/>
  <c r="U377" i="3"/>
  <c r="V378" i="3" s="1"/>
  <c r="U396" i="3"/>
  <c r="V397" i="3" s="1"/>
  <c r="U404" i="3"/>
  <c r="V405" i="3" s="1"/>
  <c r="W377" i="3"/>
  <c r="U388" i="3"/>
  <c r="V389" i="3" s="1"/>
  <c r="U368" i="3"/>
  <c r="V369" i="3" s="1"/>
  <c r="U367" i="3"/>
  <c r="V368" i="3" s="1"/>
  <c r="U381" i="3"/>
  <c r="V382" i="3" s="1"/>
  <c r="U375" i="3"/>
  <c r="V376" i="3" s="1"/>
  <c r="W388" i="3"/>
  <c r="W368" i="3"/>
  <c r="U402" i="3"/>
  <c r="V403" i="3" s="1"/>
  <c r="U392" i="3"/>
  <c r="V393" i="3" s="1"/>
  <c r="W392" i="3"/>
  <c r="U393" i="3"/>
  <c r="V394" i="3" s="1"/>
  <c r="W404" i="3"/>
  <c r="U371" i="3"/>
  <c r="V372" i="3" s="1"/>
  <c r="U391" i="3"/>
  <c r="V392" i="3" s="1"/>
  <c r="U376" i="3"/>
  <c r="V377" i="3" s="1"/>
  <c r="U386" i="3"/>
  <c r="V387" i="3" s="1"/>
  <c r="W376" i="3"/>
  <c r="U379" i="3"/>
  <c r="V380" i="3" s="1"/>
  <c r="W403" i="3"/>
  <c r="U403" i="3"/>
  <c r="V404" i="3" s="1"/>
  <c r="U372" i="3"/>
  <c r="V373" i="3" s="1"/>
  <c r="W379" i="3"/>
  <c r="W370" i="3"/>
  <c r="J357" i="3"/>
  <c r="W386" i="3"/>
  <c r="U406" i="3"/>
  <c r="V407" i="3" s="1"/>
  <c r="W406" i="3"/>
  <c r="U390" i="3"/>
  <c r="V391" i="3" s="1"/>
  <c r="W390" i="3"/>
  <c r="U389" i="3"/>
  <c r="V390" i="3" s="1"/>
  <c r="U397" i="3"/>
  <c r="V398" i="3" s="1"/>
  <c r="W397" i="3"/>
  <c r="U385" i="3"/>
  <c r="V386" i="3" s="1"/>
  <c r="W385" i="3"/>
  <c r="U387" i="3"/>
  <c r="V388" i="3" s="1"/>
  <c r="W387" i="3"/>
  <c r="U373" i="3"/>
  <c r="V374" i="3" s="1"/>
  <c r="W373" i="3"/>
  <c r="U399" i="3"/>
  <c r="V400" i="3" s="1"/>
  <c r="W399" i="3"/>
  <c r="U401" i="3"/>
  <c r="V402" i="3" s="1"/>
  <c r="W401" i="3"/>
  <c r="U405" i="3"/>
  <c r="V406" i="3" s="1"/>
  <c r="U395" i="3"/>
  <c r="V396" i="3" s="1"/>
  <c r="W395" i="3"/>
  <c r="U380" i="3"/>
  <c r="V381" i="3" s="1"/>
  <c r="W380" i="3"/>
  <c r="U383" i="3"/>
  <c r="V384" i="3" s="1"/>
  <c r="W383" i="3"/>
  <c r="U394" i="3"/>
  <c r="V395" i="3" s="1"/>
  <c r="W394" i="3"/>
  <c r="U382" i="3"/>
  <c r="V383" i="3" s="1"/>
  <c r="U400" i="3"/>
  <c r="V401" i="3" s="1"/>
  <c r="U374" i="3"/>
  <c r="V375" i="3" s="1"/>
  <c r="W374" i="3"/>
  <c r="U369" i="3"/>
  <c r="V370" i="3" s="1"/>
  <c r="W369" i="3"/>
  <c r="U384" i="3"/>
  <c r="V385" i="3" s="1"/>
  <c r="V357" i="3" l="1"/>
  <c r="V358" i="3" s="1"/>
  <c r="Z363" i="3" s="1"/>
  <c r="AB362" i="3" l="1"/>
  <c r="AA363" i="3" s="1"/>
  <c r="AB363" i="3"/>
  <c r="AA364" i="3" s="1"/>
  <c r="AB361" i="3"/>
  <c r="AA362" i="3" s="1"/>
  <c r="B420" i="3"/>
  <c r="D420" i="3" l="1"/>
  <c r="C421" i="3" s="1"/>
  <c r="D419" i="3"/>
  <c r="C420" i="3" s="1"/>
  <c r="D418" i="3"/>
  <c r="AC362" i="3"/>
  <c r="AC361" i="3"/>
  <c r="N420" i="3"/>
  <c r="AD362" i="3"/>
  <c r="AE362" i="3" s="1"/>
  <c r="P418" i="3" l="1"/>
  <c r="P420" i="3"/>
  <c r="O421" i="3" s="1"/>
  <c r="P419" i="3"/>
  <c r="O420" i="3" s="1"/>
  <c r="AD361" i="3"/>
  <c r="AE361" i="3" s="1"/>
  <c r="AF361" i="3" s="1"/>
  <c r="C419" i="3"/>
  <c r="E419" i="3" s="1"/>
  <c r="F419" i="3" s="1"/>
  <c r="G419" i="3" s="1"/>
  <c r="E420" i="3" s="1"/>
  <c r="F420" i="3" s="1"/>
  <c r="E418" i="3"/>
  <c r="Z420" i="3"/>
  <c r="AF362" i="3"/>
  <c r="H419" i="3" l="1"/>
  <c r="AB418" i="3"/>
  <c r="F418" i="3"/>
  <c r="G418" i="3" s="1"/>
  <c r="O419" i="3"/>
  <c r="Q419" i="3" s="1"/>
  <c r="R419" i="3" s="1"/>
  <c r="S419" i="3" s="1"/>
  <c r="T419" i="3" s="1"/>
  <c r="Q418" i="3"/>
  <c r="B22" i="4"/>
  <c r="AC363" i="3"/>
  <c r="AD363" i="3" s="1"/>
  <c r="AE363" i="3" s="1"/>
  <c r="G420" i="3"/>
  <c r="AI368" i="3" a="1"/>
  <c r="R418" i="3" l="1"/>
  <c r="S418" i="3" s="1"/>
  <c r="H418" i="3"/>
  <c r="AA419" i="3"/>
  <c r="AC418" i="3"/>
  <c r="D20" i="4"/>
  <c r="C21" i="4" s="1"/>
  <c r="B11" i="6"/>
  <c r="Q420" i="3"/>
  <c r="R420" i="3" s="1"/>
  <c r="S420" i="3" s="1"/>
  <c r="AF363" i="3"/>
  <c r="E421" i="3"/>
  <c r="H420" i="3"/>
  <c r="J425" i="3" a="1"/>
  <c r="AH368" i="3" a="1"/>
  <c r="AD418" i="3" l="1"/>
  <c r="AE418" i="3" s="1"/>
  <c r="AF418" i="3" s="1"/>
  <c r="T418" i="3"/>
  <c r="T420" i="3"/>
  <c r="D9" i="6"/>
  <c r="E20" i="4"/>
  <c r="AC364" i="3"/>
  <c r="AD364" i="3" s="1"/>
  <c r="F421" i="3"/>
  <c r="G421" i="3" s="1"/>
  <c r="F20" i="4" l="1"/>
  <c r="G20" i="4" s="1"/>
  <c r="H20" i="4" s="1"/>
  <c r="AE364" i="3"/>
  <c r="AC367" i="3" s="1" a="1"/>
  <c r="AC378" i="3" s="1"/>
  <c r="AB367" i="3" a="1"/>
  <c r="AB379" i="3" s="1"/>
  <c r="Q421" i="3"/>
  <c r="R421" i="3" s="1"/>
  <c r="C10" i="6"/>
  <c r="E9" i="6"/>
  <c r="H421" i="3"/>
  <c r="C424" i="3" s="1" a="1"/>
  <c r="E424" i="3" a="1"/>
  <c r="V425" i="3" a="1"/>
  <c r="AF364" i="3" l="1"/>
  <c r="AB391" i="3"/>
  <c r="AB369" i="3"/>
  <c r="AB368" i="3"/>
  <c r="AB373" i="3"/>
  <c r="AB383" i="3"/>
  <c r="AB407" i="3"/>
  <c r="AB392" i="3"/>
  <c r="AB406" i="3"/>
  <c r="AB393" i="3"/>
  <c r="AB386" i="3"/>
  <c r="AB372" i="3"/>
  <c r="AB403" i="3"/>
  <c r="AC381" i="3"/>
  <c r="AC406" i="3"/>
  <c r="AC368" i="3"/>
  <c r="AC373" i="3"/>
  <c r="AC397" i="3"/>
  <c r="AC391" i="3"/>
  <c r="AC384" i="3"/>
  <c r="AC386" i="3"/>
  <c r="AB402" i="3"/>
  <c r="AB400" i="3"/>
  <c r="AC374" i="3"/>
  <c r="AC383" i="3"/>
  <c r="AC393" i="3"/>
  <c r="AC405" i="3"/>
  <c r="AC367" i="3"/>
  <c r="AC407" i="3"/>
  <c r="AB374" i="3"/>
  <c r="AC401" i="3"/>
  <c r="AB375" i="3"/>
  <c r="AB404" i="3"/>
  <c r="AB397" i="3"/>
  <c r="AB401" i="3"/>
  <c r="AB385" i="3"/>
  <c r="AC402" i="3"/>
  <c r="AC398" i="3"/>
  <c r="AC375" i="3"/>
  <c r="AC372" i="3"/>
  <c r="AC396" i="3"/>
  <c r="AC370" i="3"/>
  <c r="AC379" i="3"/>
  <c r="AC369" i="3"/>
  <c r="AB405" i="3"/>
  <c r="AB377" i="3"/>
  <c r="AB376" i="3"/>
  <c r="AC394" i="3"/>
  <c r="AC395" i="3"/>
  <c r="AC371" i="3"/>
  <c r="AC390" i="3"/>
  <c r="AB381" i="3"/>
  <c r="AB387" i="3"/>
  <c r="AB378" i="3"/>
  <c r="AB388" i="3"/>
  <c r="AC399" i="3"/>
  <c r="AC403" i="3"/>
  <c r="AC380" i="3"/>
  <c r="AB367" i="3"/>
  <c r="AC385" i="3"/>
  <c r="AB389" i="3"/>
  <c r="AB382" i="3"/>
  <c r="AB395" i="3"/>
  <c r="AC392" i="3"/>
  <c r="AC388" i="3"/>
  <c r="AC382" i="3"/>
  <c r="AB394" i="3"/>
  <c r="AB396" i="3"/>
  <c r="AB384" i="3"/>
  <c r="AC377" i="3"/>
  <c r="AC387" i="3"/>
  <c r="AB399" i="3"/>
  <c r="AB398" i="3"/>
  <c r="AB370" i="3"/>
  <c r="AB390" i="3"/>
  <c r="AC404" i="3"/>
  <c r="AC400" i="3"/>
  <c r="AB371" i="3"/>
  <c r="AB380" i="3"/>
  <c r="AC376" i="3"/>
  <c r="AC389" i="3"/>
  <c r="S421" i="3"/>
  <c r="Q424" i="3" s="1" a="1"/>
  <c r="Q456" i="3" s="1"/>
  <c r="P424" i="3" a="1"/>
  <c r="P439" i="3" s="1"/>
  <c r="F9" i="6"/>
  <c r="G9" i="6" s="1"/>
  <c r="AA367" i="3" a="1"/>
  <c r="AD367" i="3" a="1"/>
  <c r="C427" i="3"/>
  <c r="C439" i="3"/>
  <c r="C464" i="3"/>
  <c r="C438" i="3"/>
  <c r="C424" i="3"/>
  <c r="C449" i="3"/>
  <c r="C443" i="3"/>
  <c r="C445" i="3"/>
  <c r="C448" i="3"/>
  <c r="C459" i="3"/>
  <c r="C458" i="3"/>
  <c r="C460" i="3"/>
  <c r="C447" i="3"/>
  <c r="C463" i="3"/>
  <c r="C457" i="3"/>
  <c r="C446" i="3"/>
  <c r="C455" i="3"/>
  <c r="C429" i="3"/>
  <c r="C434" i="3"/>
  <c r="C461" i="3"/>
  <c r="C426" i="3"/>
  <c r="C442" i="3"/>
  <c r="C430" i="3"/>
  <c r="C425" i="3"/>
  <c r="C456" i="3"/>
  <c r="C453" i="3"/>
  <c r="C441" i="3"/>
  <c r="C452" i="3"/>
  <c r="C450" i="3"/>
  <c r="C462" i="3"/>
  <c r="C454" i="3"/>
  <c r="C451" i="3"/>
  <c r="C440" i="3"/>
  <c r="C436" i="3"/>
  <c r="C437" i="3"/>
  <c r="C435" i="3"/>
  <c r="C428" i="3"/>
  <c r="C432" i="3"/>
  <c r="C444" i="3"/>
  <c r="C431" i="3"/>
  <c r="C433" i="3"/>
  <c r="E438" i="3"/>
  <c r="E430" i="3"/>
  <c r="E448" i="3"/>
  <c r="E460" i="3"/>
  <c r="E433" i="3"/>
  <c r="E440" i="3"/>
  <c r="E455" i="3"/>
  <c r="E436" i="3"/>
  <c r="E461" i="3"/>
  <c r="E447" i="3"/>
  <c r="E427" i="3"/>
  <c r="E446" i="3"/>
  <c r="E426" i="3"/>
  <c r="E443" i="3"/>
  <c r="E428" i="3"/>
  <c r="E458" i="3"/>
  <c r="E445" i="3"/>
  <c r="E441" i="3"/>
  <c r="E453" i="3"/>
  <c r="E451" i="3"/>
  <c r="E463" i="3"/>
  <c r="E462" i="3"/>
  <c r="E456" i="3"/>
  <c r="E425" i="3"/>
  <c r="E429" i="3"/>
  <c r="E464" i="3"/>
  <c r="E459" i="3"/>
  <c r="E424" i="3"/>
  <c r="E450" i="3"/>
  <c r="E435" i="3"/>
  <c r="E432" i="3"/>
  <c r="E452" i="3"/>
  <c r="E454" i="3"/>
  <c r="E431" i="3"/>
  <c r="E434" i="3"/>
  <c r="E444" i="3"/>
  <c r="E437" i="3"/>
  <c r="E457" i="3"/>
  <c r="E439" i="3"/>
  <c r="E442" i="3"/>
  <c r="E449" i="3"/>
  <c r="D424" i="3" a="1"/>
  <c r="F424" i="3" a="1"/>
  <c r="T421" i="3" l="1"/>
  <c r="R424" i="3" s="1" a="1"/>
  <c r="P453" i="3"/>
  <c r="P432" i="3"/>
  <c r="Q452" i="3"/>
  <c r="P429" i="3"/>
  <c r="P440" i="3"/>
  <c r="Q462" i="3"/>
  <c r="P448" i="3"/>
  <c r="P445" i="3"/>
  <c r="Q437" i="3"/>
  <c r="Q463" i="3"/>
  <c r="Q457" i="3"/>
  <c r="P463" i="3"/>
  <c r="Q436" i="3"/>
  <c r="P464" i="3"/>
  <c r="P435" i="3"/>
  <c r="P434" i="3"/>
  <c r="P424" i="3"/>
  <c r="P425" i="3"/>
  <c r="Q448" i="3"/>
  <c r="Q445" i="3"/>
  <c r="P458" i="3"/>
  <c r="Q458" i="3"/>
  <c r="Q440" i="3"/>
  <c r="Q443" i="3"/>
  <c r="Q432" i="3"/>
  <c r="P430" i="3"/>
  <c r="Q434" i="3"/>
  <c r="P444" i="3"/>
  <c r="Q430" i="3"/>
  <c r="Q427" i="3"/>
  <c r="Q455" i="3"/>
  <c r="P433" i="3"/>
  <c r="P460" i="3"/>
  <c r="P441" i="3"/>
  <c r="P447" i="3"/>
  <c r="P443" i="3"/>
  <c r="Q428" i="3"/>
  <c r="Q444" i="3"/>
  <c r="Q464" i="3"/>
  <c r="Q450" i="3"/>
  <c r="P442" i="3"/>
  <c r="P426" i="3"/>
  <c r="P446" i="3"/>
  <c r="P431" i="3"/>
  <c r="Q425" i="3"/>
  <c r="Q446" i="3"/>
  <c r="Q447" i="3"/>
  <c r="Q429" i="3"/>
  <c r="Q461" i="3"/>
  <c r="Q451" i="3"/>
  <c r="P437" i="3"/>
  <c r="Q460" i="3"/>
  <c r="Q433" i="3"/>
  <c r="Q442" i="3"/>
  <c r="Q438" i="3"/>
  <c r="Q459" i="3"/>
  <c r="Q449" i="3"/>
  <c r="P451" i="3"/>
  <c r="P427" i="3"/>
  <c r="P449" i="3"/>
  <c r="P459" i="3"/>
  <c r="Q435" i="3"/>
  <c r="P456" i="3"/>
  <c r="P450" i="3"/>
  <c r="P436" i="3"/>
  <c r="P454" i="3"/>
  <c r="P462" i="3"/>
  <c r="Q439" i="3"/>
  <c r="Q454" i="3"/>
  <c r="Q431" i="3"/>
  <c r="Q441" i="3"/>
  <c r="P452" i="3"/>
  <c r="P455" i="3"/>
  <c r="P461" i="3"/>
  <c r="P438" i="3"/>
  <c r="P428" i="3"/>
  <c r="P457" i="3"/>
  <c r="Q426" i="3"/>
  <c r="Q453" i="3"/>
  <c r="Q424" i="3"/>
  <c r="O424" i="3" a="1"/>
  <c r="H9" i="6"/>
  <c r="AA403" i="3"/>
  <c r="AA374" i="3"/>
  <c r="AA394" i="3"/>
  <c r="AA388" i="3"/>
  <c r="AA392" i="3"/>
  <c r="AA399" i="3"/>
  <c r="AA381" i="3"/>
  <c r="AA404" i="3"/>
  <c r="AA397" i="3"/>
  <c r="AA406" i="3"/>
  <c r="AA384" i="3"/>
  <c r="AA379" i="3"/>
  <c r="AA391" i="3"/>
  <c r="AA393" i="3"/>
  <c r="AA389" i="3"/>
  <c r="AA367" i="3"/>
  <c r="AA405" i="3"/>
  <c r="AA376" i="3"/>
  <c r="AA402" i="3"/>
  <c r="AA407" i="3"/>
  <c r="AA377" i="3"/>
  <c r="AA387" i="3"/>
  <c r="AA368" i="3"/>
  <c r="AA386" i="3"/>
  <c r="AA372" i="3"/>
  <c r="AA378" i="3"/>
  <c r="AA382" i="3"/>
  <c r="AE382" i="3" s="1"/>
  <c r="AF382" i="3" s="1"/>
  <c r="AI382" i="3" s="1"/>
  <c r="AA400" i="3"/>
  <c r="AA371" i="3"/>
  <c r="AA396" i="3"/>
  <c r="AA370" i="3"/>
  <c r="AA385" i="3"/>
  <c r="AA369" i="3"/>
  <c r="AA383" i="3"/>
  <c r="AA375" i="3"/>
  <c r="AA398" i="3"/>
  <c r="AA401" i="3"/>
  <c r="AA373" i="3"/>
  <c r="AA390" i="3"/>
  <c r="AA395" i="3"/>
  <c r="AA380" i="3"/>
  <c r="AD386" i="3"/>
  <c r="AD371" i="3"/>
  <c r="AD376" i="3"/>
  <c r="AD405" i="3"/>
  <c r="AD404" i="3"/>
  <c r="AD372" i="3"/>
  <c r="AD402" i="3"/>
  <c r="AD377" i="3"/>
  <c r="AD388" i="3"/>
  <c r="AD368" i="3"/>
  <c r="AD375" i="3"/>
  <c r="AD374" i="3"/>
  <c r="AD367" i="3"/>
  <c r="AD389" i="3"/>
  <c r="AD385" i="3"/>
  <c r="AD400" i="3"/>
  <c r="AD382" i="3"/>
  <c r="AD391" i="3"/>
  <c r="AD379" i="3"/>
  <c r="AD394" i="3"/>
  <c r="AD407" i="3"/>
  <c r="AD380" i="3"/>
  <c r="AD373" i="3"/>
  <c r="AD381" i="3"/>
  <c r="AD406" i="3"/>
  <c r="AD392" i="3"/>
  <c r="AD401" i="3"/>
  <c r="AD383" i="3"/>
  <c r="AD403" i="3"/>
  <c r="AD395" i="3"/>
  <c r="AD378" i="3"/>
  <c r="AD399" i="3"/>
  <c r="AD398" i="3"/>
  <c r="AD396" i="3"/>
  <c r="AD384" i="3"/>
  <c r="AD387" i="3"/>
  <c r="AD390" i="3"/>
  <c r="AD370" i="3"/>
  <c r="AD369" i="3"/>
  <c r="AD397" i="3"/>
  <c r="AD393" i="3"/>
  <c r="D443" i="3"/>
  <c r="D431" i="3"/>
  <c r="D440" i="3"/>
  <c r="D435" i="3"/>
  <c r="D447" i="3"/>
  <c r="D441" i="3"/>
  <c r="D429" i="3"/>
  <c r="D434" i="3"/>
  <c r="D424" i="3"/>
  <c r="D463" i="3"/>
  <c r="D438" i="3"/>
  <c r="D461" i="3"/>
  <c r="D425" i="3"/>
  <c r="D451" i="3"/>
  <c r="D432" i="3"/>
  <c r="D454" i="3"/>
  <c r="D430" i="3"/>
  <c r="D457" i="3"/>
  <c r="D455" i="3"/>
  <c r="D460" i="3"/>
  <c r="D437" i="3"/>
  <c r="D426" i="3"/>
  <c r="D433" i="3"/>
  <c r="D450" i="3"/>
  <c r="D427" i="3"/>
  <c r="D436" i="3"/>
  <c r="D445" i="3"/>
  <c r="D428" i="3"/>
  <c r="D464" i="3"/>
  <c r="D462" i="3"/>
  <c r="D459" i="3"/>
  <c r="D453" i="3"/>
  <c r="D449" i="3"/>
  <c r="D448" i="3"/>
  <c r="D446" i="3"/>
  <c r="D452" i="3"/>
  <c r="D439" i="3"/>
  <c r="D458" i="3"/>
  <c r="D444" i="3"/>
  <c r="D456" i="3"/>
  <c r="D442" i="3"/>
  <c r="F457" i="3"/>
  <c r="F430" i="3"/>
  <c r="F429" i="3"/>
  <c r="F437" i="3"/>
  <c r="F428" i="3"/>
  <c r="F458" i="3"/>
  <c r="F453" i="3"/>
  <c r="F445" i="3"/>
  <c r="F439" i="3"/>
  <c r="F452" i="3"/>
  <c r="F425" i="3"/>
  <c r="F446" i="3"/>
  <c r="F440" i="3"/>
  <c r="F431" i="3"/>
  <c r="F442" i="3"/>
  <c r="F460" i="3"/>
  <c r="F436" i="3"/>
  <c r="F438" i="3"/>
  <c r="F427" i="3"/>
  <c r="F459" i="3"/>
  <c r="F426" i="3"/>
  <c r="F462" i="3"/>
  <c r="F461" i="3"/>
  <c r="F449" i="3"/>
  <c r="F432" i="3"/>
  <c r="F456" i="3"/>
  <c r="F424" i="3"/>
  <c r="F433" i="3"/>
  <c r="F443" i="3"/>
  <c r="F447" i="3"/>
  <c r="F455" i="3"/>
  <c r="F464" i="3"/>
  <c r="F448" i="3"/>
  <c r="F454" i="3"/>
  <c r="F450" i="3"/>
  <c r="F463" i="3"/>
  <c r="F435" i="3"/>
  <c r="F434" i="3"/>
  <c r="F444" i="3"/>
  <c r="F451" i="3"/>
  <c r="F441" i="3"/>
  <c r="G438" i="3" l="1"/>
  <c r="H438" i="3" s="1"/>
  <c r="K438" i="3" s="1"/>
  <c r="AE406" i="3"/>
  <c r="AF406" i="3" s="1"/>
  <c r="AI406" i="3" s="1"/>
  <c r="AE369" i="3"/>
  <c r="AF369" i="3" s="1"/>
  <c r="AI369" i="3" s="1"/>
  <c r="AE399" i="3"/>
  <c r="AF399" i="3" s="1"/>
  <c r="AI399" i="3" s="1"/>
  <c r="AE368" i="3"/>
  <c r="AF368" i="3" s="1"/>
  <c r="AI368" i="3" s="1"/>
  <c r="R452" i="3"/>
  <c r="R441" i="3"/>
  <c r="R427" i="3"/>
  <c r="R440" i="3"/>
  <c r="R425" i="3"/>
  <c r="R426" i="3"/>
  <c r="R451" i="3"/>
  <c r="R460" i="3"/>
  <c r="R424" i="3"/>
  <c r="R443" i="3"/>
  <c r="R435" i="3"/>
  <c r="R454" i="3"/>
  <c r="R428" i="3"/>
  <c r="R453" i="3"/>
  <c r="R455" i="3"/>
  <c r="R457" i="3"/>
  <c r="R444" i="3"/>
  <c r="R434" i="3"/>
  <c r="R458" i="3"/>
  <c r="R448" i="3"/>
  <c r="R447" i="3"/>
  <c r="R449" i="3"/>
  <c r="R437" i="3"/>
  <c r="R446" i="3"/>
  <c r="R438" i="3"/>
  <c r="R431" i="3"/>
  <c r="R464" i="3"/>
  <c r="R456" i="3"/>
  <c r="R445" i="3"/>
  <c r="R442" i="3"/>
  <c r="R450" i="3"/>
  <c r="R462" i="3"/>
  <c r="R436" i="3"/>
  <c r="R459" i="3"/>
  <c r="R439" i="3"/>
  <c r="R430" i="3"/>
  <c r="R432" i="3"/>
  <c r="R433" i="3"/>
  <c r="R429" i="3"/>
  <c r="R463" i="3"/>
  <c r="R461" i="3"/>
  <c r="O456" i="3"/>
  <c r="O443" i="3"/>
  <c r="O434" i="3"/>
  <c r="O438" i="3"/>
  <c r="O442" i="3"/>
  <c r="O462" i="3"/>
  <c r="O435" i="3"/>
  <c r="O455" i="3"/>
  <c r="O440" i="3"/>
  <c r="O432" i="3"/>
  <c r="O463" i="3"/>
  <c r="O448" i="3"/>
  <c r="O451" i="3"/>
  <c r="O439" i="3"/>
  <c r="O430" i="3"/>
  <c r="O425" i="3"/>
  <c r="O428" i="3"/>
  <c r="O433" i="3"/>
  <c r="S433" i="3" s="1"/>
  <c r="T433" i="3" s="1"/>
  <c r="W433" i="3" s="1"/>
  <c r="O427" i="3"/>
  <c r="O458" i="3"/>
  <c r="O441" i="3"/>
  <c r="O450" i="3"/>
  <c r="O461" i="3"/>
  <c r="O452" i="3"/>
  <c r="S452" i="3" s="1"/>
  <c r="T452" i="3" s="1"/>
  <c r="W452" i="3" s="1"/>
  <c r="O446" i="3"/>
  <c r="O453" i="3"/>
  <c r="O444" i="3"/>
  <c r="O431" i="3"/>
  <c r="O445" i="3"/>
  <c r="O457" i="3"/>
  <c r="O429" i="3"/>
  <c r="S429" i="3" s="1"/>
  <c r="T429" i="3" s="1"/>
  <c r="W429" i="3" s="1"/>
  <c r="O449" i="3"/>
  <c r="S449" i="3" s="1"/>
  <c r="T449" i="3" s="1"/>
  <c r="W449" i="3" s="1"/>
  <c r="O459" i="3"/>
  <c r="S459" i="3" s="1"/>
  <c r="T459" i="3" s="1"/>
  <c r="W459" i="3" s="1"/>
  <c r="O464" i="3"/>
  <c r="O436" i="3"/>
  <c r="O424" i="3"/>
  <c r="O426" i="3"/>
  <c r="O460" i="3"/>
  <c r="O447" i="3"/>
  <c r="O454" i="3"/>
  <c r="O437" i="3"/>
  <c r="AE388" i="3"/>
  <c r="AF388" i="3" s="1"/>
  <c r="AI388" i="3" s="1"/>
  <c r="AE395" i="3"/>
  <c r="AF395" i="3" s="1"/>
  <c r="G442" i="3"/>
  <c r="H442" i="3" s="1"/>
  <c r="K442" i="3" s="1"/>
  <c r="AE396" i="3"/>
  <c r="AF396" i="3" s="1"/>
  <c r="AI396" i="3" s="1"/>
  <c r="AE393" i="3"/>
  <c r="AF393" i="3" s="1"/>
  <c r="AI393" i="3" s="1"/>
  <c r="G424" i="3"/>
  <c r="H424" i="3" s="1"/>
  <c r="AE387" i="3"/>
  <c r="AF387" i="3" s="1"/>
  <c r="AI387" i="3" s="1"/>
  <c r="AE391" i="3"/>
  <c r="AF391" i="3" s="1"/>
  <c r="AI391" i="3" s="1"/>
  <c r="AE400" i="3"/>
  <c r="AF400" i="3" s="1"/>
  <c r="AI400" i="3" s="1"/>
  <c r="AE370" i="3"/>
  <c r="AF370" i="3" s="1"/>
  <c r="AE379" i="3"/>
  <c r="AF379" i="3" s="1"/>
  <c r="AE371" i="3"/>
  <c r="AF371" i="3" s="1"/>
  <c r="AE384" i="3"/>
  <c r="AF384" i="3" s="1"/>
  <c r="AE380" i="3"/>
  <c r="AF380" i="3" s="1"/>
  <c r="AE372" i="3"/>
  <c r="AF372" i="3" s="1"/>
  <c r="AE378" i="3"/>
  <c r="AF378" i="3" s="1"/>
  <c r="AE385" i="3"/>
  <c r="AF385" i="3" s="1"/>
  <c r="AI385" i="3" s="1"/>
  <c r="AE386" i="3"/>
  <c r="AF386" i="3" s="1"/>
  <c r="AE404" i="3"/>
  <c r="AF404" i="3" s="1"/>
  <c r="AE389" i="3"/>
  <c r="AF389" i="3" s="1"/>
  <c r="AE390" i="3"/>
  <c r="AF390" i="3" s="1"/>
  <c r="G444" i="3"/>
  <c r="H444" i="3" s="1"/>
  <c r="K444" i="3" s="1"/>
  <c r="AE367" i="3"/>
  <c r="AF367" i="3" s="1"/>
  <c r="AE373" i="3"/>
  <c r="AF373" i="3" s="1"/>
  <c r="G458" i="3"/>
  <c r="H458" i="3" s="1"/>
  <c r="K458" i="3" s="1"/>
  <c r="G441" i="3"/>
  <c r="H441" i="3" s="1"/>
  <c r="AE401" i="3"/>
  <c r="AF401" i="3" s="1"/>
  <c r="AE398" i="3"/>
  <c r="AF398" i="3" s="1"/>
  <c r="AE407" i="3"/>
  <c r="AF407" i="3" s="1"/>
  <c r="AI407" i="3" s="1"/>
  <c r="G434" i="3"/>
  <c r="H434" i="3" s="1"/>
  <c r="K434" i="3" s="1"/>
  <c r="AE392" i="3"/>
  <c r="AF392" i="3" s="1"/>
  <c r="AI392" i="3" s="1"/>
  <c r="AE375" i="3"/>
  <c r="AF375" i="3" s="1"/>
  <c r="AI375" i="3" s="1"/>
  <c r="AE402" i="3"/>
  <c r="AF402" i="3" s="1"/>
  <c r="AE394" i="3"/>
  <c r="AF394" i="3" s="1"/>
  <c r="AE383" i="3"/>
  <c r="AF383" i="3" s="1"/>
  <c r="AE376" i="3"/>
  <c r="AF376" i="3" s="1"/>
  <c r="AE374" i="3"/>
  <c r="AF374" i="3" s="1"/>
  <c r="G456" i="3"/>
  <c r="H456" i="3" s="1"/>
  <c r="K456" i="3" s="1"/>
  <c r="AE397" i="3"/>
  <c r="AF397" i="3" s="1"/>
  <c r="AE381" i="3"/>
  <c r="AF381" i="3" s="1"/>
  <c r="AE377" i="3"/>
  <c r="AF377" i="3" s="1"/>
  <c r="AE405" i="3"/>
  <c r="AF405" i="3" s="1"/>
  <c r="AE403" i="3"/>
  <c r="AF403" i="3" s="1"/>
  <c r="G447" i="3"/>
  <c r="H447" i="3" s="1"/>
  <c r="K447" i="3" s="1"/>
  <c r="G426" i="3"/>
  <c r="H426" i="3" s="1"/>
  <c r="G435" i="3"/>
  <c r="H435" i="3" s="1"/>
  <c r="K435" i="3" s="1"/>
  <c r="G455" i="3"/>
  <c r="H455" i="3" s="1"/>
  <c r="K455" i="3" s="1"/>
  <c r="G427" i="3"/>
  <c r="H427" i="3" s="1"/>
  <c r="K427" i="3" s="1"/>
  <c r="G437" i="3"/>
  <c r="H437" i="3" s="1"/>
  <c r="K437" i="3" s="1"/>
  <c r="G431" i="3"/>
  <c r="H431" i="3" s="1"/>
  <c r="K431" i="3" s="1"/>
  <c r="G428" i="3"/>
  <c r="H428" i="3" s="1"/>
  <c r="G429" i="3"/>
  <c r="H429" i="3" s="1"/>
  <c r="K429" i="3" s="1"/>
  <c r="G450" i="3"/>
  <c r="H450" i="3" s="1"/>
  <c r="K450" i="3" s="1"/>
  <c r="G459" i="3"/>
  <c r="H459" i="3" s="1"/>
  <c r="K459" i="3" s="1"/>
  <c r="G433" i="3"/>
  <c r="H433" i="3" s="1"/>
  <c r="G439" i="3"/>
  <c r="H439" i="3" s="1"/>
  <c r="W425" i="3" a="1"/>
  <c r="G452" i="3"/>
  <c r="H452" i="3" s="1"/>
  <c r="G460" i="3"/>
  <c r="H460" i="3" s="1"/>
  <c r="G446" i="3"/>
  <c r="H446" i="3" s="1"/>
  <c r="G440" i="3"/>
  <c r="H440" i="3" s="1"/>
  <c r="G448" i="3"/>
  <c r="H448" i="3" s="1"/>
  <c r="G457" i="3"/>
  <c r="H457" i="3" s="1"/>
  <c r="G449" i="3"/>
  <c r="H449" i="3" s="1"/>
  <c r="G430" i="3"/>
  <c r="H430" i="3" s="1"/>
  <c r="G443" i="3"/>
  <c r="H443" i="3" s="1"/>
  <c r="G453" i="3"/>
  <c r="H453" i="3" s="1"/>
  <c r="G454" i="3"/>
  <c r="H454" i="3" s="1"/>
  <c r="G432" i="3"/>
  <c r="H432" i="3" s="1"/>
  <c r="G462" i="3"/>
  <c r="H462" i="3" s="1"/>
  <c r="G451" i="3"/>
  <c r="H451" i="3" s="1"/>
  <c r="G464" i="3"/>
  <c r="H464" i="3" s="1"/>
  <c r="K464" i="3" s="1"/>
  <c r="G425" i="3"/>
  <c r="H425" i="3" s="1"/>
  <c r="G461" i="3"/>
  <c r="H461" i="3" s="1"/>
  <c r="G445" i="3"/>
  <c r="H445" i="3" s="1"/>
  <c r="G436" i="3"/>
  <c r="H436" i="3" s="1"/>
  <c r="G463" i="3"/>
  <c r="H463" i="3" s="1"/>
  <c r="S425" i="3" l="1"/>
  <c r="T425" i="3" s="1"/>
  <c r="W425" i="3" s="1"/>
  <c r="S430" i="3"/>
  <c r="T430" i="3" s="1"/>
  <c r="W430" i="3" s="1"/>
  <c r="S450" i="3"/>
  <c r="T450" i="3" s="1"/>
  <c r="W450" i="3" s="1"/>
  <c r="S428" i="3"/>
  <c r="T428" i="3" s="1"/>
  <c r="W428" i="3" s="1"/>
  <c r="S442" i="3"/>
  <c r="T442" i="3" s="1"/>
  <c r="W442" i="3" s="1"/>
  <c r="I438" i="3"/>
  <c r="J439" i="3" s="1"/>
  <c r="S457" i="3"/>
  <c r="T457" i="3" s="1"/>
  <c r="W457" i="3" s="1"/>
  <c r="S439" i="3"/>
  <c r="T439" i="3" s="1"/>
  <c r="W439" i="3" s="1"/>
  <c r="S455" i="3"/>
  <c r="T455" i="3" s="1"/>
  <c r="W455" i="3" s="1"/>
  <c r="S464" i="3"/>
  <c r="T464" i="3" s="1"/>
  <c r="W464" i="3" s="1"/>
  <c r="S448" i="3"/>
  <c r="T448" i="3" s="1"/>
  <c r="W448" i="3" s="1"/>
  <c r="S453" i="3"/>
  <c r="T453" i="3" s="1"/>
  <c r="S443" i="3"/>
  <c r="T443" i="3" s="1"/>
  <c r="W443" i="3" s="1"/>
  <c r="S445" i="3"/>
  <c r="T445" i="3" s="1"/>
  <c r="W445" i="3" s="1"/>
  <c r="AG368" i="3"/>
  <c r="AH369" i="3" s="1"/>
  <c r="S436" i="3"/>
  <c r="T436" i="3" s="1"/>
  <c r="W436" i="3" s="1"/>
  <c r="S427" i="3"/>
  <c r="T427" i="3" s="1"/>
  <c r="W427" i="3" s="1"/>
  <c r="S434" i="3"/>
  <c r="T434" i="3" s="1"/>
  <c r="W434" i="3" s="1"/>
  <c r="I441" i="3"/>
  <c r="J442" i="3" s="1"/>
  <c r="I450" i="3"/>
  <c r="J451" i="3" s="1"/>
  <c r="AG395" i="3"/>
  <c r="AH396" i="3" s="1"/>
  <c r="S444" i="3"/>
  <c r="T444" i="3" s="1"/>
  <c r="I444" i="3"/>
  <c r="J445" i="3" s="1"/>
  <c r="AG367" i="3"/>
  <c r="AH368" i="3" s="1"/>
  <c r="AG369" i="3"/>
  <c r="AH370" i="3" s="1"/>
  <c r="S456" i="3"/>
  <c r="T456" i="3" s="1"/>
  <c r="S451" i="3"/>
  <c r="T451" i="3" s="1"/>
  <c r="S431" i="3"/>
  <c r="T431" i="3" s="1"/>
  <c r="S463" i="3"/>
  <c r="T463" i="3" s="1"/>
  <c r="K441" i="3"/>
  <c r="S432" i="3"/>
  <c r="T432" i="3" s="1"/>
  <c r="S437" i="3"/>
  <c r="T437" i="3" s="1"/>
  <c r="W437" i="3" s="1"/>
  <c r="S446" i="3"/>
  <c r="T446" i="3" s="1"/>
  <c r="S440" i="3"/>
  <c r="T440" i="3" s="1"/>
  <c r="AI395" i="3"/>
  <c r="S454" i="3"/>
  <c r="T454" i="3" s="1"/>
  <c r="W454" i="3" s="1"/>
  <c r="AG387" i="3"/>
  <c r="AH388" i="3" s="1"/>
  <c r="S447" i="3"/>
  <c r="T447" i="3" s="1"/>
  <c r="S461" i="3"/>
  <c r="T461" i="3" s="1"/>
  <c r="S435" i="3"/>
  <c r="T435" i="3" s="1"/>
  <c r="S460" i="3"/>
  <c r="T460" i="3" s="1"/>
  <c r="S462" i="3"/>
  <c r="T462" i="3" s="1"/>
  <c r="AG396" i="3"/>
  <c r="AH397" i="3" s="1"/>
  <c r="S426" i="3"/>
  <c r="T426" i="3" s="1"/>
  <c r="S441" i="3"/>
  <c r="T441" i="3" s="1"/>
  <c r="U429" i="3"/>
  <c r="V430" i="3" s="1"/>
  <c r="S424" i="3"/>
  <c r="T424" i="3" s="1"/>
  <c r="U424" i="3" s="1"/>
  <c r="V425" i="3" s="1"/>
  <c r="S458" i="3"/>
  <c r="T458" i="3" s="1"/>
  <c r="U458" i="3" s="1"/>
  <c r="V459" i="3" s="1"/>
  <c r="S438" i="3"/>
  <c r="T438" i="3" s="1"/>
  <c r="I437" i="3"/>
  <c r="J438" i="3" s="1"/>
  <c r="I426" i="3"/>
  <c r="J427" i="3" s="1"/>
  <c r="AG399" i="3"/>
  <c r="AH400" i="3" s="1"/>
  <c r="I459" i="3"/>
  <c r="J460" i="3" s="1"/>
  <c r="AI373" i="3"/>
  <c r="AG373" i="3"/>
  <c r="AH374" i="3" s="1"/>
  <c r="AG394" i="3"/>
  <c r="AH395" i="3" s="1"/>
  <c r="AI394" i="3"/>
  <c r="AI372" i="3"/>
  <c r="AG372" i="3"/>
  <c r="AH373" i="3" s="1"/>
  <c r="I458" i="3"/>
  <c r="J459" i="3" s="1"/>
  <c r="AG402" i="3"/>
  <c r="AH403" i="3" s="1"/>
  <c r="AI402" i="3"/>
  <c r="AI380" i="3"/>
  <c r="AG380" i="3"/>
  <c r="AH381" i="3" s="1"/>
  <c r="AG403" i="3"/>
  <c r="AH404" i="3" s="1"/>
  <c r="AI403" i="3"/>
  <c r="I455" i="3"/>
  <c r="J456" i="3" s="1"/>
  <c r="AI405" i="3"/>
  <c r="AG405" i="3"/>
  <c r="AH406" i="3" s="1"/>
  <c r="AG390" i="3"/>
  <c r="AH391" i="3" s="1"/>
  <c r="AI390" i="3"/>
  <c r="AI377" i="3"/>
  <c r="AG377" i="3"/>
  <c r="AH378" i="3" s="1"/>
  <c r="AI389" i="3"/>
  <c r="AG388" i="3"/>
  <c r="AH389" i="3" s="1"/>
  <c r="AG389" i="3"/>
  <c r="AH390" i="3" s="1"/>
  <c r="I435" i="3"/>
  <c r="J436" i="3" s="1"/>
  <c r="K426" i="3"/>
  <c r="I428" i="3"/>
  <c r="J429" i="3" s="1"/>
  <c r="AG381" i="3"/>
  <c r="AH382" i="3" s="1"/>
  <c r="AI381" i="3"/>
  <c r="AG406" i="3"/>
  <c r="AH407" i="3" s="1"/>
  <c r="AG398" i="3"/>
  <c r="AH399" i="3" s="1"/>
  <c r="AI398" i="3"/>
  <c r="AG393" i="3"/>
  <c r="AH394" i="3" s="1"/>
  <c r="AI384" i="3"/>
  <c r="AG384" i="3"/>
  <c r="AH385" i="3" s="1"/>
  <c r="AI397" i="3"/>
  <c r="AG397" i="3"/>
  <c r="AH398" i="3" s="1"/>
  <c r="AG404" i="3"/>
  <c r="AH405" i="3" s="1"/>
  <c r="AI404" i="3"/>
  <c r="AI371" i="3"/>
  <c r="AG371" i="3"/>
  <c r="AH372" i="3" s="1"/>
  <c r="AG400" i="3"/>
  <c r="AH401" i="3" s="1"/>
  <c r="AG401" i="3"/>
  <c r="AH402" i="3" s="1"/>
  <c r="AI401" i="3"/>
  <c r="AG385" i="3"/>
  <c r="AH386" i="3" s="1"/>
  <c r="AG386" i="3"/>
  <c r="AH387" i="3" s="1"/>
  <c r="AI386" i="3"/>
  <c r="AG379" i="3"/>
  <c r="AH380" i="3" s="1"/>
  <c r="AI379" i="3"/>
  <c r="I434" i="3"/>
  <c r="J435" i="3" s="1"/>
  <c r="AG374" i="3"/>
  <c r="AH375" i="3" s="1"/>
  <c r="AI374" i="3"/>
  <c r="AG392" i="3"/>
  <c r="AH393" i="3" s="1"/>
  <c r="AG375" i="3"/>
  <c r="AH376" i="3" s="1"/>
  <c r="AG376" i="3"/>
  <c r="AH377" i="3" s="1"/>
  <c r="AI376" i="3"/>
  <c r="AI378" i="3"/>
  <c r="AG378" i="3"/>
  <c r="AH379" i="3" s="1"/>
  <c r="AG370" i="3"/>
  <c r="AH371" i="3" s="1"/>
  <c r="AI370" i="3"/>
  <c r="I447" i="3"/>
  <c r="J448" i="3" s="1"/>
  <c r="AG382" i="3"/>
  <c r="AH383" i="3" s="1"/>
  <c r="AG383" i="3"/>
  <c r="AH384" i="3" s="1"/>
  <c r="AI383" i="3"/>
  <c r="AG391" i="3"/>
  <c r="AH392" i="3" s="1"/>
  <c r="I427" i="3"/>
  <c r="J428" i="3" s="1"/>
  <c r="K428" i="3"/>
  <c r="K461" i="3"/>
  <c r="I461" i="3"/>
  <c r="J462" i="3" s="1"/>
  <c r="K430" i="3"/>
  <c r="I430" i="3"/>
  <c r="J431" i="3" s="1"/>
  <c r="K443" i="3"/>
  <c r="I443" i="3"/>
  <c r="J444" i="3" s="1"/>
  <c r="I449" i="3"/>
  <c r="J450" i="3" s="1"/>
  <c r="K449" i="3"/>
  <c r="K446" i="3"/>
  <c r="I446" i="3"/>
  <c r="J447" i="3" s="1"/>
  <c r="I457" i="3"/>
  <c r="J458" i="3" s="1"/>
  <c r="K457" i="3"/>
  <c r="K462" i="3"/>
  <c r="I462" i="3"/>
  <c r="J463" i="3" s="1"/>
  <c r="K439" i="3"/>
  <c r="I439" i="3"/>
  <c r="J440" i="3" s="1"/>
  <c r="K448" i="3"/>
  <c r="I448" i="3"/>
  <c r="J449" i="3" s="1"/>
  <c r="I456" i="3"/>
  <c r="J457" i="3" s="1"/>
  <c r="I432" i="3"/>
  <c r="J433" i="3" s="1"/>
  <c r="K432" i="3"/>
  <c r="K454" i="3"/>
  <c r="I454" i="3"/>
  <c r="J455" i="3" s="1"/>
  <c r="I429" i="3"/>
  <c r="J430" i="3" s="1"/>
  <c r="I463" i="3"/>
  <c r="J464" i="3" s="1"/>
  <c r="K463" i="3"/>
  <c r="I453" i="3"/>
  <c r="J454" i="3" s="1"/>
  <c r="K453" i="3"/>
  <c r="I452" i="3"/>
  <c r="J453" i="3" s="1"/>
  <c r="K452" i="3"/>
  <c r="K451" i="3"/>
  <c r="I451" i="3"/>
  <c r="J452" i="3" s="1"/>
  <c r="I436" i="3"/>
  <c r="J437" i="3" s="1"/>
  <c r="K436" i="3"/>
  <c r="K425" i="3" a="1"/>
  <c r="I425" i="3"/>
  <c r="J426" i="3" s="1"/>
  <c r="K425" i="3"/>
  <c r="K460" i="3"/>
  <c r="I460" i="3"/>
  <c r="J461" i="3" s="1"/>
  <c r="K440" i="3"/>
  <c r="I440" i="3"/>
  <c r="J441" i="3" s="1"/>
  <c r="I433" i="3"/>
  <c r="J434" i="3" s="1"/>
  <c r="K433" i="3"/>
  <c r="K445" i="3"/>
  <c r="I445" i="3"/>
  <c r="J446" i="3" s="1"/>
  <c r="I442" i="3"/>
  <c r="J443" i="3" s="1"/>
  <c r="I431" i="3"/>
  <c r="J432" i="3" s="1"/>
  <c r="I424" i="3"/>
  <c r="J425" i="3" s="1"/>
  <c r="U449" i="3" l="1"/>
  <c r="V450" i="3" s="1"/>
  <c r="U428" i="3"/>
  <c r="V429" i="3" s="1"/>
  <c r="U443" i="3"/>
  <c r="V444" i="3" s="1"/>
  <c r="U442" i="3"/>
  <c r="V443" i="3" s="1"/>
  <c r="U445" i="3"/>
  <c r="V446" i="3" s="1"/>
  <c r="U448" i="3"/>
  <c r="V449" i="3" s="1"/>
  <c r="U427" i="3"/>
  <c r="V428" i="3" s="1"/>
  <c r="U433" i="3"/>
  <c r="V434" i="3" s="1"/>
  <c r="W453" i="3"/>
  <c r="U452" i="3"/>
  <c r="V453" i="3" s="1"/>
  <c r="U454" i="3"/>
  <c r="V455" i="3" s="1"/>
  <c r="U444" i="3"/>
  <c r="V445" i="3" s="1"/>
  <c r="W444" i="3"/>
  <c r="U426" i="3"/>
  <c r="V427" i="3" s="1"/>
  <c r="U425" i="3"/>
  <c r="V426" i="3" s="1"/>
  <c r="W426" i="3"/>
  <c r="U439" i="3"/>
  <c r="V440" i="3" s="1"/>
  <c r="U440" i="3"/>
  <c r="V441" i="3" s="1"/>
  <c r="W440" i="3"/>
  <c r="W446" i="3"/>
  <c r="U446" i="3"/>
  <c r="V447" i="3" s="1"/>
  <c r="W432" i="3"/>
  <c r="U432" i="3"/>
  <c r="V433" i="3" s="1"/>
  <c r="W462" i="3"/>
  <c r="U462" i="3"/>
  <c r="V463" i="3" s="1"/>
  <c r="W463" i="3"/>
  <c r="U463" i="3"/>
  <c r="V464" i="3" s="1"/>
  <c r="U460" i="3"/>
  <c r="V461" i="3" s="1"/>
  <c r="W460" i="3"/>
  <c r="U459" i="3"/>
  <c r="V460" i="3" s="1"/>
  <c r="W431" i="3"/>
  <c r="U431" i="3"/>
  <c r="V432" i="3" s="1"/>
  <c r="U430" i="3"/>
  <c r="V431" i="3" s="1"/>
  <c r="U435" i="3"/>
  <c r="V436" i="3" s="1"/>
  <c r="W435" i="3"/>
  <c r="U441" i="3"/>
  <c r="V442" i="3" s="1"/>
  <c r="W441" i="3"/>
  <c r="U437" i="3"/>
  <c r="V438" i="3" s="1"/>
  <c r="W438" i="3"/>
  <c r="U438" i="3"/>
  <c r="V439" i="3" s="1"/>
  <c r="W461" i="3"/>
  <c r="U461" i="3"/>
  <c r="V462" i="3" s="1"/>
  <c r="W451" i="3"/>
  <c r="U450" i="3"/>
  <c r="V451" i="3" s="1"/>
  <c r="U451" i="3"/>
  <c r="V452" i="3" s="1"/>
  <c r="W458" i="3"/>
  <c r="U457" i="3"/>
  <c r="V458" i="3" s="1"/>
  <c r="U447" i="3"/>
  <c r="V448" i="3" s="1"/>
  <c r="W447" i="3"/>
  <c r="U434" i="3"/>
  <c r="V435" i="3" s="1"/>
  <c r="U456" i="3"/>
  <c r="V457" i="3" s="1"/>
  <c r="W456" i="3"/>
  <c r="U455" i="3"/>
  <c r="V456" i="3" s="1"/>
  <c r="U436" i="3"/>
  <c r="V437" i="3" s="1"/>
  <c r="U453" i="3"/>
  <c r="V454" i="3" s="1"/>
  <c r="AH357" i="3"/>
  <c r="J414" i="3"/>
  <c r="V414" i="3" l="1"/>
  <c r="V415" i="3" s="1"/>
  <c r="Z421" i="3" s="1"/>
  <c r="AB420" i="3" l="1"/>
  <c r="AA421" i="3" s="1"/>
  <c r="AB419" i="3"/>
  <c r="B23" i="4"/>
  <c r="B12" i="6" s="1"/>
  <c r="AI425" i="3" a="1"/>
  <c r="AA420" i="3" l="1"/>
  <c r="AC420" i="3" s="1"/>
  <c r="AD420" i="3" s="1"/>
  <c r="AE420" i="3" s="1"/>
  <c r="AC421" i="3" s="1"/>
  <c r="AD421" i="3" s="1"/>
  <c r="AE421" i="3" s="1"/>
  <c r="AC419" i="3"/>
  <c r="D11" i="6"/>
  <c r="C12" i="6" s="1"/>
  <c r="D10" i="6"/>
  <c r="D22" i="4"/>
  <c r="C23" i="4" s="1"/>
  <c r="D21" i="4"/>
  <c r="C22" i="4" s="1"/>
  <c r="AH425" i="3" a="1"/>
  <c r="AF420" i="3" l="1"/>
  <c r="AD419" i="3"/>
  <c r="AE419" i="3" s="1"/>
  <c r="E21" i="4"/>
  <c r="C11" i="6"/>
  <c r="E10" i="6"/>
  <c r="AF421" i="3"/>
  <c r="AA424" i="3" s="1" a="1"/>
  <c r="AC424" i="3" a="1"/>
  <c r="E12" i="6"/>
  <c r="F12" i="6" s="1"/>
  <c r="G12" i="6" s="1"/>
  <c r="H12" i="6" s="1"/>
  <c r="AF419" i="3" l="1"/>
  <c r="AD424" i="3" s="1" a="1"/>
  <c r="E11" i="6"/>
  <c r="F11" i="6" s="1"/>
  <c r="G11" i="6" s="1"/>
  <c r="F10" i="6"/>
  <c r="G10" i="6" s="1"/>
  <c r="F21" i="4"/>
  <c r="G21" i="4" s="1"/>
  <c r="AA435" i="3"/>
  <c r="AA464" i="3"/>
  <c r="AA450" i="3"/>
  <c r="AA432" i="3"/>
  <c r="AA426" i="3"/>
  <c r="AA447" i="3"/>
  <c r="AA453" i="3"/>
  <c r="AA461" i="3"/>
  <c r="AA433" i="3"/>
  <c r="AA430" i="3"/>
  <c r="AA439" i="3"/>
  <c r="AA424" i="3"/>
  <c r="AA452" i="3"/>
  <c r="AA437" i="3"/>
  <c r="AA449" i="3"/>
  <c r="AA446" i="3"/>
  <c r="AA428" i="3"/>
  <c r="AA442" i="3"/>
  <c r="AA463" i="3"/>
  <c r="AA431" i="3"/>
  <c r="AA455" i="3"/>
  <c r="AA429" i="3"/>
  <c r="AA443" i="3"/>
  <c r="AA434" i="3"/>
  <c r="AA438" i="3"/>
  <c r="AA451" i="3"/>
  <c r="AA457" i="3"/>
  <c r="AA441" i="3"/>
  <c r="AA462" i="3"/>
  <c r="AA425" i="3"/>
  <c r="AA456" i="3"/>
  <c r="AA460" i="3"/>
  <c r="AA459" i="3"/>
  <c r="AA458" i="3"/>
  <c r="AA427" i="3"/>
  <c r="AA454" i="3"/>
  <c r="AA448" i="3"/>
  <c r="AA444" i="3"/>
  <c r="AA440" i="3"/>
  <c r="AA436" i="3"/>
  <c r="AA445" i="3"/>
  <c r="AC446" i="3"/>
  <c r="AC464" i="3"/>
  <c r="AC437" i="3"/>
  <c r="AC462" i="3"/>
  <c r="AC451" i="3"/>
  <c r="AC445" i="3"/>
  <c r="AC450" i="3"/>
  <c r="AC458" i="3"/>
  <c r="AC424" i="3"/>
  <c r="AC444" i="3"/>
  <c r="AC448" i="3"/>
  <c r="AC447" i="3"/>
  <c r="AC457" i="3"/>
  <c r="AC442" i="3"/>
  <c r="AC452" i="3"/>
  <c r="AC439" i="3"/>
  <c r="AC441" i="3"/>
  <c r="AC435" i="3"/>
  <c r="AC454" i="3"/>
  <c r="AC459" i="3"/>
  <c r="AC436" i="3"/>
  <c r="AC426" i="3"/>
  <c r="AC461" i="3"/>
  <c r="AC432" i="3"/>
  <c r="AC434" i="3"/>
  <c r="AC463" i="3"/>
  <c r="AC433" i="3"/>
  <c r="AC438" i="3"/>
  <c r="AC430" i="3"/>
  <c r="AC455" i="3"/>
  <c r="AC431" i="3"/>
  <c r="AC456" i="3"/>
  <c r="AC425" i="3"/>
  <c r="AC440" i="3"/>
  <c r="AC449" i="3"/>
  <c r="AC453" i="3"/>
  <c r="AC427" i="3"/>
  <c r="AC428" i="3"/>
  <c r="AC443" i="3"/>
  <c r="AC429" i="3"/>
  <c r="AC460" i="3"/>
  <c r="AB424" i="3" a="1"/>
  <c r="E22" i="4" l="1"/>
  <c r="H10" i="6"/>
  <c r="H21" i="4"/>
  <c r="H11" i="6"/>
  <c r="AD459" i="3"/>
  <c r="AD456" i="3"/>
  <c r="AD448" i="3"/>
  <c r="AD438" i="3"/>
  <c r="AD444" i="3"/>
  <c r="AD431" i="3"/>
  <c r="AD434" i="3"/>
  <c r="AD460" i="3"/>
  <c r="AD439" i="3"/>
  <c r="AE439" i="3" s="1"/>
  <c r="AF439" i="3" s="1"/>
  <c r="AD452" i="3"/>
  <c r="AE452" i="3" s="1"/>
  <c r="AF452" i="3" s="1"/>
  <c r="AD461" i="3"/>
  <c r="AD428" i="3"/>
  <c r="AD453" i="3"/>
  <c r="AD446" i="3"/>
  <c r="AD442" i="3"/>
  <c r="AD433" i="3"/>
  <c r="AD430" i="3"/>
  <c r="AD458" i="3"/>
  <c r="AD426" i="3"/>
  <c r="AD454" i="3"/>
  <c r="AD450" i="3"/>
  <c r="AD463" i="3"/>
  <c r="AD435" i="3"/>
  <c r="AD432" i="3"/>
  <c r="AD427" i="3"/>
  <c r="AD443" i="3"/>
  <c r="AE443" i="3" s="1"/>
  <c r="AF443" i="3" s="1"/>
  <c r="AD451" i="3"/>
  <c r="AD457" i="3"/>
  <c r="AD464" i="3"/>
  <c r="AD447" i="3"/>
  <c r="AD429" i="3"/>
  <c r="AD436" i="3"/>
  <c r="AD462" i="3"/>
  <c r="AD455" i="3"/>
  <c r="AD445" i="3"/>
  <c r="AD449" i="3"/>
  <c r="AD441" i="3"/>
  <c r="AD424" i="3"/>
  <c r="AD425" i="3"/>
  <c r="AD437" i="3"/>
  <c r="AE437" i="3" s="1"/>
  <c r="AF437" i="3" s="1"/>
  <c r="AD440" i="3"/>
  <c r="AB446" i="3"/>
  <c r="AB427" i="3"/>
  <c r="AB461" i="3"/>
  <c r="AB447" i="3"/>
  <c r="AB438" i="3"/>
  <c r="AB436" i="3"/>
  <c r="AB453" i="3"/>
  <c r="AB459" i="3"/>
  <c r="AB439" i="3"/>
  <c r="AB455" i="3"/>
  <c r="AB445" i="3"/>
  <c r="AB424" i="3"/>
  <c r="AB444" i="3"/>
  <c r="AB443" i="3"/>
  <c r="AB428" i="3"/>
  <c r="AB433" i="3"/>
  <c r="AB430" i="3"/>
  <c r="AB463" i="3"/>
  <c r="AB462" i="3"/>
  <c r="AB425" i="3"/>
  <c r="AB451" i="3"/>
  <c r="AB432" i="3"/>
  <c r="AB434" i="3"/>
  <c r="AB449" i="3"/>
  <c r="AB452" i="3"/>
  <c r="AB442" i="3"/>
  <c r="AB437" i="3"/>
  <c r="AB454" i="3"/>
  <c r="AB450" i="3"/>
  <c r="AB435" i="3"/>
  <c r="AB460" i="3"/>
  <c r="AB456" i="3"/>
  <c r="AB426" i="3"/>
  <c r="AB464" i="3"/>
  <c r="AB448" i="3"/>
  <c r="AB429" i="3"/>
  <c r="AB441" i="3"/>
  <c r="AB440" i="3"/>
  <c r="AB431" i="3"/>
  <c r="AB457" i="3"/>
  <c r="AB458" i="3"/>
  <c r="C695" i="6"/>
  <c r="C163" i="6"/>
  <c r="C430" i="6"/>
  <c r="C141" i="6"/>
  <c r="C295" i="6"/>
  <c r="C120" i="6"/>
  <c r="C426" i="6"/>
  <c r="C90" i="6"/>
  <c r="C543" i="6"/>
  <c r="D33" i="6"/>
  <c r="D34" i="6"/>
  <c r="D18" i="6"/>
  <c r="D25" i="6"/>
  <c r="D21" i="6"/>
  <c r="D24" i="6"/>
  <c r="D16" i="6"/>
  <c r="D29" i="6"/>
  <c r="D20" i="6"/>
  <c r="D15" i="6"/>
  <c r="D26" i="6"/>
  <c r="D19" i="6"/>
  <c r="D39" i="6"/>
  <c r="D36" i="6"/>
  <c r="D30" i="6"/>
  <c r="D32" i="6"/>
  <c r="D38" i="6"/>
  <c r="D23" i="6"/>
  <c r="D27" i="6"/>
  <c r="D31" i="6"/>
  <c r="D28" i="6"/>
  <c r="D35" i="6"/>
  <c r="D17" i="6"/>
  <c r="D37" i="6"/>
  <c r="D22" i="6"/>
  <c r="D58" i="6"/>
  <c r="D98" i="6"/>
  <c r="D51" i="6"/>
  <c r="D68" i="6"/>
  <c r="D78" i="6"/>
  <c r="D40" i="6"/>
  <c r="D47" i="6"/>
  <c r="D71" i="6"/>
  <c r="D76" i="6"/>
  <c r="D67" i="6"/>
  <c r="D62" i="6"/>
  <c r="D96" i="6"/>
  <c r="D79" i="6"/>
  <c r="D91" i="6"/>
  <c r="D102" i="6"/>
  <c r="D43" i="6"/>
  <c r="D55" i="6"/>
  <c r="D112" i="6"/>
  <c r="D105" i="6"/>
  <c r="D73" i="6"/>
  <c r="D53" i="6"/>
  <c r="D61" i="6"/>
  <c r="D82" i="6"/>
  <c r="D92" i="6"/>
  <c r="D106" i="6"/>
  <c r="D52" i="6"/>
  <c r="D94" i="6"/>
  <c r="D100" i="6"/>
  <c r="D70" i="6"/>
  <c r="D97" i="6"/>
  <c r="D99" i="6"/>
  <c r="D103" i="6"/>
  <c r="D111" i="6"/>
  <c r="D81" i="6"/>
  <c r="D75" i="6"/>
  <c r="D56" i="6"/>
  <c r="D45" i="6"/>
  <c r="D63" i="6"/>
  <c r="D69" i="6"/>
  <c r="D89" i="6"/>
  <c r="D93" i="6"/>
  <c r="D65" i="6"/>
  <c r="D77" i="6"/>
  <c r="D95" i="6"/>
  <c r="D49" i="6"/>
  <c r="D46" i="6"/>
  <c r="D88" i="6"/>
  <c r="D74" i="6"/>
  <c r="D114" i="6"/>
  <c r="D80" i="6"/>
  <c r="D110" i="6"/>
  <c r="D87" i="6"/>
  <c r="D85" i="6"/>
  <c r="D59" i="6"/>
  <c r="D109" i="6"/>
  <c r="D101" i="6"/>
  <c r="D113" i="6"/>
  <c r="D54" i="6"/>
  <c r="D57" i="6"/>
  <c r="D41" i="6"/>
  <c r="D108" i="6"/>
  <c r="D44" i="6"/>
  <c r="D42" i="6"/>
  <c r="D107" i="6"/>
  <c r="D86" i="6"/>
  <c r="D104" i="6"/>
  <c r="D60" i="6"/>
  <c r="D90" i="6"/>
  <c r="D64" i="6"/>
  <c r="D83" i="6"/>
  <c r="D48" i="6"/>
  <c r="D72" i="6"/>
  <c r="D84" i="6"/>
  <c r="D66" i="6"/>
  <c r="D50" i="6"/>
  <c r="D118" i="6"/>
  <c r="D171" i="6"/>
  <c r="D201" i="6"/>
  <c r="D130" i="6"/>
  <c r="D139" i="6"/>
  <c r="D187" i="6"/>
  <c r="D176" i="6"/>
  <c r="D142" i="6"/>
  <c r="D147" i="6"/>
  <c r="D169" i="6"/>
  <c r="D172" i="6"/>
  <c r="D134" i="6"/>
  <c r="D120" i="6"/>
  <c r="D146" i="6"/>
  <c r="D168" i="6"/>
  <c r="D191" i="6"/>
  <c r="D170" i="6"/>
  <c r="D208" i="6"/>
  <c r="D116" i="6"/>
  <c r="D128" i="6"/>
  <c r="D160" i="6"/>
  <c r="D207" i="6"/>
  <c r="D212" i="6"/>
  <c r="D213" i="6"/>
  <c r="D150" i="6"/>
  <c r="D152" i="6"/>
  <c r="D144" i="6"/>
  <c r="D122" i="6"/>
  <c r="D162" i="6"/>
  <c r="D175" i="6"/>
  <c r="D156" i="6"/>
  <c r="D198" i="6"/>
  <c r="D182" i="6"/>
  <c r="D138" i="6"/>
  <c r="D166" i="6"/>
  <c r="D194" i="6"/>
  <c r="D203" i="6"/>
  <c r="D133" i="6"/>
  <c r="D119" i="6"/>
  <c r="D131" i="6"/>
  <c r="D184" i="6"/>
  <c r="D206" i="6"/>
  <c r="D211" i="6"/>
  <c r="D140" i="6"/>
  <c r="D188" i="6"/>
  <c r="D151" i="6"/>
  <c r="D126" i="6"/>
  <c r="D141" i="6"/>
  <c r="D164" i="6"/>
  <c r="D154" i="6"/>
  <c r="D192" i="6"/>
  <c r="D121" i="6"/>
  <c r="D204" i="6"/>
  <c r="D209" i="6"/>
  <c r="D210" i="6"/>
  <c r="D137" i="6"/>
  <c r="D165" i="6"/>
  <c r="D193" i="6"/>
  <c r="D136" i="6"/>
  <c r="D174" i="6"/>
  <c r="D161" i="6"/>
  <c r="D129" i="6"/>
  <c r="D153" i="6"/>
  <c r="D125" i="6"/>
  <c r="D123" i="6"/>
  <c r="D177" i="6"/>
  <c r="D178" i="6"/>
  <c r="D214" i="6"/>
  <c r="D189" i="6"/>
  <c r="D196" i="6"/>
  <c r="D197" i="6"/>
  <c r="D124" i="6"/>
  <c r="D163" i="6"/>
  <c r="D186" i="6"/>
  <c r="D205" i="6"/>
  <c r="D115" i="6"/>
  <c r="D173" i="6"/>
  <c r="D117" i="6"/>
  <c r="D159" i="6"/>
  <c r="D199" i="6"/>
  <c r="D158" i="6"/>
  <c r="D179" i="6"/>
  <c r="D155" i="6"/>
  <c r="D180" i="6"/>
  <c r="D157" i="6"/>
  <c r="D132" i="6"/>
  <c r="D181" i="6"/>
  <c r="D143" i="6"/>
  <c r="D148" i="6"/>
  <c r="D127" i="6"/>
  <c r="D167" i="6"/>
  <c r="D183" i="6"/>
  <c r="D145" i="6"/>
  <c r="D135" i="6"/>
  <c r="D202" i="6"/>
  <c r="D190" i="6"/>
  <c r="D200" i="6"/>
  <c r="D149" i="6"/>
  <c r="D185" i="6"/>
  <c r="D195" i="6"/>
  <c r="D294" i="6"/>
  <c r="D313" i="6"/>
  <c r="D266" i="6"/>
  <c r="D308" i="6"/>
  <c r="D301" i="6"/>
  <c r="D231" i="6"/>
  <c r="D215" i="6"/>
  <c r="D220" i="6"/>
  <c r="D261" i="6"/>
  <c r="D307" i="6"/>
  <c r="D280" i="6"/>
  <c r="D225" i="6"/>
  <c r="D279" i="6"/>
  <c r="D291" i="6"/>
  <c r="D221" i="6"/>
  <c r="D269" i="6"/>
  <c r="D218" i="6"/>
  <c r="D281" i="6"/>
  <c r="D247" i="6"/>
  <c r="D312" i="6"/>
  <c r="D267" i="6"/>
  <c r="D236" i="6"/>
  <c r="D242" i="6"/>
  <c r="D275" i="6"/>
  <c r="D217" i="6"/>
  <c r="D309" i="6"/>
  <c r="D244" i="6"/>
  <c r="D263" i="6"/>
  <c r="D235" i="6"/>
  <c r="D283" i="6"/>
  <c r="D297" i="6"/>
  <c r="D264" i="6"/>
  <c r="D314" i="6"/>
  <c r="D255" i="6"/>
  <c r="D258" i="6"/>
  <c r="D296" i="6"/>
  <c r="D252" i="6"/>
  <c r="D265" i="6"/>
  <c r="D241" i="6"/>
  <c r="D293" i="6"/>
  <c r="D216" i="6"/>
  <c r="D260" i="6"/>
  <c r="D251" i="6"/>
  <c r="D310" i="6"/>
  <c r="D223" i="6"/>
  <c r="D239" i="6"/>
  <c r="D270" i="6"/>
  <c r="D284" i="6"/>
  <c r="D226" i="6"/>
  <c r="D240" i="6"/>
  <c r="D249" i="6"/>
  <c r="D295" i="6"/>
  <c r="D303" i="6"/>
  <c r="D285" i="6"/>
  <c r="D234" i="6"/>
  <c r="D282" i="6"/>
  <c r="D273" i="6"/>
  <c r="D289" i="6"/>
  <c r="D259" i="6"/>
  <c r="D271" i="6"/>
  <c r="D229" i="6"/>
  <c r="D227" i="6"/>
  <c r="D288" i="6"/>
  <c r="D246" i="6"/>
  <c r="D274" i="6"/>
  <c r="D298" i="6"/>
  <c r="D311" i="6"/>
  <c r="D300" i="6"/>
  <c r="D304" i="6"/>
  <c r="D299" i="6"/>
  <c r="D306" i="6"/>
  <c r="D232" i="6"/>
  <c r="D257" i="6"/>
  <c r="D222" i="6"/>
  <c r="D238" i="6"/>
  <c r="D292" i="6"/>
  <c r="D268" i="6"/>
  <c r="D243" i="6"/>
  <c r="D224" i="6"/>
  <c r="D262" i="6"/>
  <c r="D230" i="6"/>
  <c r="D286" i="6"/>
  <c r="D228" i="6"/>
  <c r="D276" i="6"/>
  <c r="D253" i="6"/>
  <c r="D305" i="6"/>
  <c r="D245" i="6"/>
  <c r="D287" i="6"/>
  <c r="D248" i="6"/>
  <c r="D277" i="6"/>
  <c r="D290" i="6"/>
  <c r="D233" i="6"/>
  <c r="D256" i="6"/>
  <c r="D302" i="6"/>
  <c r="D278" i="6"/>
  <c r="D250" i="6"/>
  <c r="D219" i="6"/>
  <c r="D237" i="6"/>
  <c r="D272" i="6"/>
  <c r="D254" i="6"/>
  <c r="E30" i="6"/>
  <c r="E37" i="6"/>
  <c r="E23" i="6"/>
  <c r="E18" i="6"/>
  <c r="E24" i="6"/>
  <c r="E32" i="6"/>
  <c r="E17" i="6"/>
  <c r="E27" i="6"/>
  <c r="E31" i="6"/>
  <c r="E34" i="6"/>
  <c r="E22" i="6"/>
  <c r="E35" i="6"/>
  <c r="E26" i="6"/>
  <c r="E19" i="6"/>
  <c r="E21" i="6"/>
  <c r="E20" i="6"/>
  <c r="E28" i="6"/>
  <c r="E39" i="6"/>
  <c r="E25" i="6"/>
  <c r="E38" i="6"/>
  <c r="E36" i="6"/>
  <c r="E15" i="6"/>
  <c r="E29" i="6"/>
  <c r="E16" i="6"/>
  <c r="E33" i="6"/>
  <c r="E172" i="6"/>
  <c r="E168" i="6"/>
  <c r="E211" i="6"/>
  <c r="E132" i="6"/>
  <c r="E165" i="6"/>
  <c r="E144" i="6"/>
  <c r="E205" i="6"/>
  <c r="E180" i="6"/>
  <c r="E141" i="6"/>
  <c r="E161" i="6"/>
  <c r="E117" i="6"/>
  <c r="E145" i="6"/>
  <c r="E187" i="6"/>
  <c r="E122" i="6"/>
  <c r="E115" i="6"/>
  <c r="E154" i="6"/>
  <c r="E191" i="6"/>
  <c r="E125" i="6"/>
  <c r="E127" i="6"/>
  <c r="E142" i="6"/>
  <c r="E183" i="6"/>
  <c r="E155" i="6"/>
  <c r="E173" i="6"/>
  <c r="E198" i="6"/>
  <c r="E179" i="6"/>
  <c r="E166" i="6"/>
  <c r="E185" i="6"/>
  <c r="E194" i="6"/>
  <c r="E212" i="6"/>
  <c r="E207" i="6"/>
  <c r="E178" i="6"/>
  <c r="E123" i="6"/>
  <c r="E193" i="6"/>
  <c r="E203" i="6"/>
  <c r="E197" i="6"/>
  <c r="E118" i="6"/>
  <c r="E119" i="6"/>
  <c r="E152" i="6"/>
  <c r="E177" i="6"/>
  <c r="E169" i="6"/>
  <c r="E195" i="6"/>
  <c r="E208" i="6"/>
  <c r="E175" i="6"/>
  <c r="E182" i="6"/>
  <c r="E130" i="6"/>
  <c r="E149" i="6"/>
  <c r="E134" i="6"/>
  <c r="E148" i="6"/>
  <c r="E143" i="6"/>
  <c r="E137" i="6"/>
  <c r="E199" i="6"/>
  <c r="E171" i="6"/>
  <c r="E151" i="6"/>
  <c r="E128" i="6"/>
  <c r="E126" i="6"/>
  <c r="E181" i="6"/>
  <c r="E209" i="6"/>
  <c r="E124" i="6"/>
  <c r="E210" i="6"/>
  <c r="E163" i="6"/>
  <c r="E170" i="6"/>
  <c r="E139" i="6"/>
  <c r="E189" i="6"/>
  <c r="E186" i="6"/>
  <c r="E206" i="6"/>
  <c r="E150" i="6"/>
  <c r="E190" i="6"/>
  <c r="E200" i="6"/>
  <c r="E167" i="6"/>
  <c r="E116" i="6"/>
  <c r="E192" i="6"/>
  <c r="E160" i="6"/>
  <c r="E135" i="6"/>
  <c r="E158" i="6"/>
  <c r="E184" i="6"/>
  <c r="E156" i="6"/>
  <c r="E120" i="6"/>
  <c r="E140" i="6"/>
  <c r="E131" i="6"/>
  <c r="E157" i="6"/>
  <c r="E136" i="6"/>
  <c r="E214" i="6"/>
  <c r="E196" i="6"/>
  <c r="E162" i="6"/>
  <c r="E147" i="6"/>
  <c r="E176" i="6"/>
  <c r="E188" i="6"/>
  <c r="E213" i="6"/>
  <c r="E204" i="6"/>
  <c r="E138" i="6"/>
  <c r="E202" i="6"/>
  <c r="E201" i="6"/>
  <c r="E121" i="6"/>
  <c r="E159" i="6"/>
  <c r="E133" i="6"/>
  <c r="E153" i="6"/>
  <c r="E146" i="6"/>
  <c r="E174" i="6"/>
  <c r="E129" i="6"/>
  <c r="E164" i="6"/>
  <c r="F34" i="6"/>
  <c r="F29" i="6"/>
  <c r="F28" i="6"/>
  <c r="F33" i="6"/>
  <c r="F31" i="6"/>
  <c r="F39" i="6"/>
  <c r="F37" i="6"/>
  <c r="F23" i="6"/>
  <c r="F18" i="6"/>
  <c r="F35" i="6"/>
  <c r="F16" i="6"/>
  <c r="F15" i="6"/>
  <c r="F36" i="6"/>
  <c r="F32" i="6"/>
  <c r="F30" i="6"/>
  <c r="F17" i="6"/>
  <c r="F20" i="6"/>
  <c r="F25" i="6"/>
  <c r="F38" i="6"/>
  <c r="F21" i="6"/>
  <c r="F22" i="6"/>
  <c r="F24" i="6"/>
  <c r="F26" i="6"/>
  <c r="F27" i="6"/>
  <c r="F19" i="6"/>
  <c r="C883" i="6"/>
  <c r="C210" i="6"/>
  <c r="C107" i="6"/>
  <c r="C788" i="6"/>
  <c r="C118" i="6"/>
  <c r="C180" i="6"/>
  <c r="C100" i="6"/>
  <c r="C660" i="6"/>
  <c r="C622" i="6"/>
  <c r="C374" i="6"/>
  <c r="C949" i="6"/>
  <c r="C991" i="6"/>
  <c r="C456" i="6"/>
  <c r="C952" i="6"/>
  <c r="C836" i="6"/>
  <c r="C869" i="6"/>
  <c r="C254" i="6"/>
  <c r="C70" i="6"/>
  <c r="C394" i="6"/>
  <c r="C47" i="6"/>
  <c r="C830" i="6"/>
  <c r="C582" i="6"/>
  <c r="C527" i="6"/>
  <c r="C760" i="6"/>
  <c r="C423" i="6"/>
  <c r="C655" i="6"/>
  <c r="C950" i="6"/>
  <c r="C378" i="6"/>
  <c r="C91" i="6"/>
  <c r="C54" i="6"/>
  <c r="C666" i="6"/>
  <c r="C703" i="6"/>
  <c r="C905" i="6"/>
  <c r="C711" i="6"/>
  <c r="C867" i="6"/>
  <c r="C877" i="6"/>
  <c r="C34" i="6"/>
  <c r="C435" i="6"/>
  <c r="C467" i="6"/>
  <c r="C965" i="6"/>
  <c r="C546" i="6"/>
  <c r="C340" i="6"/>
  <c r="C289" i="6"/>
  <c r="C143" i="6"/>
  <c r="C969" i="6"/>
  <c r="C57" i="6"/>
  <c r="C688" i="6"/>
  <c r="C28" i="6"/>
  <c r="C535" i="6"/>
  <c r="C201" i="6"/>
  <c r="C690" i="6"/>
  <c r="C292" i="6"/>
  <c r="C858" i="6"/>
  <c r="C123" i="6"/>
  <c r="C110" i="6"/>
  <c r="C140" i="6"/>
  <c r="C225" i="6"/>
  <c r="C780" i="6"/>
  <c r="C783" i="6"/>
  <c r="C862" i="6"/>
  <c r="C214" i="6"/>
  <c r="C77" i="6"/>
  <c r="C468" i="6"/>
  <c r="C501" i="6"/>
  <c r="C718" i="6"/>
  <c r="C851" i="6"/>
  <c r="C483" i="6"/>
  <c r="C387" i="6"/>
  <c r="C353" i="6"/>
  <c r="C872" i="6"/>
  <c r="C399" i="6"/>
  <c r="C35" i="6"/>
  <c r="C637" i="6"/>
  <c r="C814" i="6"/>
  <c r="C691" i="6"/>
  <c r="C901" i="6"/>
  <c r="C698" i="6"/>
  <c r="C218" i="6"/>
  <c r="C807" i="6"/>
  <c r="C720" i="6"/>
  <c r="C598" i="6"/>
  <c r="C706" i="6"/>
  <c r="C451" i="6"/>
  <c r="C708" i="6"/>
  <c r="C183" i="6"/>
  <c r="C842" i="6"/>
  <c r="C128" i="6"/>
  <c r="C702" i="6"/>
  <c r="C915" i="6"/>
  <c r="C1014" i="6"/>
  <c r="C762" i="6"/>
  <c r="C106" i="6"/>
  <c r="C379" i="6"/>
  <c r="C948" i="6"/>
  <c r="C121" i="6"/>
  <c r="C274" i="6"/>
  <c r="C1006" i="6"/>
  <c r="F1015" i="6"/>
  <c r="C238" i="6"/>
  <c r="C245" i="6"/>
  <c r="C611" i="6"/>
  <c r="C519" i="6"/>
  <c r="C189" i="6"/>
  <c r="C487" i="6"/>
  <c r="C989" i="6"/>
  <c r="C724" i="6"/>
  <c r="C786" i="6"/>
  <c r="C657" i="6"/>
  <c r="C626" i="6"/>
  <c r="C376" i="6"/>
  <c r="C681" i="6"/>
  <c r="C433" i="6"/>
  <c r="C590" i="6"/>
  <c r="C72" i="6"/>
  <c r="C197" i="6"/>
  <c r="C192" i="6"/>
  <c r="C840" i="6"/>
  <c r="C175" i="6"/>
  <c r="C404" i="6"/>
  <c r="C209" i="6"/>
  <c r="C133" i="6"/>
  <c r="C221" i="6"/>
  <c r="C181" i="6"/>
  <c r="C982" i="6"/>
  <c r="C737" i="6"/>
  <c r="C154" i="6"/>
  <c r="C159" i="6"/>
  <c r="C124" i="6"/>
  <c r="C647" i="6"/>
  <c r="C184" i="6"/>
  <c r="C457" i="6"/>
  <c r="C619" i="6"/>
  <c r="C773" i="6"/>
  <c r="C857" i="6"/>
  <c r="C629" i="6"/>
  <c r="F47" i="6"/>
  <c r="F64" i="6"/>
  <c r="F103" i="6"/>
  <c r="F108" i="6"/>
  <c r="F98" i="6"/>
  <c r="F113" i="6"/>
  <c r="F82" i="6"/>
  <c r="F86" i="6"/>
  <c r="F94" i="6"/>
  <c r="F71" i="6"/>
  <c r="F68" i="6"/>
  <c r="F76" i="6"/>
  <c r="F46" i="6"/>
  <c r="F84" i="6"/>
  <c r="F88" i="6"/>
  <c r="F63" i="6"/>
  <c r="F56" i="6"/>
  <c r="F95" i="6"/>
  <c r="F104" i="6"/>
  <c r="F60" i="6"/>
  <c r="F105" i="6"/>
  <c r="F65" i="6"/>
  <c r="F114" i="6"/>
  <c r="F45" i="6"/>
  <c r="F54" i="6"/>
  <c r="F96" i="6"/>
  <c r="F106" i="6"/>
  <c r="F74" i="6"/>
  <c r="F44" i="6"/>
  <c r="F93" i="6"/>
  <c r="F49" i="6"/>
  <c r="F43" i="6"/>
  <c r="F83" i="6"/>
  <c r="F52" i="6"/>
  <c r="F80" i="6"/>
  <c r="F109" i="6"/>
  <c r="F41" i="6"/>
  <c r="F77" i="6"/>
  <c r="F40" i="6"/>
  <c r="F61" i="6"/>
  <c r="F75" i="6"/>
  <c r="F81" i="6"/>
  <c r="F101" i="6"/>
  <c r="F50" i="6"/>
  <c r="F67" i="6"/>
  <c r="F110" i="6"/>
  <c r="F62" i="6"/>
  <c r="F42" i="6"/>
  <c r="F66" i="6"/>
  <c r="F69" i="6"/>
  <c r="F100" i="6"/>
  <c r="F51" i="6"/>
  <c r="F87" i="6"/>
  <c r="F90" i="6"/>
  <c r="F53" i="6"/>
  <c r="F70" i="6"/>
  <c r="F107" i="6"/>
  <c r="F55" i="6"/>
  <c r="F48" i="6"/>
  <c r="F111" i="6"/>
  <c r="F97" i="6"/>
  <c r="F57" i="6"/>
  <c r="F91" i="6"/>
  <c r="F102" i="6"/>
  <c r="F58" i="6"/>
  <c r="F89" i="6"/>
  <c r="F79" i="6"/>
  <c r="F85" i="6"/>
  <c r="F99" i="6"/>
  <c r="F73" i="6"/>
  <c r="F59" i="6"/>
  <c r="F72" i="6"/>
  <c r="F92" i="6"/>
  <c r="F112" i="6"/>
  <c r="F78" i="6"/>
  <c r="F202" i="6"/>
  <c r="F152" i="6"/>
  <c r="F132" i="6"/>
  <c r="F191" i="6"/>
  <c r="F138" i="6"/>
  <c r="F164" i="6"/>
  <c r="F205" i="6"/>
  <c r="F207" i="6"/>
  <c r="F127" i="6"/>
  <c r="F133" i="6"/>
  <c r="F121" i="6"/>
  <c r="F174" i="6"/>
  <c r="F167" i="6"/>
  <c r="F124" i="6"/>
  <c r="F204" i="6"/>
  <c r="F147" i="6"/>
  <c r="F129" i="6"/>
  <c r="F163" i="6"/>
  <c r="F175" i="6"/>
  <c r="F193" i="6"/>
  <c r="F181" i="6"/>
  <c r="F157" i="6"/>
  <c r="F198" i="6"/>
  <c r="F166" i="6"/>
  <c r="F142" i="6"/>
  <c r="F208" i="6"/>
  <c r="F206" i="6"/>
  <c r="F160" i="6"/>
  <c r="F136" i="6"/>
  <c r="F116" i="6"/>
  <c r="F211" i="6"/>
  <c r="F118" i="6"/>
  <c r="F187" i="6"/>
  <c r="F131" i="6"/>
  <c r="F159" i="6"/>
  <c r="F137" i="6"/>
  <c r="F134" i="6"/>
  <c r="F165" i="6"/>
  <c r="F145" i="6"/>
  <c r="F125" i="6"/>
  <c r="F172" i="6"/>
  <c r="F200" i="6"/>
  <c r="F212" i="6"/>
  <c r="F189" i="6"/>
  <c r="F139" i="6"/>
  <c r="F168" i="6"/>
  <c r="F197" i="6"/>
  <c r="F185" i="6"/>
  <c r="F179" i="6"/>
  <c r="F115" i="6"/>
  <c r="F190" i="6"/>
  <c r="F183" i="6"/>
  <c r="F123" i="6"/>
  <c r="F158" i="6"/>
  <c r="F128" i="6"/>
  <c r="F140" i="6"/>
  <c r="F170" i="6"/>
  <c r="F146" i="6"/>
  <c r="F122" i="6"/>
  <c r="F184" i="6"/>
  <c r="F213" i="6"/>
  <c r="F169" i="6"/>
  <c r="F186" i="6"/>
  <c r="F195" i="6"/>
  <c r="F156" i="6"/>
  <c r="F173" i="6"/>
  <c r="F192" i="6"/>
  <c r="F171" i="6"/>
  <c r="F141" i="6"/>
  <c r="F119" i="6"/>
  <c r="F180" i="6"/>
  <c r="F120" i="6"/>
  <c r="F203" i="6"/>
  <c r="F149" i="6"/>
  <c r="F161" i="6"/>
  <c r="F155" i="6"/>
  <c r="F154" i="6"/>
  <c r="F130" i="6"/>
  <c r="F209" i="6"/>
  <c r="F176" i="6"/>
  <c r="F178" i="6"/>
  <c r="F126" i="6"/>
  <c r="F196" i="6"/>
  <c r="F143" i="6"/>
  <c r="F117" i="6"/>
  <c r="F144" i="6"/>
  <c r="F162" i="6"/>
  <c r="F199" i="6"/>
  <c r="F177" i="6"/>
  <c r="F214" i="6"/>
  <c r="F148" i="6"/>
  <c r="F194" i="6"/>
  <c r="F135" i="6"/>
  <c r="F150" i="6"/>
  <c r="F182" i="6"/>
  <c r="F153" i="6"/>
  <c r="F201" i="6"/>
  <c r="F151" i="6"/>
  <c r="F188" i="6"/>
  <c r="F210" i="6"/>
  <c r="D325" i="6"/>
  <c r="D365" i="6"/>
  <c r="D372" i="6"/>
  <c r="D387" i="6"/>
  <c r="D383" i="6"/>
  <c r="D369" i="6"/>
  <c r="D401" i="6"/>
  <c r="D321" i="6"/>
  <c r="D376" i="6"/>
  <c r="D411" i="6"/>
  <c r="D356" i="6"/>
  <c r="D363" i="6"/>
  <c r="D392" i="6"/>
  <c r="D409" i="6"/>
  <c r="D343" i="6"/>
  <c r="D319" i="6"/>
  <c r="D351" i="6"/>
  <c r="D348" i="6"/>
  <c r="D412" i="6"/>
  <c r="D355" i="6"/>
  <c r="D386" i="6"/>
  <c r="D364" i="6"/>
  <c r="D331" i="6"/>
  <c r="D358" i="6"/>
  <c r="D324" i="6"/>
  <c r="D370" i="6"/>
  <c r="D377" i="6"/>
  <c r="D353" i="6"/>
  <c r="D317" i="6"/>
  <c r="D333" i="6"/>
  <c r="D340" i="6"/>
  <c r="D349" i="6"/>
  <c r="D346" i="6"/>
  <c r="D322" i="6"/>
  <c r="D408" i="6"/>
  <c r="D391" i="6"/>
  <c r="D318" i="6"/>
  <c r="D337" i="6"/>
  <c r="D374" i="6"/>
  <c r="D336" i="6"/>
  <c r="D366" i="6"/>
  <c r="D403" i="6"/>
  <c r="D371" i="6"/>
  <c r="D327" i="6"/>
  <c r="D326" i="6"/>
  <c r="D367" i="6"/>
  <c r="D378" i="6"/>
  <c r="D388" i="6"/>
  <c r="D339" i="6"/>
  <c r="D347" i="6"/>
  <c r="D344" i="6"/>
  <c r="D330" i="6"/>
  <c r="D335" i="6"/>
  <c r="D400" i="6"/>
  <c r="D405" i="6"/>
  <c r="D385" i="6"/>
  <c r="D315" i="6"/>
  <c r="D316" i="6"/>
  <c r="D342" i="6"/>
  <c r="D332" i="6"/>
  <c r="D360" i="6"/>
  <c r="D352" i="6"/>
  <c r="D338" i="6"/>
  <c r="D399" i="6"/>
  <c r="D328" i="6"/>
  <c r="D379" i="6"/>
  <c r="D402" i="6"/>
  <c r="D395" i="6"/>
  <c r="D396" i="6"/>
  <c r="D398" i="6"/>
  <c r="D359" i="6"/>
  <c r="D368" i="6"/>
  <c r="D414" i="6"/>
  <c r="D384" i="6"/>
  <c r="D354" i="6"/>
  <c r="D394" i="6"/>
  <c r="D381" i="6"/>
  <c r="D390" i="6"/>
  <c r="D334" i="6"/>
  <c r="D406" i="6"/>
  <c r="D323" i="6"/>
  <c r="D410" i="6"/>
  <c r="D350" i="6"/>
  <c r="D407" i="6"/>
  <c r="D393" i="6"/>
  <c r="D404" i="6"/>
  <c r="D329" i="6"/>
  <c r="D357" i="6"/>
  <c r="D320" i="6"/>
  <c r="D345" i="6"/>
  <c r="D361" i="6"/>
  <c r="D382" i="6"/>
  <c r="D362" i="6"/>
  <c r="D375" i="6"/>
  <c r="D389" i="6"/>
  <c r="D413" i="6"/>
  <c r="D373" i="6"/>
  <c r="D380" i="6"/>
  <c r="D397" i="6"/>
  <c r="D341" i="6"/>
  <c r="E307" i="6"/>
  <c r="E240" i="6"/>
  <c r="E262" i="6"/>
  <c r="E243" i="6"/>
  <c r="E230" i="6"/>
  <c r="E287" i="6"/>
  <c r="E271" i="6"/>
  <c r="E259" i="6"/>
  <c r="E269" i="6"/>
  <c r="E291" i="6"/>
  <c r="E263" i="6"/>
  <c r="E218" i="6"/>
  <c r="E244" i="6"/>
  <c r="E238" i="6"/>
  <c r="E224" i="6"/>
  <c r="E264" i="6"/>
  <c r="E236" i="6"/>
  <c r="E260" i="6"/>
  <c r="E280" i="6"/>
  <c r="E296" i="6"/>
  <c r="E257" i="6"/>
  <c r="E225" i="6"/>
  <c r="E305" i="6"/>
  <c r="E235" i="6"/>
  <c r="E292" i="6"/>
  <c r="E284" i="6"/>
  <c r="E226" i="6"/>
  <c r="E314" i="6"/>
  <c r="E313" i="6"/>
  <c r="E304" i="6"/>
  <c r="E258" i="6"/>
  <c r="E220" i="6"/>
  <c r="E256" i="6"/>
  <c r="E268" i="6"/>
  <c r="E241" i="6"/>
  <c r="E219" i="6"/>
  <c r="E274" i="6"/>
  <c r="E302" i="6"/>
  <c r="E283" i="6"/>
  <c r="E245" i="6"/>
  <c r="E266" i="6"/>
  <c r="E290" i="6"/>
  <c r="E311" i="6"/>
  <c r="E239" i="6"/>
  <c r="E229" i="6"/>
  <c r="E216" i="6"/>
  <c r="E300" i="6"/>
  <c r="E233" i="6"/>
  <c r="E279" i="6"/>
  <c r="E281" i="6"/>
  <c r="E288" i="6"/>
  <c r="E293" i="6"/>
  <c r="E221" i="6"/>
  <c r="E278" i="6"/>
  <c r="E255" i="6"/>
  <c r="E252" i="6"/>
  <c r="E215" i="6"/>
  <c r="E270" i="6"/>
  <c r="E303" i="6"/>
  <c r="E217" i="6"/>
  <c r="E228" i="6"/>
  <c r="E250" i="6"/>
  <c r="E222" i="6"/>
  <c r="E273" i="6"/>
  <c r="E312" i="6"/>
  <c r="E310" i="6"/>
  <c r="E227" i="6"/>
  <c r="E289" i="6"/>
  <c r="E246" i="6"/>
  <c r="E232" i="6"/>
  <c r="E254" i="6"/>
  <c r="E282" i="6"/>
  <c r="E298" i="6"/>
  <c r="E231" i="6"/>
  <c r="E261" i="6"/>
  <c r="E308" i="6"/>
  <c r="E265" i="6"/>
  <c r="E309" i="6"/>
  <c r="E251" i="6"/>
  <c r="E301" i="6"/>
  <c r="E234" i="6"/>
  <c r="E247" i="6"/>
  <c r="E242" i="6"/>
  <c r="E275" i="6"/>
  <c r="E297" i="6"/>
  <c r="E249" i="6"/>
  <c r="E276" i="6"/>
  <c r="E272" i="6"/>
  <c r="E285" i="6"/>
  <c r="E299" i="6"/>
  <c r="E237" i="6"/>
  <c r="E306" i="6"/>
  <c r="E248" i="6"/>
  <c r="E267" i="6"/>
  <c r="E223" i="6"/>
  <c r="E277" i="6"/>
  <c r="E294" i="6"/>
  <c r="E286" i="6"/>
  <c r="E295" i="6"/>
  <c r="E253" i="6"/>
  <c r="E340" i="6"/>
  <c r="E395" i="6"/>
  <c r="E392" i="6"/>
  <c r="E326" i="6"/>
  <c r="E325" i="6"/>
  <c r="E413" i="6"/>
  <c r="E387" i="6"/>
  <c r="E367" i="6"/>
  <c r="E411" i="6"/>
  <c r="E364" i="6"/>
  <c r="E320" i="6"/>
  <c r="E368" i="6"/>
  <c r="E336" i="6"/>
  <c r="E374" i="6"/>
  <c r="E370" i="6"/>
  <c r="E346" i="6"/>
  <c r="E334" i="6"/>
  <c r="E406" i="6"/>
  <c r="E380" i="6"/>
  <c r="E345" i="6"/>
  <c r="E373" i="6"/>
  <c r="E377" i="6"/>
  <c r="E339" i="6"/>
  <c r="E319" i="6"/>
  <c r="E355" i="6"/>
  <c r="E399" i="6"/>
  <c r="E375" i="6"/>
  <c r="E396" i="6"/>
  <c r="E381" i="6"/>
  <c r="E357" i="6"/>
  <c r="E323" i="6"/>
  <c r="E394" i="6"/>
  <c r="E333" i="6"/>
  <c r="E317" i="6"/>
  <c r="E335" i="6"/>
  <c r="E358" i="6"/>
  <c r="E378" i="6"/>
  <c r="E361" i="6"/>
  <c r="E318" i="6"/>
  <c r="E383" i="6"/>
  <c r="E324" i="6"/>
  <c r="E315" i="6"/>
  <c r="E360" i="6"/>
  <c r="E347" i="6"/>
  <c r="E384" i="6"/>
  <c r="E316" i="6"/>
  <c r="E385" i="6"/>
  <c r="E400" i="6"/>
  <c r="E331" i="6"/>
  <c r="E332" i="6"/>
  <c r="E386" i="6"/>
  <c r="E359" i="6"/>
  <c r="E403" i="6"/>
  <c r="E408" i="6"/>
  <c r="E362" i="6"/>
  <c r="E344" i="6"/>
  <c r="E414" i="6"/>
  <c r="E390" i="6"/>
  <c r="E382" i="6"/>
  <c r="E343" i="6"/>
  <c r="E412" i="6"/>
  <c r="E329" i="6"/>
  <c r="E338" i="6"/>
  <c r="E372" i="6"/>
  <c r="E321" i="6"/>
  <c r="E365" i="6"/>
  <c r="E349" i="6"/>
  <c r="E330" i="6"/>
  <c r="E348" i="6"/>
  <c r="E409" i="6"/>
  <c r="E328" i="6"/>
  <c r="E391" i="6"/>
  <c r="E371" i="6"/>
  <c r="E337" i="6"/>
  <c r="E393" i="6"/>
  <c r="E407" i="6"/>
  <c r="E405" i="6"/>
  <c r="E402" i="6"/>
  <c r="E366" i="6"/>
  <c r="E356" i="6"/>
  <c r="E354" i="6"/>
  <c r="E401" i="6"/>
  <c r="E397" i="6"/>
  <c r="E352" i="6"/>
  <c r="E404" i="6"/>
  <c r="E353" i="6"/>
  <c r="E327" i="6"/>
  <c r="E388" i="6"/>
  <c r="E369" i="6"/>
  <c r="E341" i="6"/>
  <c r="E379" i="6"/>
  <c r="E351" i="6"/>
  <c r="E376" i="6"/>
  <c r="E363" i="6"/>
  <c r="E350" i="6"/>
  <c r="E389" i="6"/>
  <c r="E410" i="6"/>
  <c r="E398" i="6"/>
  <c r="E342" i="6"/>
  <c r="E322" i="6"/>
  <c r="F281" i="6"/>
  <c r="F236" i="6"/>
  <c r="F242" i="6"/>
  <c r="F247" i="6"/>
  <c r="F277" i="6"/>
  <c r="F299" i="6"/>
  <c r="F243" i="6"/>
  <c r="F239" i="6"/>
  <c r="F267" i="6"/>
  <c r="F293" i="6"/>
  <c r="F241" i="6"/>
  <c r="F256" i="6"/>
  <c r="F269" i="6"/>
  <c r="F308" i="6"/>
  <c r="F301" i="6"/>
  <c r="F305" i="6"/>
  <c r="F302" i="6"/>
  <c r="F306" i="6"/>
  <c r="F313" i="6"/>
  <c r="F240" i="6"/>
  <c r="F230" i="6"/>
  <c r="F279" i="6"/>
  <c r="F234" i="6"/>
  <c r="F220" i="6"/>
  <c r="F304" i="6"/>
  <c r="F271" i="6"/>
  <c r="F225" i="6"/>
  <c r="F276" i="6"/>
  <c r="F273" i="6"/>
  <c r="F294" i="6"/>
  <c r="F296" i="6"/>
  <c r="F268" i="6"/>
  <c r="F246" i="6"/>
  <c r="F311" i="6"/>
  <c r="F248" i="6"/>
  <c r="F278" i="6"/>
  <c r="F222" i="6"/>
  <c r="F284" i="6"/>
  <c r="F245" i="6"/>
  <c r="F250" i="6"/>
  <c r="F259" i="6"/>
  <c r="F283" i="6"/>
  <c r="F272" i="6"/>
  <c r="F309" i="6"/>
  <c r="F218" i="6"/>
  <c r="F314" i="6"/>
  <c r="F254" i="6"/>
  <c r="F290" i="6"/>
  <c r="F244" i="6"/>
  <c r="F282" i="6"/>
  <c r="F255" i="6"/>
  <c r="F264" i="6"/>
  <c r="F249" i="6"/>
  <c r="F232" i="6"/>
  <c r="F275" i="6"/>
  <c r="F233" i="6"/>
  <c r="F280" i="6"/>
  <c r="F237" i="6"/>
  <c r="F226" i="6"/>
  <c r="F221" i="6"/>
  <c r="F261" i="6"/>
  <c r="F288" i="6"/>
  <c r="F252" i="6"/>
  <c r="F300" i="6"/>
  <c r="F298" i="6"/>
  <c r="F238" i="6"/>
  <c r="F217" i="6"/>
  <c r="F286" i="6"/>
  <c r="F270" i="6"/>
  <c r="F292" i="6"/>
  <c r="F303" i="6"/>
  <c r="F312" i="6"/>
  <c r="F231" i="6"/>
  <c r="F291" i="6"/>
  <c r="F219" i="6"/>
  <c r="F216" i="6"/>
  <c r="F274" i="6"/>
  <c r="F287" i="6"/>
  <c r="F295" i="6"/>
  <c r="F215" i="6"/>
  <c r="F257" i="6"/>
  <c r="F224" i="6"/>
  <c r="F235" i="6"/>
  <c r="F229" i="6"/>
  <c r="F227" i="6"/>
  <c r="F262" i="6"/>
  <c r="F251" i="6"/>
  <c r="F297" i="6"/>
  <c r="F223" i="6"/>
  <c r="F263" i="6"/>
  <c r="F258" i="6"/>
  <c r="F253" i="6"/>
  <c r="F228" i="6"/>
  <c r="F310" i="6"/>
  <c r="F289" i="6"/>
  <c r="F260" i="6"/>
  <c r="F285" i="6"/>
  <c r="F265" i="6"/>
  <c r="F307" i="6"/>
  <c r="F266" i="6"/>
  <c r="F414" i="6"/>
  <c r="F412" i="6"/>
  <c r="F366" i="6"/>
  <c r="F407" i="6"/>
  <c r="F386" i="6"/>
  <c r="F376" i="6"/>
  <c r="F328" i="6"/>
  <c r="F373" i="6"/>
  <c r="F406" i="6"/>
  <c r="F365" i="6"/>
  <c r="F399" i="6"/>
  <c r="F342" i="6"/>
  <c r="F377" i="6"/>
  <c r="F395" i="6"/>
  <c r="F353" i="6"/>
  <c r="F379" i="6"/>
  <c r="F389" i="6"/>
  <c r="F338" i="6"/>
  <c r="F348" i="6"/>
  <c r="F400" i="6"/>
  <c r="F335" i="6"/>
  <c r="F320" i="6"/>
  <c r="F345" i="6"/>
  <c r="F396" i="6"/>
  <c r="F402" i="6"/>
  <c r="F375" i="6"/>
  <c r="F351" i="6"/>
  <c r="F385" i="6"/>
  <c r="F346" i="6"/>
  <c r="F371" i="6"/>
  <c r="F341" i="6"/>
  <c r="F349" i="6"/>
  <c r="F382" i="6"/>
  <c r="F360" i="6"/>
  <c r="F384" i="6"/>
  <c r="F340" i="6"/>
  <c r="F408" i="6"/>
  <c r="F388" i="6"/>
  <c r="F398" i="6"/>
  <c r="F331" i="6"/>
  <c r="F401" i="6"/>
  <c r="F359" i="6"/>
  <c r="F337" i="6"/>
  <c r="F322" i="6"/>
  <c r="F363" i="6"/>
  <c r="F324" i="6"/>
  <c r="F332" i="6"/>
  <c r="F318" i="6"/>
  <c r="F327" i="6"/>
  <c r="F403" i="6"/>
  <c r="F409" i="6"/>
  <c r="F390" i="6"/>
  <c r="F394" i="6"/>
  <c r="F368" i="6"/>
  <c r="F333" i="6"/>
  <c r="F343" i="6"/>
  <c r="F369" i="6"/>
  <c r="F383" i="6"/>
  <c r="F356" i="6"/>
  <c r="F361" i="6"/>
  <c r="F336" i="6"/>
  <c r="F358" i="6"/>
  <c r="F393" i="6"/>
  <c r="F357" i="6"/>
  <c r="F374" i="6"/>
  <c r="F334" i="6"/>
  <c r="F354" i="6"/>
  <c r="F404" i="6"/>
  <c r="F410" i="6"/>
  <c r="F325" i="6"/>
  <c r="F326" i="6"/>
  <c r="F405" i="6"/>
  <c r="F392" i="6"/>
  <c r="F323" i="6"/>
  <c r="F319" i="6"/>
  <c r="F378" i="6"/>
  <c r="F317" i="6"/>
  <c r="F350" i="6"/>
  <c r="F367" i="6"/>
  <c r="F339" i="6"/>
  <c r="F344" i="6"/>
  <c r="F391" i="6"/>
  <c r="F347" i="6"/>
  <c r="F380" i="6"/>
  <c r="F362" i="6"/>
  <c r="F381" i="6"/>
  <c r="F315" i="6"/>
  <c r="F364" i="6"/>
  <c r="F370" i="6"/>
  <c r="F355" i="6"/>
  <c r="F387" i="6"/>
  <c r="F411" i="6"/>
  <c r="F397" i="6"/>
  <c r="F352" i="6"/>
  <c r="F330" i="6"/>
  <c r="F413" i="6"/>
  <c r="F316" i="6"/>
  <c r="F329" i="6"/>
  <c r="F321" i="6"/>
  <c r="F372" i="6"/>
  <c r="D457" i="6"/>
  <c r="D455" i="6"/>
  <c r="D476" i="6"/>
  <c r="D496" i="6"/>
  <c r="D509" i="6"/>
  <c r="D482" i="6"/>
  <c r="D483" i="6"/>
  <c r="D440" i="6"/>
  <c r="D485" i="6"/>
  <c r="D499" i="6"/>
  <c r="D436" i="6"/>
  <c r="D446" i="6"/>
  <c r="D421" i="6"/>
  <c r="D438" i="6"/>
  <c r="D452" i="6"/>
  <c r="D463" i="6"/>
  <c r="D437" i="6"/>
  <c r="D429" i="6"/>
  <c r="D439" i="6"/>
  <c r="D431" i="6"/>
  <c r="D497" i="6"/>
  <c r="D471" i="6"/>
  <c r="D420" i="6"/>
  <c r="D441" i="6"/>
  <c r="D422" i="6"/>
  <c r="D493" i="6"/>
  <c r="D442" i="6"/>
  <c r="D465" i="6"/>
  <c r="D500" i="6"/>
  <c r="D502" i="6"/>
  <c r="D474" i="6"/>
  <c r="D504" i="6"/>
  <c r="D479" i="6"/>
  <c r="D506" i="6"/>
  <c r="D450" i="6"/>
  <c r="D461" i="6"/>
  <c r="D448" i="6"/>
  <c r="D501" i="6"/>
  <c r="D417" i="6"/>
  <c r="D464" i="6"/>
  <c r="D484" i="6"/>
  <c r="D503" i="6"/>
  <c r="D486" i="6"/>
  <c r="D495" i="6"/>
  <c r="D473" i="6"/>
  <c r="D489" i="6"/>
  <c r="D430" i="6"/>
  <c r="D505" i="6"/>
  <c r="D458" i="6"/>
  <c r="D467" i="6"/>
  <c r="D453" i="6"/>
  <c r="D445" i="6"/>
  <c r="D494" i="6"/>
  <c r="D468" i="6"/>
  <c r="D488" i="6"/>
  <c r="D415" i="6"/>
  <c r="D454" i="6"/>
  <c r="D498" i="6"/>
  <c r="D443" i="6"/>
  <c r="D418" i="6"/>
  <c r="D451" i="6"/>
  <c r="D512" i="6"/>
  <c r="D423" i="6"/>
  <c r="D444" i="6"/>
  <c r="D466" i="6"/>
  <c r="D490" i="6"/>
  <c r="D433" i="6"/>
  <c r="D449" i="6"/>
  <c r="D462" i="6"/>
  <c r="D460" i="6"/>
  <c r="D481" i="6"/>
  <c r="D424" i="6"/>
  <c r="D447" i="6"/>
  <c r="D513" i="6"/>
  <c r="D419" i="6"/>
  <c r="D426" i="6"/>
  <c r="D432" i="6"/>
  <c r="D435" i="6"/>
  <c r="D507" i="6"/>
  <c r="D477" i="6"/>
  <c r="D416" i="6"/>
  <c r="D456" i="6"/>
  <c r="D475" i="6"/>
  <c r="D514" i="6"/>
  <c r="D459" i="6"/>
  <c r="D510" i="6"/>
  <c r="D427" i="6"/>
  <c r="D480" i="6"/>
  <c r="D478" i="6"/>
  <c r="D470" i="6"/>
  <c r="D487" i="6"/>
  <c r="D469" i="6"/>
  <c r="D428" i="6"/>
  <c r="D511" i="6"/>
  <c r="D492" i="6"/>
  <c r="D434" i="6"/>
  <c r="D425" i="6"/>
  <c r="D508" i="6"/>
  <c r="D472" i="6"/>
  <c r="D491" i="6"/>
  <c r="D595" i="6"/>
  <c r="D654" i="6"/>
  <c r="D697" i="6"/>
  <c r="D678" i="6"/>
  <c r="D650" i="6"/>
  <c r="D695" i="6"/>
  <c r="D555" i="6"/>
  <c r="D646" i="6"/>
  <c r="D689" i="6"/>
  <c r="D713" i="6"/>
  <c r="D657" i="6"/>
  <c r="D610" i="6"/>
  <c r="D664" i="6"/>
  <c r="D683" i="6"/>
  <c r="D635" i="6"/>
  <c r="D659" i="6"/>
  <c r="D679" i="6"/>
  <c r="D704" i="6"/>
  <c r="D533" i="6"/>
  <c r="D675" i="6"/>
  <c r="D691" i="6"/>
  <c r="D579" i="6"/>
  <c r="D671" i="6"/>
  <c r="D591" i="6"/>
  <c r="D570" i="6"/>
  <c r="D603" i="6"/>
  <c r="D565" i="6"/>
  <c r="D644" i="6"/>
  <c r="D599" i="6"/>
  <c r="D561" i="6"/>
  <c r="D522" i="6"/>
  <c r="D668" i="6"/>
  <c r="D530" i="6"/>
  <c r="D573" i="6"/>
  <c r="D588" i="6"/>
  <c r="D543" i="6"/>
  <c r="D702" i="6"/>
  <c r="D676" i="6"/>
  <c r="D606" i="6"/>
  <c r="D649" i="6"/>
  <c r="D672" i="6"/>
  <c r="D666" i="6"/>
  <c r="D706" i="6"/>
  <c r="D582" i="6"/>
  <c r="D662" i="6"/>
  <c r="D614" i="6"/>
  <c r="D593" i="6"/>
  <c r="D547" i="6"/>
  <c r="D600" i="6"/>
  <c r="D660" i="6"/>
  <c r="D590" i="6"/>
  <c r="D571" i="6"/>
  <c r="D558" i="6"/>
  <c r="D586" i="6"/>
  <c r="D631" i="6"/>
  <c r="D651" i="6"/>
  <c r="D611" i="6"/>
  <c r="D627" i="6"/>
  <c r="D524" i="6"/>
  <c r="D665" i="6"/>
  <c r="D589" i="6"/>
  <c r="D520" i="6"/>
  <c r="D518" i="6"/>
  <c r="D619" i="6"/>
  <c r="D580" i="6"/>
  <c r="D634" i="6"/>
  <c r="D615" i="6"/>
  <c r="D640" i="6"/>
  <c r="D674" i="6"/>
  <c r="D684" i="6"/>
  <c r="D700" i="6"/>
  <c r="D711" i="6"/>
  <c r="D597" i="6"/>
  <c r="D521" i="6"/>
  <c r="D690" i="6"/>
  <c r="D612" i="6"/>
  <c r="D692" i="6"/>
  <c r="D585" i="6"/>
  <c r="D544" i="6"/>
  <c r="D688" i="6"/>
  <c r="D645" i="6"/>
  <c r="D604" i="6"/>
  <c r="D598" i="6"/>
  <c r="D549" i="6"/>
  <c r="D556" i="6"/>
  <c r="D578" i="6"/>
  <c r="D566" i="6"/>
  <c r="D575" i="6"/>
  <c r="D535" i="6"/>
  <c r="D517" i="6"/>
  <c r="D626" i="6"/>
  <c r="D608" i="6"/>
  <c r="D602" i="6"/>
  <c r="D554" i="6"/>
  <c r="D673" i="6"/>
  <c r="D563" i="6"/>
  <c r="D701" i="6"/>
  <c r="D540" i="6"/>
  <c r="D607" i="6"/>
  <c r="D617" i="6"/>
  <c r="D642" i="6"/>
  <c r="D546" i="6"/>
  <c r="D516" i="6"/>
  <c r="D541" i="6"/>
  <c r="D677" i="6"/>
  <c r="D567" i="6"/>
  <c r="D587" i="6"/>
  <c r="D550" i="6"/>
  <c r="D636" i="6"/>
  <c r="D647" i="6"/>
  <c r="D685" i="6"/>
  <c r="D680" i="6"/>
  <c r="D630" i="6"/>
  <c r="D698" i="6"/>
  <c r="D628" i="6"/>
  <c r="D703" i="6"/>
  <c r="D655" i="6"/>
  <c r="D537" i="6"/>
  <c r="D576" i="6"/>
  <c r="D519" i="6"/>
  <c r="D620" i="6"/>
  <c r="D641" i="6"/>
  <c r="D656" i="6"/>
  <c r="D669" i="6"/>
  <c r="D594" i="6"/>
  <c r="D658" i="6"/>
  <c r="D707" i="6"/>
  <c r="D633" i="6"/>
  <c r="D712" i="6"/>
  <c r="D534" i="6"/>
  <c r="D624" i="6"/>
  <c r="D581" i="6"/>
  <c r="D542" i="6"/>
  <c r="D526" i="6"/>
  <c r="D686" i="6"/>
  <c r="D661" i="6"/>
  <c r="D523" i="6"/>
  <c r="D623" i="6"/>
  <c r="D682" i="6"/>
  <c r="D584" i="6"/>
  <c r="D710" i="6"/>
  <c r="D562" i="6"/>
  <c r="D551" i="6"/>
  <c r="D553" i="6"/>
  <c r="D622" i="6"/>
  <c r="D609" i="6"/>
  <c r="D515" i="6"/>
  <c r="D583" i="6"/>
  <c r="D596" i="6"/>
  <c r="D616" i="6"/>
  <c r="D632" i="6"/>
  <c r="D687" i="6"/>
  <c r="D639" i="6"/>
  <c r="D574" i="6"/>
  <c r="D613" i="6"/>
  <c r="D705" i="6"/>
  <c r="D532" i="6"/>
  <c r="D714" i="6"/>
  <c r="D572" i="6"/>
  <c r="D592" i="6"/>
  <c r="D605" i="6"/>
  <c r="D557" i="6"/>
  <c r="D531" i="6"/>
  <c r="D564" i="6"/>
  <c r="D648" i="6"/>
  <c r="D525" i="6"/>
  <c r="D527" i="6"/>
  <c r="D699" i="6"/>
  <c r="D638" i="6"/>
  <c r="D538" i="6"/>
  <c r="D577" i="6"/>
  <c r="D536" i="6"/>
  <c r="D709" i="6"/>
  <c r="D559" i="6"/>
  <c r="D670" i="6"/>
  <c r="D696" i="6"/>
  <c r="D653" i="6"/>
  <c r="D667" i="6"/>
  <c r="D560" i="6"/>
  <c r="D708" i="6"/>
  <c r="D663" i="6"/>
  <c r="D625" i="6"/>
  <c r="D618" i="6"/>
  <c r="D693" i="6"/>
  <c r="D529" i="6"/>
  <c r="D568" i="6"/>
  <c r="D643" i="6"/>
  <c r="D569" i="6"/>
  <c r="D681" i="6"/>
  <c r="D548" i="6"/>
  <c r="D629" i="6"/>
  <c r="D545" i="6"/>
  <c r="D539" i="6"/>
  <c r="D694" i="6"/>
  <c r="D528" i="6"/>
  <c r="D552" i="6"/>
  <c r="D621" i="6"/>
  <c r="D637" i="6"/>
  <c r="D652" i="6"/>
  <c r="D601" i="6"/>
  <c r="E450" i="6"/>
  <c r="E512" i="6"/>
  <c r="E498" i="6"/>
  <c r="E455" i="6"/>
  <c r="E435" i="6"/>
  <c r="E424" i="6"/>
  <c r="E501" i="6"/>
  <c r="E421" i="6"/>
  <c r="E456" i="6"/>
  <c r="E477" i="6"/>
  <c r="E490" i="6"/>
  <c r="E440" i="6"/>
  <c r="E481" i="6"/>
  <c r="E444" i="6"/>
  <c r="E433" i="6"/>
  <c r="E418" i="6"/>
  <c r="E468" i="6"/>
  <c r="E417" i="6"/>
  <c r="E447" i="6"/>
  <c r="E425" i="6"/>
  <c r="E479" i="6"/>
  <c r="E500" i="6"/>
  <c r="E434" i="6"/>
  <c r="E437" i="6"/>
  <c r="E432" i="6"/>
  <c r="E422" i="6"/>
  <c r="E480" i="6"/>
  <c r="E469" i="6"/>
  <c r="E492" i="6"/>
  <c r="E470" i="6"/>
  <c r="E505" i="6"/>
  <c r="E431" i="6"/>
  <c r="E493" i="6"/>
  <c r="E451" i="6"/>
  <c r="E494" i="6"/>
  <c r="E416" i="6"/>
  <c r="E487" i="6"/>
  <c r="E495" i="6"/>
  <c r="E441" i="6"/>
  <c r="E427" i="6"/>
  <c r="E471" i="6"/>
  <c r="E497" i="6"/>
  <c r="E464" i="6"/>
  <c r="E488" i="6"/>
  <c r="E445" i="6"/>
  <c r="E457" i="6"/>
  <c r="E460" i="6"/>
  <c r="E482" i="6"/>
  <c r="E466" i="6"/>
  <c r="E509" i="6"/>
  <c r="E442" i="6"/>
  <c r="E459" i="6"/>
  <c r="E472" i="6"/>
  <c r="E478" i="6"/>
  <c r="E491" i="6"/>
  <c r="E508" i="6"/>
  <c r="E419" i="6"/>
  <c r="E429" i="6"/>
  <c r="E420" i="6"/>
  <c r="E426" i="6"/>
  <c r="E496" i="6"/>
  <c r="E485" i="6"/>
  <c r="E486" i="6"/>
  <c r="E448" i="6"/>
  <c r="E513" i="6"/>
  <c r="E504" i="6"/>
  <c r="E476" i="6"/>
  <c r="E458" i="6"/>
  <c r="E483" i="6"/>
  <c r="E473" i="6"/>
  <c r="E439" i="6"/>
  <c r="E453" i="6"/>
  <c r="E443" i="6"/>
  <c r="E423" i="6"/>
  <c r="E463" i="6"/>
  <c r="E436" i="6"/>
  <c r="E461" i="6"/>
  <c r="E415" i="6"/>
  <c r="E474" i="6"/>
  <c r="E462" i="6"/>
  <c r="E454" i="6"/>
  <c r="E475" i="6"/>
  <c r="E510" i="6"/>
  <c r="E511" i="6"/>
  <c r="E449" i="6"/>
  <c r="E452" i="6"/>
  <c r="E507" i="6"/>
  <c r="E499" i="6"/>
  <c r="E502" i="6"/>
  <c r="E503" i="6"/>
  <c r="E428" i="6"/>
  <c r="E465" i="6"/>
  <c r="E467" i="6"/>
  <c r="E430" i="6"/>
  <c r="E438" i="6"/>
  <c r="E489" i="6"/>
  <c r="E506" i="6"/>
  <c r="E514" i="6"/>
  <c r="E484" i="6"/>
  <c r="E446" i="6"/>
  <c r="E558" i="6"/>
  <c r="E569" i="6"/>
  <c r="E637" i="6"/>
  <c r="E682" i="6"/>
  <c r="E626" i="6"/>
  <c r="E566" i="6"/>
  <c r="E583" i="6"/>
  <c r="E603" i="6"/>
  <c r="E598" i="6"/>
  <c r="E582" i="6"/>
  <c r="E593" i="6"/>
  <c r="E616" i="6"/>
  <c r="E633" i="6"/>
  <c r="E625" i="6"/>
  <c r="E532" i="6"/>
  <c r="E550" i="6"/>
  <c r="E631" i="6"/>
  <c r="E668" i="6"/>
  <c r="E688" i="6"/>
  <c r="E635" i="6"/>
  <c r="E677" i="6"/>
  <c r="E667" i="6"/>
  <c r="E557" i="6"/>
  <c r="E639" i="6"/>
  <c r="E711" i="6"/>
  <c r="E546" i="6"/>
  <c r="E555" i="6"/>
  <c r="E608" i="6"/>
  <c r="E527" i="6"/>
  <c r="E581" i="6"/>
  <c r="E649" i="6"/>
  <c r="E544" i="6"/>
  <c r="E627" i="6"/>
  <c r="E524" i="6"/>
  <c r="E678" i="6"/>
  <c r="E714" i="6"/>
  <c r="E528" i="6"/>
  <c r="E701" i="6"/>
  <c r="E704" i="6"/>
  <c r="E543" i="6"/>
  <c r="E605" i="6"/>
  <c r="E700" i="6"/>
  <c r="E643" i="6"/>
  <c r="E669" i="6"/>
  <c r="E564" i="6"/>
  <c r="E577" i="6"/>
  <c r="E525" i="6"/>
  <c r="E529" i="6"/>
  <c r="E606" i="6"/>
  <c r="E541" i="6"/>
  <c r="E519" i="6"/>
  <c r="E562" i="6"/>
  <c r="E651" i="6"/>
  <c r="E698" i="6"/>
  <c r="E687" i="6"/>
  <c r="E520" i="6"/>
  <c r="E523" i="6"/>
  <c r="E681" i="6"/>
  <c r="E699" i="6"/>
  <c r="E609" i="6"/>
  <c r="E521" i="6"/>
  <c r="E602" i="6"/>
  <c r="E632" i="6"/>
  <c r="E592" i="6"/>
  <c r="E571" i="6"/>
  <c r="E655" i="6"/>
  <c r="E685" i="6"/>
  <c r="E567" i="6"/>
  <c r="E604" i="6"/>
  <c r="E624" i="6"/>
  <c r="E563" i="6"/>
  <c r="E579" i="6"/>
  <c r="E646" i="6"/>
  <c r="E703" i="6"/>
  <c r="E623" i="6"/>
  <c r="E547" i="6"/>
  <c r="E589" i="6"/>
  <c r="E656" i="6"/>
  <c r="E551" i="6"/>
  <c r="E611" i="6"/>
  <c r="E515" i="6"/>
  <c r="E601" i="6"/>
  <c r="E696" i="6"/>
  <c r="E712" i="6"/>
  <c r="E664" i="6"/>
  <c r="E599" i="6"/>
  <c r="E692" i="6"/>
  <c r="E573" i="6"/>
  <c r="E690" i="6"/>
  <c r="E707" i="6"/>
  <c r="E522" i="6"/>
  <c r="E539" i="6"/>
  <c r="E636" i="6"/>
  <c r="E686" i="6"/>
  <c r="E693" i="6"/>
  <c r="E673" i="6"/>
  <c r="E622" i="6"/>
  <c r="E641" i="6"/>
  <c r="E684" i="6"/>
  <c r="E628" i="6"/>
  <c r="E675" i="6"/>
  <c r="E612" i="6"/>
  <c r="E659" i="6"/>
  <c r="E614" i="6"/>
  <c r="E658" i="6"/>
  <c r="E697" i="6"/>
  <c r="E706" i="6"/>
  <c r="E647" i="6"/>
  <c r="E617" i="6"/>
  <c r="E671" i="6"/>
  <c r="E661" i="6"/>
  <c r="E586" i="6"/>
  <c r="E559" i="6"/>
  <c r="E575" i="6"/>
  <c r="E576" i="6"/>
  <c r="E645" i="6"/>
  <c r="E591" i="6"/>
  <c r="E695" i="6"/>
  <c r="E670" i="6"/>
  <c r="E542" i="6"/>
  <c r="E560" i="6"/>
  <c r="E648" i="6"/>
  <c r="E600" i="6"/>
  <c r="E518" i="6"/>
  <c r="E553" i="6"/>
  <c r="E708" i="6"/>
  <c r="E556" i="6"/>
  <c r="E548" i="6"/>
  <c r="E676" i="6"/>
  <c r="E634" i="6"/>
  <c r="E652" i="6"/>
  <c r="E552" i="6"/>
  <c r="E610" i="6"/>
  <c r="E621" i="6"/>
  <c r="E597" i="6"/>
  <c r="E620" i="6"/>
  <c r="E689" i="6"/>
  <c r="E594" i="6"/>
  <c r="E590" i="6"/>
  <c r="E640" i="6"/>
  <c r="E665" i="6"/>
  <c r="E572" i="6"/>
  <c r="E691" i="6"/>
  <c r="E650" i="6"/>
  <c r="E517" i="6"/>
  <c r="E683" i="6"/>
  <c r="E674" i="6"/>
  <c r="E526" i="6"/>
  <c r="E663" i="6"/>
  <c r="E516" i="6"/>
  <c r="E638" i="6"/>
  <c r="E535" i="6"/>
  <c r="E536" i="6"/>
  <c r="E531" i="6"/>
  <c r="E574" i="6"/>
  <c r="E662" i="6"/>
  <c r="E705" i="6"/>
  <c r="E533" i="6"/>
  <c r="E545" i="6"/>
  <c r="E540" i="6"/>
  <c r="E644" i="6"/>
  <c r="E660" i="6"/>
  <c r="E595" i="6"/>
  <c r="E549" i="6"/>
  <c r="E578" i="6"/>
  <c r="E710" i="6"/>
  <c r="E587" i="6"/>
  <c r="E607" i="6"/>
  <c r="E584" i="6"/>
  <c r="E534" i="6"/>
  <c r="E538" i="6"/>
  <c r="E568" i="6"/>
  <c r="E713" i="6"/>
  <c r="E618" i="6"/>
  <c r="E680" i="6"/>
  <c r="E666" i="6"/>
  <c r="E537" i="6"/>
  <c r="E588" i="6"/>
  <c r="E672" i="6"/>
  <c r="E615" i="6"/>
  <c r="E630" i="6"/>
  <c r="E642" i="6"/>
  <c r="E530" i="6"/>
  <c r="E694" i="6"/>
  <c r="E629" i="6"/>
  <c r="E653" i="6"/>
  <c r="E679" i="6"/>
  <c r="E702" i="6"/>
  <c r="E619" i="6"/>
  <c r="E585" i="6"/>
  <c r="E657" i="6"/>
  <c r="E565" i="6"/>
  <c r="E613" i="6"/>
  <c r="E654" i="6"/>
  <c r="E561" i="6"/>
  <c r="E580" i="6"/>
  <c r="E596" i="6"/>
  <c r="E554" i="6"/>
  <c r="E570" i="6"/>
  <c r="E709" i="6"/>
  <c r="F507" i="6"/>
  <c r="F432" i="6"/>
  <c r="F472" i="6"/>
  <c r="F447" i="6"/>
  <c r="F463" i="6"/>
  <c r="F434" i="6"/>
  <c r="F498" i="6"/>
  <c r="F489" i="6"/>
  <c r="F453" i="6"/>
  <c r="F415" i="6"/>
  <c r="F464" i="6"/>
  <c r="F439" i="6"/>
  <c r="F511" i="6"/>
  <c r="F456" i="6"/>
  <c r="F493" i="6"/>
  <c r="F492" i="6"/>
  <c r="F503" i="6"/>
  <c r="F423" i="6"/>
  <c r="F437" i="6"/>
  <c r="F459" i="6"/>
  <c r="F449" i="6"/>
  <c r="F485" i="6"/>
  <c r="F448" i="6"/>
  <c r="F500" i="6"/>
  <c r="F419" i="6"/>
  <c r="F446" i="6"/>
  <c r="F514" i="6"/>
  <c r="F416" i="6"/>
  <c r="F510" i="6"/>
  <c r="F497" i="6"/>
  <c r="F417" i="6"/>
  <c r="F429" i="6"/>
  <c r="F476" i="6"/>
  <c r="F468" i="6"/>
  <c r="F477" i="6"/>
  <c r="F466" i="6"/>
  <c r="F482" i="6"/>
  <c r="F501" i="6"/>
  <c r="F474" i="6"/>
  <c r="F436" i="6"/>
  <c r="F496" i="6"/>
  <c r="F490" i="6"/>
  <c r="F435" i="6"/>
  <c r="F460" i="6"/>
  <c r="F499" i="6"/>
  <c r="F494" i="6"/>
  <c r="F428" i="6"/>
  <c r="F491" i="6"/>
  <c r="F462" i="6"/>
  <c r="F469" i="6"/>
  <c r="F452" i="6"/>
  <c r="F461" i="6"/>
  <c r="F430" i="6"/>
  <c r="F420" i="6"/>
  <c r="F443" i="6"/>
  <c r="F506" i="6"/>
  <c r="F451" i="6"/>
  <c r="F455" i="6"/>
  <c r="F475" i="6"/>
  <c r="F481" i="6"/>
  <c r="F442" i="6"/>
  <c r="F445" i="6"/>
  <c r="F502" i="6"/>
  <c r="F478" i="6"/>
  <c r="F433" i="6"/>
  <c r="F480" i="6"/>
  <c r="F471" i="6"/>
  <c r="F473" i="6"/>
  <c r="F486" i="6"/>
  <c r="F488" i="6"/>
  <c r="F422" i="6"/>
  <c r="F495" i="6"/>
  <c r="F431" i="6"/>
  <c r="F509" i="6"/>
  <c r="F470" i="6"/>
  <c r="F441" i="6"/>
  <c r="F424" i="6"/>
  <c r="F427" i="6"/>
  <c r="F465" i="6"/>
  <c r="F458" i="6"/>
  <c r="F418" i="6"/>
  <c r="F426" i="6"/>
  <c r="F438" i="6"/>
  <c r="F487" i="6"/>
  <c r="F425" i="6"/>
  <c r="F512" i="6"/>
  <c r="F454" i="6"/>
  <c r="F440" i="6"/>
  <c r="F483" i="6"/>
  <c r="F421" i="6"/>
  <c r="F444" i="6"/>
  <c r="F457" i="6"/>
  <c r="F467" i="6"/>
  <c r="F484" i="6"/>
  <c r="F513" i="6"/>
  <c r="F479" i="6"/>
  <c r="F505" i="6"/>
  <c r="F504" i="6"/>
  <c r="F508" i="6"/>
  <c r="F450" i="6"/>
  <c r="F630" i="6"/>
  <c r="F549" i="6"/>
  <c r="F667" i="6"/>
  <c r="F576" i="6"/>
  <c r="F553" i="6"/>
  <c r="F714" i="6"/>
  <c r="F685" i="6"/>
  <c r="F618" i="6"/>
  <c r="F653" i="6"/>
  <c r="F673" i="6"/>
  <c r="F581" i="6"/>
  <c r="F629" i="6"/>
  <c r="F711" i="6"/>
  <c r="F641" i="6"/>
  <c r="F704" i="6"/>
  <c r="F610" i="6"/>
  <c r="F601" i="6"/>
  <c r="F541" i="6"/>
  <c r="F570" i="6"/>
  <c r="F623" i="6"/>
  <c r="F648" i="6"/>
  <c r="F542" i="6"/>
  <c r="F574" i="6"/>
  <c r="F694" i="6"/>
  <c r="F586" i="6"/>
  <c r="F562" i="6"/>
  <c r="F626" i="6"/>
  <c r="F646" i="6"/>
  <c r="F537" i="6"/>
  <c r="F519" i="6"/>
  <c r="F608" i="6"/>
  <c r="F528" i="6"/>
  <c r="F621" i="6"/>
  <c r="F657" i="6"/>
  <c r="F544" i="6"/>
  <c r="F538" i="6"/>
  <c r="F701" i="6"/>
  <c r="F709" i="6"/>
  <c r="F613" i="6"/>
  <c r="F524" i="6"/>
  <c r="F520" i="6"/>
  <c r="F589" i="6"/>
  <c r="F540" i="6"/>
  <c r="F678" i="6"/>
  <c r="F543" i="6"/>
  <c r="F710" i="6"/>
  <c r="F683" i="6"/>
  <c r="F703" i="6"/>
  <c r="F577" i="6"/>
  <c r="F643" i="6"/>
  <c r="F669" i="6"/>
  <c r="F635" i="6"/>
  <c r="F521" i="6"/>
  <c r="F569" i="6"/>
  <c r="F593" i="6"/>
  <c r="F698" i="6"/>
  <c r="F597" i="6"/>
  <c r="F700" i="6"/>
  <c r="F584" i="6"/>
  <c r="F587" i="6"/>
  <c r="F614" i="6"/>
  <c r="F688" i="6"/>
  <c r="F644" i="6"/>
  <c r="F636" i="6"/>
  <c r="F670" i="6"/>
  <c r="F658" i="6"/>
  <c r="F687" i="6"/>
  <c r="F699" i="6"/>
  <c r="F545" i="6"/>
  <c r="F647" i="6"/>
  <c r="F713" i="6"/>
  <c r="F526" i="6"/>
  <c r="F668" i="6"/>
  <c r="F607" i="6"/>
  <c r="F632" i="6"/>
  <c r="F590" i="6"/>
  <c r="F712" i="6"/>
  <c r="F706" i="6"/>
  <c r="F602" i="6"/>
  <c r="F617" i="6"/>
  <c r="F575" i="6"/>
  <c r="F547" i="6"/>
  <c r="F628" i="6"/>
  <c r="F675" i="6"/>
  <c r="F645" i="6"/>
  <c r="F633" i="6"/>
  <c r="F515" i="6"/>
  <c r="F559" i="6"/>
  <c r="F677" i="6"/>
  <c r="F654" i="6"/>
  <c r="F579" i="6"/>
  <c r="F599" i="6"/>
  <c r="F585" i="6"/>
  <c r="F548" i="6"/>
  <c r="F565" i="6"/>
  <c r="F568" i="6"/>
  <c r="F555" i="6"/>
  <c r="F532" i="6"/>
  <c r="F536" i="6"/>
  <c r="F594" i="6"/>
  <c r="F580" i="6"/>
  <c r="F533" i="6"/>
  <c r="F518" i="6"/>
  <c r="F680" i="6"/>
  <c r="F534" i="6"/>
  <c r="F650" i="6"/>
  <c r="F681" i="6"/>
  <c r="F566" i="6"/>
  <c r="F539" i="6"/>
  <c r="F604" i="6"/>
  <c r="F550" i="6"/>
  <c r="F619" i="6"/>
  <c r="F649" i="6"/>
  <c r="F530" i="6"/>
  <c r="F563" i="6"/>
  <c r="F697" i="6"/>
  <c r="F659" i="6"/>
  <c r="F695" i="6"/>
  <c r="F663" i="6"/>
  <c r="F651" i="6"/>
  <c r="F693" i="6"/>
  <c r="F671" i="6"/>
  <c r="F624" i="6"/>
  <c r="F625" i="6"/>
  <c r="F637" i="6"/>
  <c r="F666" i="6"/>
  <c r="F529" i="6"/>
  <c r="F689" i="6"/>
  <c r="F527" i="6"/>
  <c r="F595" i="6"/>
  <c r="F564" i="6"/>
  <c r="F571" i="6"/>
  <c r="F639" i="6"/>
  <c r="F531" i="6"/>
  <c r="F708" i="6"/>
  <c r="F631" i="6"/>
  <c r="F583" i="6"/>
  <c r="F662" i="6"/>
  <c r="F627" i="6"/>
  <c r="F525" i="6"/>
  <c r="F656" i="6"/>
  <c r="F676" i="6"/>
  <c r="F517" i="6"/>
  <c r="F652" i="6"/>
  <c r="F551" i="6"/>
  <c r="F690" i="6"/>
  <c r="F705" i="6"/>
  <c r="F557" i="6"/>
  <c r="F664" i="6"/>
  <c r="F603" i="6"/>
  <c r="F616" i="6"/>
  <c r="F640" i="6"/>
  <c r="F679" i="6"/>
  <c r="F692" i="6"/>
  <c r="F686" i="6"/>
  <c r="F642" i="6"/>
  <c r="F561" i="6"/>
  <c r="F560" i="6"/>
  <c r="F622" i="6"/>
  <c r="F674" i="6"/>
  <c r="F606" i="6"/>
  <c r="F684" i="6"/>
  <c r="F552" i="6"/>
  <c r="F522" i="6"/>
  <c r="F661" i="6"/>
  <c r="F598" i="6"/>
  <c r="F578" i="6"/>
  <c r="F655" i="6"/>
  <c r="F634" i="6"/>
  <c r="F691" i="6"/>
  <c r="F567" i="6"/>
  <c r="F558" i="6"/>
  <c r="F682" i="6"/>
  <c r="F702" i="6"/>
  <c r="F573" i="6"/>
  <c r="F556" i="6"/>
  <c r="F638" i="6"/>
  <c r="F554" i="6"/>
  <c r="F615" i="6"/>
  <c r="F588" i="6"/>
  <c r="F591" i="6"/>
  <c r="F696" i="6"/>
  <c r="F572" i="6"/>
  <c r="F516" i="6"/>
  <c r="F600" i="6"/>
  <c r="F523" i="6"/>
  <c r="F596" i="6"/>
  <c r="F535" i="6"/>
  <c r="F592" i="6"/>
  <c r="F612" i="6"/>
  <c r="F707" i="6"/>
  <c r="F665" i="6"/>
  <c r="F672" i="6"/>
  <c r="F611" i="6"/>
  <c r="F546" i="6"/>
  <c r="F609" i="6"/>
  <c r="F605" i="6"/>
  <c r="F620" i="6"/>
  <c r="F660" i="6"/>
  <c r="F582" i="6"/>
  <c r="D784" i="6"/>
  <c r="D929" i="6"/>
  <c r="D839" i="6"/>
  <c r="D991" i="6"/>
  <c r="D901" i="6"/>
  <c r="D907" i="6"/>
  <c r="D814" i="6"/>
  <c r="D906" i="6"/>
  <c r="D953" i="6"/>
  <c r="D880" i="6"/>
  <c r="D909" i="6"/>
  <c r="D796" i="6"/>
  <c r="D982" i="6"/>
  <c r="D840" i="6"/>
  <c r="D723" i="6"/>
  <c r="D715" i="6"/>
  <c r="D750" i="6"/>
  <c r="D773" i="6"/>
  <c r="D996" i="6"/>
  <c r="D889" i="6"/>
  <c r="D922" i="6"/>
  <c r="D805" i="6"/>
  <c r="D759" i="6"/>
  <c r="D849" i="6"/>
  <c r="D807" i="6"/>
  <c r="D970" i="6"/>
  <c r="D851" i="6"/>
  <c r="D936" i="6"/>
  <c r="D778" i="6"/>
  <c r="D950" i="6"/>
  <c r="D775" i="6"/>
  <c r="D717" i="6"/>
  <c r="D795" i="6"/>
  <c r="D829" i="6"/>
  <c r="D854" i="6"/>
  <c r="D757" i="6"/>
  <c r="D742" i="6"/>
  <c r="D943" i="6"/>
  <c r="D861" i="6"/>
  <c r="D768" i="6"/>
  <c r="D992" i="6"/>
  <c r="D824" i="6"/>
  <c r="D904" i="6"/>
  <c r="D822" i="6"/>
  <c r="D1001" i="6"/>
  <c r="D866" i="6"/>
  <c r="D817" i="6"/>
  <c r="D910" i="6"/>
  <c r="D873" i="6"/>
  <c r="D725" i="6"/>
  <c r="D956" i="6"/>
  <c r="D810" i="6"/>
  <c r="D947" i="6"/>
  <c r="D731" i="6"/>
  <c r="D820" i="6"/>
  <c r="D878" i="6"/>
  <c r="D872" i="6"/>
  <c r="D927" i="6"/>
  <c r="D999" i="6"/>
  <c r="D771" i="6"/>
  <c r="D1005" i="6"/>
  <c r="D967" i="6"/>
  <c r="D939" i="6"/>
  <c r="D860" i="6"/>
  <c r="D743" i="6"/>
  <c r="D767" i="6"/>
  <c r="D756" i="6"/>
  <c r="D721" i="6"/>
  <c r="D830" i="6"/>
  <c r="D952" i="6"/>
  <c r="D857" i="6"/>
  <c r="D848" i="6"/>
  <c r="D1007" i="6"/>
  <c r="D963" i="6"/>
  <c r="D918" i="6"/>
  <c r="D749" i="6"/>
  <c r="D942" i="6"/>
  <c r="D964" i="6"/>
  <c r="D783" i="6"/>
  <c r="D998" i="6"/>
  <c r="D891" i="6"/>
  <c r="D900" i="6"/>
  <c r="D871" i="6"/>
  <c r="D987" i="6"/>
  <c r="D915" i="6"/>
  <c r="D955" i="6"/>
  <c r="D888" i="6"/>
  <c r="D740" i="6"/>
  <c r="D804" i="6"/>
  <c r="D980" i="6"/>
  <c r="D859" i="6"/>
  <c r="D825" i="6"/>
  <c r="D812" i="6"/>
  <c r="D897" i="6"/>
  <c r="D729" i="6"/>
  <c r="D913" i="6"/>
  <c r="D798" i="6"/>
  <c r="D754" i="6"/>
  <c r="D928" i="6"/>
  <c r="D1006" i="6"/>
  <c r="D886" i="6"/>
  <c r="D941" i="6"/>
  <c r="D930" i="6"/>
  <c r="D916" i="6"/>
  <c r="D761" i="6"/>
  <c r="D1003" i="6"/>
  <c r="D815" i="6"/>
  <c r="D1004" i="6"/>
  <c r="D874" i="6"/>
  <c r="D797" i="6"/>
  <c r="D842" i="6"/>
  <c r="D779" i="6"/>
  <c r="D877" i="6"/>
  <c r="D792" i="6"/>
  <c r="D951" i="6"/>
  <c r="D836" i="6"/>
  <c r="D719" i="6"/>
  <c r="D978" i="6"/>
  <c r="D732" i="6"/>
  <c r="D962" i="6"/>
  <c r="D776" i="6"/>
  <c r="D821" i="6"/>
  <c r="D786" i="6"/>
  <c r="D893" i="6"/>
  <c r="D894" i="6"/>
  <c r="D868" i="6"/>
  <c r="D720" i="6"/>
  <c r="D923" i="6"/>
  <c r="D788" i="6"/>
  <c r="D724" i="6"/>
  <c r="D827" i="6"/>
  <c r="D785" i="6"/>
  <c r="D803" i="6"/>
  <c r="D954" i="6"/>
  <c r="D847" i="6"/>
  <c r="D917" i="6"/>
  <c r="D959" i="6"/>
  <c r="D965" i="6"/>
  <c r="D935" i="6"/>
  <c r="D912" i="6"/>
  <c r="D780" i="6"/>
  <c r="D1012" i="6"/>
  <c r="D986" i="6"/>
  <c r="D755" i="6"/>
  <c r="D879" i="6"/>
  <c r="D853" i="6"/>
  <c r="D938" i="6"/>
  <c r="D823" i="6"/>
  <c r="D764" i="6"/>
  <c r="D968" i="6"/>
  <c r="D818" i="6"/>
  <c r="D988" i="6"/>
  <c r="D862" i="6"/>
  <c r="D1008" i="6"/>
  <c r="D769" i="6"/>
  <c r="D905" i="6"/>
  <c r="D774" i="6"/>
  <c r="D1002" i="6"/>
  <c r="D791" i="6"/>
  <c r="D738" i="6"/>
  <c r="D835" i="6"/>
  <c r="D751" i="6"/>
  <c r="D730" i="6"/>
  <c r="D979" i="6"/>
  <c r="D718" i="6"/>
  <c r="D841" i="6"/>
  <c r="D994" i="6"/>
  <c r="D833" i="6"/>
  <c r="D876" i="6"/>
  <c r="D920" i="6"/>
  <c r="D856" i="6"/>
  <c r="D739" i="6"/>
  <c r="D753" i="6"/>
  <c r="D752" i="6"/>
  <c r="D924" i="6"/>
  <c r="D745" i="6"/>
  <c r="D940" i="6"/>
  <c r="D806" i="6"/>
  <c r="D865" i="6"/>
  <c r="D850" i="6"/>
  <c r="D838" i="6"/>
  <c r="D834" i="6"/>
  <c r="D1013" i="6"/>
  <c r="D813" i="6"/>
  <c r="D852" i="6"/>
  <c r="D794" i="6"/>
  <c r="D902" i="6"/>
  <c r="D766" i="6"/>
  <c r="D1011" i="6"/>
  <c r="D867" i="6"/>
  <c r="D972" i="6"/>
  <c r="D911" i="6"/>
  <c r="D944" i="6"/>
  <c r="D895" i="6"/>
  <c r="D937" i="6"/>
  <c r="D800" i="6"/>
  <c r="D793" i="6"/>
  <c r="D844" i="6"/>
  <c r="D727" i="6"/>
  <c r="D899" i="6"/>
  <c r="D966" i="6"/>
  <c r="D747" i="6"/>
  <c r="D763" i="6"/>
  <c r="D887" i="6"/>
  <c r="D949" i="6"/>
  <c r="D881" i="6"/>
  <c r="D1000" i="6"/>
  <c r="D845" i="6"/>
  <c r="D882" i="6"/>
  <c r="D933" i="6"/>
  <c r="D926" i="6"/>
  <c r="D869" i="6"/>
  <c r="D884" i="6"/>
  <c r="D809" i="6"/>
  <c r="D811" i="6"/>
  <c r="D975" i="6"/>
  <c r="D855" i="6"/>
  <c r="D985" i="6"/>
  <c r="D914" i="6"/>
  <c r="D726" i="6"/>
  <c r="D819" i="6"/>
  <c r="D957" i="6"/>
  <c r="D892" i="6"/>
  <c r="D976" i="6"/>
  <c r="D832" i="6"/>
  <c r="D746" i="6"/>
  <c r="D945" i="6"/>
  <c r="D728" i="6"/>
  <c r="D921" i="6"/>
  <c r="D772" i="6"/>
  <c r="D1009" i="6"/>
  <c r="D782" i="6"/>
  <c r="D722" i="6"/>
  <c r="D826" i="6"/>
  <c r="D1014" i="6"/>
  <c r="D870" i="6"/>
  <c r="D733" i="6"/>
  <c r="D760" i="6"/>
  <c r="D777" i="6"/>
  <c r="D898" i="6"/>
  <c r="D808" i="6"/>
  <c r="D799" i="6"/>
  <c r="D781" i="6"/>
  <c r="D843" i="6"/>
  <c r="D983" i="6"/>
  <c r="D816" i="6"/>
  <c r="D960" i="6"/>
  <c r="D931" i="6"/>
  <c r="D837" i="6"/>
  <c r="D762" i="6"/>
  <c r="D995" i="6"/>
  <c r="D989" i="6"/>
  <c r="D736" i="6"/>
  <c r="D864" i="6"/>
  <c r="D716" i="6"/>
  <c r="D758" i="6"/>
  <c r="D971" i="6"/>
  <c r="D737" i="6"/>
  <c r="D908" i="6"/>
  <c r="D883" i="6"/>
  <c r="D946" i="6"/>
  <c r="D961" i="6"/>
  <c r="D858" i="6"/>
  <c r="D1010" i="6"/>
  <c r="D831" i="6"/>
  <c r="D993" i="6"/>
  <c r="D765" i="6"/>
  <c r="D969" i="6"/>
  <c r="D787" i="6"/>
  <c r="D977" i="6"/>
  <c r="D981" i="6"/>
  <c r="D990" i="6"/>
  <c r="D875" i="6"/>
  <c r="D789" i="6"/>
  <c r="D919" i="6"/>
  <c r="D948" i="6"/>
  <c r="D770" i="6"/>
  <c r="D958" i="6"/>
  <c r="D741" i="6"/>
  <c r="D863" i="6"/>
  <c r="D984" i="6"/>
  <c r="D735" i="6"/>
  <c r="D896" i="6"/>
  <c r="D748" i="6"/>
  <c r="D973" i="6"/>
  <c r="D734" i="6"/>
  <c r="D932" i="6"/>
  <c r="D802" i="6"/>
  <c r="D801" i="6"/>
  <c r="D846" i="6"/>
  <c r="D925" i="6"/>
  <c r="D890" i="6"/>
  <c r="D974" i="6"/>
  <c r="D934" i="6"/>
  <c r="D885" i="6"/>
  <c r="D790" i="6"/>
  <c r="D828" i="6"/>
  <c r="D744" i="6"/>
  <c r="D903" i="6"/>
  <c r="D997" i="6"/>
  <c r="E715" i="6"/>
  <c r="E938" i="6"/>
  <c r="E840" i="6"/>
  <c r="E925" i="6"/>
  <c r="E827" i="6"/>
  <c r="E740" i="6"/>
  <c r="E929" i="6"/>
  <c r="E824" i="6"/>
  <c r="E917" i="6"/>
  <c r="E752" i="6"/>
  <c r="E884" i="6"/>
  <c r="E868" i="6"/>
  <c r="E922" i="6"/>
  <c r="E745" i="6"/>
  <c r="E958" i="6"/>
  <c r="E930" i="6"/>
  <c r="E797" i="6"/>
  <c r="E846" i="6"/>
  <c r="E1009" i="6"/>
  <c r="E895" i="6"/>
  <c r="E1011" i="6"/>
  <c r="E939" i="6"/>
  <c r="E789" i="6"/>
  <c r="E717" i="6"/>
  <c r="E806" i="6"/>
  <c r="E832" i="6"/>
  <c r="E920" i="6"/>
  <c r="E812" i="6"/>
  <c r="E970" i="6"/>
  <c r="E927" i="6"/>
  <c r="E1005" i="6"/>
  <c r="E975" i="6"/>
  <c r="E845" i="6"/>
  <c r="E854" i="6"/>
  <c r="E885" i="6"/>
  <c r="E769" i="6"/>
  <c r="E784" i="6"/>
  <c r="E761" i="6"/>
  <c r="E1014" i="6"/>
  <c r="E725" i="6"/>
  <c r="E733" i="6"/>
  <c r="E948" i="6"/>
  <c r="E976" i="6"/>
  <c r="E967" i="6"/>
  <c r="E849" i="6"/>
  <c r="E883" i="6"/>
  <c r="E865" i="6"/>
  <c r="E735" i="6"/>
  <c r="E738" i="6"/>
  <c r="E787" i="6"/>
  <c r="E767" i="6"/>
  <c r="E754" i="6"/>
  <c r="E820" i="6"/>
  <c r="E928" i="6"/>
  <c r="E734" i="6"/>
  <c r="E862" i="6"/>
  <c r="E888" i="6"/>
  <c r="E778" i="6"/>
  <c r="E945" i="6"/>
  <c r="E822" i="6"/>
  <c r="E892" i="6"/>
  <c r="E779" i="6"/>
  <c r="E932" i="6"/>
  <c r="E910" i="6"/>
  <c r="E876" i="6"/>
  <c r="E755" i="6"/>
  <c r="E731" i="6"/>
  <c r="E818" i="6"/>
  <c r="E780" i="6"/>
  <c r="E908" i="6"/>
  <c r="E891" i="6"/>
  <c r="E852" i="6"/>
  <c r="E1000" i="6"/>
  <c r="E881" i="6"/>
  <c r="E716" i="6"/>
  <c r="E959" i="6"/>
  <c r="E965" i="6"/>
  <c r="E757" i="6"/>
  <c r="E772" i="6"/>
  <c r="E946" i="6"/>
  <c r="E870" i="6"/>
  <c r="E743" i="6"/>
  <c r="E723" i="6"/>
  <c r="E947" i="6"/>
  <c r="E896" i="6"/>
  <c r="E803" i="6"/>
  <c r="E729" i="6"/>
  <c r="E851" i="6"/>
  <c r="E961" i="6"/>
  <c r="E918" i="6"/>
  <c r="E994" i="6"/>
  <c r="E848" i="6"/>
  <c r="E998" i="6"/>
  <c r="E835" i="6"/>
  <c r="E974" i="6"/>
  <c r="E815" i="6"/>
  <c r="E964" i="6"/>
  <c r="E724" i="6"/>
  <c r="E720" i="6"/>
  <c r="E762" i="6"/>
  <c r="E873" i="6"/>
  <c r="E741" i="6"/>
  <c r="E889" i="6"/>
  <c r="E830" i="6"/>
  <c r="E796" i="6"/>
  <c r="E878" i="6"/>
  <c r="E962" i="6"/>
  <c r="E794" i="6"/>
  <c r="E904" i="6"/>
  <c r="E777" i="6"/>
  <c r="E856" i="6"/>
  <c r="E924" i="6"/>
  <c r="E926" i="6"/>
  <c r="E995" i="6"/>
  <c r="E842" i="6"/>
  <c r="E992" i="6"/>
  <c r="E886" i="6"/>
  <c r="E857" i="6"/>
  <c r="E843" i="6"/>
  <c r="E1008" i="6"/>
  <c r="E786" i="6"/>
  <c r="E982" i="6"/>
  <c r="E877" i="6"/>
  <c r="E867" i="6"/>
  <c r="E855" i="6"/>
  <c r="E844" i="6"/>
  <c r="E833" i="6"/>
  <c r="E882" i="6"/>
  <c r="E955" i="6"/>
  <c r="E792" i="6"/>
  <c r="E749" i="6"/>
  <c r="E764" i="6"/>
  <c r="E742" i="6"/>
  <c r="E950" i="6"/>
  <c r="E808" i="6"/>
  <c r="E736" i="6"/>
  <c r="E1004" i="6"/>
  <c r="E934" i="6"/>
  <c r="E861" i="6"/>
  <c r="E1003" i="6"/>
  <c r="E721" i="6"/>
  <c r="E1002" i="6"/>
  <c r="E894" i="6"/>
  <c r="E788" i="6"/>
  <c r="E915" i="6"/>
  <c r="E989" i="6"/>
  <c r="E960" i="6"/>
  <c r="E1012" i="6"/>
  <c r="E956" i="6"/>
  <c r="E942" i="6"/>
  <c r="E936" i="6"/>
  <c r="E899" i="6"/>
  <c r="E785" i="6"/>
  <c r="E879" i="6"/>
  <c r="E954" i="6"/>
  <c r="E983" i="6"/>
  <c r="E718" i="6"/>
  <c r="E836" i="6"/>
  <c r="E993" i="6"/>
  <c r="E823" i="6"/>
  <c r="E821" i="6"/>
  <c r="E744" i="6"/>
  <c r="E860" i="6"/>
  <c r="E817" i="6"/>
  <c r="E957" i="6"/>
  <c r="E805" i="6"/>
  <c r="E737" i="6"/>
  <c r="E912" i="6"/>
  <c r="E919" i="6"/>
  <c r="E869" i="6"/>
  <c r="E770" i="6"/>
  <c r="E913" i="6"/>
  <c r="E906" i="6"/>
  <c r="E801" i="6"/>
  <c r="E719" i="6"/>
  <c r="E1007" i="6"/>
  <c r="E907" i="6"/>
  <c r="E940" i="6"/>
  <c r="E850" i="6"/>
  <c r="E816" i="6"/>
  <c r="E980" i="6"/>
  <c r="E931" i="6"/>
  <c r="E997" i="6"/>
  <c r="E722" i="6"/>
  <c r="E859" i="6"/>
  <c r="E800" i="6"/>
  <c r="E747" i="6"/>
  <c r="E793" i="6"/>
  <c r="E1013" i="6"/>
  <c r="E802" i="6"/>
  <c r="E828" i="6"/>
  <c r="E756" i="6"/>
  <c r="E872" i="6"/>
  <c r="E750" i="6"/>
  <c r="E791" i="6"/>
  <c r="E783" i="6"/>
  <c r="E753" i="6"/>
  <c r="E972" i="6"/>
  <c r="E887" i="6"/>
  <c r="E988" i="6"/>
  <c r="E765" i="6"/>
  <c r="E981" i="6"/>
  <c r="E979" i="6"/>
  <c r="E1001" i="6"/>
  <c r="E751" i="6"/>
  <c r="E811" i="6"/>
  <c r="E953" i="6"/>
  <c r="E837" i="6"/>
  <c r="E944" i="6"/>
  <c r="E963" i="6"/>
  <c r="E809" i="6"/>
  <c r="E943" i="6"/>
  <c r="E853" i="6"/>
  <c r="E991" i="6"/>
  <c r="E810" i="6"/>
  <c r="E971" i="6"/>
  <c r="E905" i="6"/>
  <c r="E914" i="6"/>
  <c r="E880" i="6"/>
  <c r="E760" i="6"/>
  <c r="E900" i="6"/>
  <c r="E898" i="6"/>
  <c r="E996" i="6"/>
  <c r="E864" i="6"/>
  <c r="E838" i="6"/>
  <c r="E841" i="6"/>
  <c r="E916" i="6"/>
  <c r="E986" i="6"/>
  <c r="E839" i="6"/>
  <c r="E897" i="6"/>
  <c r="E730" i="6"/>
  <c r="E825" i="6"/>
  <c r="E799" i="6"/>
  <c r="E978" i="6"/>
  <c r="E847" i="6"/>
  <c r="E781" i="6"/>
  <c r="E739" i="6"/>
  <c r="E951" i="6"/>
  <c r="E949" i="6"/>
  <c r="E775" i="6"/>
  <c r="E759" i="6"/>
  <c r="E1010" i="6"/>
  <c r="E831" i="6"/>
  <c r="E937" i="6"/>
  <c r="E804" i="6"/>
  <c r="E732" i="6"/>
  <c r="E973" i="6"/>
  <c r="E866" i="6"/>
  <c r="E727" i="6"/>
  <c r="E782" i="6"/>
  <c r="E977" i="6"/>
  <c r="E826" i="6"/>
  <c r="E728" i="6"/>
  <c r="E874" i="6"/>
  <c r="E921" i="6"/>
  <c r="E893" i="6"/>
  <c r="E746" i="6"/>
  <c r="E933" i="6"/>
  <c r="E807" i="6"/>
  <c r="E774" i="6"/>
  <c r="E941" i="6"/>
  <c r="E871" i="6"/>
  <c r="E763" i="6"/>
  <c r="E875" i="6"/>
  <c r="E829" i="6"/>
  <c r="E966" i="6"/>
  <c r="E773" i="6"/>
  <c r="E771" i="6"/>
  <c r="E990" i="6"/>
  <c r="E766" i="6"/>
  <c r="E813" i="6"/>
  <c r="E863" i="6"/>
  <c r="E999" i="6"/>
  <c r="E776" i="6"/>
  <c r="E1006" i="6"/>
  <c r="E790" i="6"/>
  <c r="E987" i="6"/>
  <c r="E834" i="6"/>
  <c r="E798" i="6"/>
  <c r="E968" i="6"/>
  <c r="E935" i="6"/>
  <c r="E901" i="6"/>
  <c r="E902" i="6"/>
  <c r="E758" i="6"/>
  <c r="E923" i="6"/>
  <c r="E985" i="6"/>
  <c r="E903" i="6"/>
  <c r="E984" i="6"/>
  <c r="E819" i="6"/>
  <c r="E969" i="6"/>
  <c r="E890" i="6"/>
  <c r="E795" i="6"/>
  <c r="E911" i="6"/>
  <c r="E952" i="6"/>
  <c r="E768" i="6"/>
  <c r="E726" i="6"/>
  <c r="E909" i="6"/>
  <c r="E748" i="6"/>
  <c r="E814" i="6"/>
  <c r="E858" i="6"/>
  <c r="C791" i="6"/>
  <c r="C600" i="6"/>
  <c r="C821" i="6"/>
  <c r="C263" i="6"/>
  <c r="C536" i="6"/>
  <c r="C127" i="6"/>
  <c r="G127" i="6" s="1"/>
  <c r="H127" i="6" s="1"/>
  <c r="C342" i="6"/>
  <c r="C902" i="6"/>
  <c r="C260" i="6"/>
  <c r="C323" i="6"/>
  <c r="C247" i="6"/>
  <c r="C813" i="6"/>
  <c r="C132" i="6"/>
  <c r="G132" i="6" s="1"/>
  <c r="H132" i="6" s="1"/>
  <c r="C177" i="6"/>
  <c r="G177" i="6" s="1"/>
  <c r="H177" i="6" s="1"/>
  <c r="C436" i="6"/>
  <c r="C993" i="6"/>
  <c r="C447" i="6"/>
  <c r="C440" i="6"/>
  <c r="C150" i="6"/>
  <c r="C256" i="6"/>
  <c r="C1007" i="6"/>
  <c r="C892" i="6"/>
  <c r="C412" i="6"/>
  <c r="G412" i="6" s="1"/>
  <c r="H412" i="6" s="1"/>
  <c r="C653" i="6"/>
  <c r="C551" i="6"/>
  <c r="C674" i="6"/>
  <c r="C39" i="6"/>
  <c r="C667" i="6"/>
  <c r="C749" i="6"/>
  <c r="C559" i="6"/>
  <c r="C414" i="6"/>
  <c r="C861" i="6"/>
  <c r="C349" i="6"/>
  <c r="C482" i="6"/>
  <c r="C116" i="6"/>
  <c r="C372" i="6"/>
  <c r="C914" i="6"/>
  <c r="C642" i="6"/>
  <c r="C314" i="6"/>
  <c r="C105" i="6"/>
  <c r="C985" i="6"/>
  <c r="C281" i="6"/>
  <c r="C114" i="6"/>
  <c r="C131" i="6"/>
  <c r="C664" i="6"/>
  <c r="C903" i="6"/>
  <c r="C730" i="6"/>
  <c r="C834" i="6"/>
  <c r="C307" i="6"/>
  <c r="C964" i="6"/>
  <c r="C429" i="6"/>
  <c r="C361" i="6"/>
  <c r="C794" i="6"/>
  <c r="C97" i="6"/>
  <c r="C172" i="6"/>
  <c r="G172" i="6" s="1"/>
  <c r="H172" i="6" s="1"/>
  <c r="C925" i="6"/>
  <c r="C255" i="6"/>
  <c r="C955" i="6"/>
  <c r="C196" i="6"/>
  <c r="G196" i="6" s="1"/>
  <c r="H196" i="6" s="1"/>
  <c r="C595" i="6"/>
  <c r="C742" i="6"/>
  <c r="C270" i="6"/>
  <c r="G270" i="6" s="1"/>
  <c r="H270" i="6" s="1"/>
  <c r="C268" i="6"/>
  <c r="C696" i="6"/>
  <c r="C922" i="6"/>
  <c r="C68" i="6"/>
  <c r="C940" i="6"/>
  <c r="C300" i="6"/>
  <c r="C797" i="6"/>
  <c r="C722" i="6"/>
  <c r="C113" i="6"/>
  <c r="C393" i="6"/>
  <c r="G393" i="6" s="1"/>
  <c r="H393" i="6" s="1"/>
  <c r="C972" i="6"/>
  <c r="C505" i="6"/>
  <c r="C746" i="6"/>
  <c r="C280" i="6"/>
  <c r="C726" i="6"/>
  <c r="C190" i="6"/>
  <c r="C980" i="6"/>
  <c r="C328" i="6"/>
  <c r="C290" i="6"/>
  <c r="C650" i="6"/>
  <c r="C156" i="6"/>
  <c r="C899" i="6"/>
  <c r="C556" i="6"/>
  <c r="C178" i="6"/>
  <c r="C486" i="6"/>
  <c r="C64" i="6"/>
  <c r="C806" i="6"/>
  <c r="C865" i="6"/>
  <c r="C52" i="6"/>
  <c r="C466" i="6"/>
  <c r="G466" i="6" s="1"/>
  <c r="H466" i="6" s="1"/>
  <c r="C322" i="6"/>
  <c r="G322" i="6" s="1"/>
  <c r="H322" i="6" s="1"/>
  <c r="C579" i="6"/>
  <c r="C994" i="6"/>
  <c r="C62" i="6"/>
  <c r="C824" i="6"/>
  <c r="C1001" i="6"/>
  <c r="C258" i="6"/>
  <c r="C971" i="6"/>
  <c r="C1011" i="6"/>
  <c r="C152" i="6"/>
  <c r="G152" i="6" s="1"/>
  <c r="H152" i="6" s="1"/>
  <c r="C635" i="6"/>
  <c r="C645" i="6"/>
  <c r="C613" i="6"/>
  <c r="C782" i="6"/>
  <c r="C428" i="6"/>
  <c r="C145" i="6"/>
  <c r="C792" i="6"/>
  <c r="C958" i="6"/>
  <c r="C554" i="6"/>
  <c r="C478" i="6"/>
  <c r="C545" i="6"/>
  <c r="C463" i="6"/>
  <c r="C778" i="6"/>
  <c r="C169" i="6"/>
  <c r="C712" i="6"/>
  <c r="C885" i="6"/>
  <c r="C475" i="6"/>
  <c r="G475" i="6" s="1"/>
  <c r="H475" i="6" s="1"/>
  <c r="C700" i="6"/>
  <c r="C119" i="6"/>
  <c r="G119" i="6" s="1"/>
  <c r="H119" i="6" s="1"/>
  <c r="C558" i="6"/>
  <c r="C312" i="6"/>
  <c r="G312" i="6" s="1"/>
  <c r="H312" i="6" s="1"/>
  <c r="C848" i="6"/>
  <c r="C744" i="6"/>
  <c r="C167" i="6"/>
  <c r="C526" i="6"/>
  <c r="C596" i="6"/>
  <c r="C341" i="6"/>
  <c r="G341" i="6" s="1"/>
  <c r="H341" i="6" s="1"/>
  <c r="C507" i="6"/>
  <c r="C203" i="6"/>
  <c r="G203" i="6" s="1"/>
  <c r="H203" i="6" s="1"/>
  <c r="C277" i="6"/>
  <c r="C357" i="6"/>
  <c r="C303" i="6"/>
  <c r="G303" i="6" s="1"/>
  <c r="H303" i="6" s="1"/>
  <c r="C506" i="6"/>
  <c r="C495" i="6"/>
  <c r="C751" i="6"/>
  <c r="C707" i="6"/>
  <c r="C439" i="6"/>
  <c r="C453" i="6"/>
  <c r="C874" i="6"/>
  <c r="C222" i="6"/>
  <c r="C654" i="6"/>
  <c r="C846" i="6"/>
  <c r="C231" i="6"/>
  <c r="C481" i="6"/>
  <c r="C763" i="6"/>
  <c r="C891" i="6"/>
  <c r="C990" i="6"/>
  <c r="C82" i="6"/>
  <c r="C158" i="6"/>
  <c r="C331" i="6"/>
  <c r="C389" i="6"/>
  <c r="C96" i="6"/>
  <c r="C963" i="6"/>
  <c r="C516" i="6"/>
  <c r="C828" i="6"/>
  <c r="C470" i="6"/>
  <c r="C999" i="6"/>
  <c r="C345" i="6"/>
  <c r="C234" i="6"/>
  <c r="C721" i="6"/>
  <c r="C320" i="6"/>
  <c r="C363" i="6"/>
  <c r="C743" i="6"/>
  <c r="C728" i="6"/>
  <c r="C19" i="6"/>
  <c r="C318" i="6"/>
  <c r="G318" i="6" s="1"/>
  <c r="H318" i="6" s="1"/>
  <c r="C243" i="6"/>
  <c r="C879" i="6"/>
  <c r="C216" i="6"/>
  <c r="C284" i="6"/>
  <c r="G284" i="6" s="1"/>
  <c r="H284" i="6" s="1"/>
  <c r="C207" i="6"/>
  <c r="C86" i="6"/>
  <c r="C383" i="6"/>
  <c r="C822" i="6"/>
  <c r="C564" i="6"/>
  <c r="C586" i="6"/>
  <c r="C471" i="6"/>
  <c r="C561" i="6"/>
  <c r="C533" i="6"/>
  <c r="C785" i="6"/>
  <c r="C497" i="6"/>
  <c r="C441" i="6"/>
  <c r="C584" i="6"/>
  <c r="C518" i="6"/>
  <c r="C40" i="6"/>
  <c r="E1015" i="6"/>
  <c r="C92" i="6"/>
  <c r="C388" i="6"/>
  <c r="C528" i="6"/>
  <c r="C677" i="6"/>
  <c r="C738" i="6"/>
  <c r="C659" i="6"/>
  <c r="C266" i="6"/>
  <c r="C236" i="6"/>
  <c r="C575" i="6"/>
  <c r="C987" i="6"/>
  <c r="C36" i="6"/>
  <c r="C166" i="6"/>
  <c r="C211" i="6"/>
  <c r="C787" i="6"/>
  <c r="C841" i="6"/>
  <c r="C369" i="6"/>
  <c r="C403" i="6"/>
  <c r="C524" i="6"/>
  <c r="C947" i="6"/>
  <c r="C278" i="6"/>
  <c r="C617" i="6"/>
  <c r="C504" i="6"/>
  <c r="G504" i="6" s="1"/>
  <c r="H504" i="6" s="1"/>
  <c r="C402" i="6"/>
  <c r="F829" i="6"/>
  <c r="F870" i="6"/>
  <c r="F978" i="6"/>
  <c r="F969" i="6"/>
  <c r="F867" i="6"/>
  <c r="F734" i="6"/>
  <c r="F968" i="6"/>
  <c r="F972" i="6"/>
  <c r="F747" i="6"/>
  <c r="F910" i="6"/>
  <c r="F945" i="6"/>
  <c r="F892" i="6"/>
  <c r="F857" i="6"/>
  <c r="F998" i="6"/>
  <c r="F849" i="6"/>
  <c r="F1007" i="6"/>
  <c r="F891" i="6"/>
  <c r="F764" i="6"/>
  <c r="F811" i="6"/>
  <c r="F798" i="6"/>
  <c r="F961" i="6"/>
  <c r="F825" i="6"/>
  <c r="F924" i="6"/>
  <c r="F882" i="6"/>
  <c r="F783" i="6"/>
  <c r="F848" i="6"/>
  <c r="F860" i="6"/>
  <c r="F827" i="6"/>
  <c r="F769" i="6"/>
  <c r="F943" i="6"/>
  <c r="F810" i="6"/>
  <c r="F987" i="6"/>
  <c r="F896" i="6"/>
  <c r="F777" i="6"/>
  <c r="F939" i="6"/>
  <c r="F958" i="6"/>
  <c r="F919" i="6"/>
  <c r="F866" i="6"/>
  <c r="F759" i="6"/>
  <c r="F893" i="6"/>
  <c r="F994" i="6"/>
  <c r="F799" i="6"/>
  <c r="F923" i="6"/>
  <c r="F875" i="6"/>
  <c r="F1012" i="6"/>
  <c r="F715" i="6"/>
  <c r="F906" i="6"/>
  <c r="F877" i="6"/>
  <c r="F742" i="6"/>
  <c r="F876" i="6"/>
  <c r="F780" i="6"/>
  <c r="F845" i="6"/>
  <c r="F999" i="6"/>
  <c r="F883" i="6"/>
  <c r="F879" i="6"/>
  <c r="F986" i="6"/>
  <c r="F794" i="6"/>
  <c r="F754" i="6"/>
  <c r="F889" i="6"/>
  <c r="F792" i="6"/>
  <c r="F814" i="6"/>
  <c r="F976" i="6"/>
  <c r="F983" i="6"/>
  <c r="F856" i="6"/>
  <c r="F741" i="6"/>
  <c r="F1009" i="6"/>
  <c r="F996" i="6"/>
  <c r="F851" i="6"/>
  <c r="F990" i="6"/>
  <c r="F913" i="6"/>
  <c r="F768" i="6"/>
  <c r="F763" i="6"/>
  <c r="F874" i="6"/>
  <c r="F981" i="6"/>
  <c r="F733" i="6"/>
  <c r="F862" i="6"/>
  <c r="F790" i="6"/>
  <c r="F957" i="6"/>
  <c r="F952" i="6"/>
  <c r="F756" i="6"/>
  <c r="F793" i="6"/>
  <c r="F912" i="6"/>
  <c r="F982" i="6"/>
  <c r="F903" i="6"/>
  <c r="F838" i="6"/>
  <c r="F809" i="6"/>
  <c r="F959" i="6"/>
  <c r="F963" i="6"/>
  <c r="F967" i="6"/>
  <c r="F841" i="6"/>
  <c r="F816" i="6"/>
  <c r="F833" i="6"/>
  <c r="F722" i="6"/>
  <c r="F930" i="6"/>
  <c r="F858" i="6"/>
  <c r="F786" i="6"/>
  <c r="F821" i="6"/>
  <c r="F863" i="6"/>
  <c r="F729" i="6"/>
  <c r="F766" i="6"/>
  <c r="F772" i="6"/>
  <c r="F840" i="6"/>
  <c r="F736" i="6"/>
  <c r="F941" i="6"/>
  <c r="F888" i="6"/>
  <c r="F940" i="6"/>
  <c r="F844" i="6"/>
  <c r="F909" i="6"/>
  <c r="F950" i="6"/>
  <c r="F716" i="6"/>
  <c r="F797" i="6"/>
  <c r="F804" i="6"/>
  <c r="F911" i="6"/>
  <c r="F926" i="6"/>
  <c r="F854" i="6"/>
  <c r="F953" i="6"/>
  <c r="F920" i="6"/>
  <c r="F878" i="6"/>
  <c r="F980" i="6"/>
  <c r="F979" i="6"/>
  <c r="F753" i="6"/>
  <c r="F823" i="6"/>
  <c r="F760" i="6"/>
  <c r="F1002" i="6"/>
  <c r="F917" i="6"/>
  <c r="F775" i="6"/>
  <c r="F977" i="6"/>
  <c r="F773" i="6"/>
  <c r="F801" i="6"/>
  <c r="F929" i="6"/>
  <c r="F1011" i="6"/>
  <c r="F975" i="6"/>
  <c r="F779" i="6"/>
  <c r="F922" i="6"/>
  <c r="F739" i="6"/>
  <c r="F954" i="6"/>
  <c r="F795" i="6"/>
  <c r="F787" i="6"/>
  <c r="F1008" i="6"/>
  <c r="F984" i="6"/>
  <c r="F828" i="6"/>
  <c r="F902" i="6"/>
  <c r="F873" i="6"/>
  <c r="F934" i="6"/>
  <c r="F1006" i="6"/>
  <c r="F717" i="6"/>
  <c r="F931" i="6"/>
  <c r="F837" i="6"/>
  <c r="F745" i="6"/>
  <c r="F880" i="6"/>
  <c r="F915" i="6"/>
  <c r="F762" i="6"/>
  <c r="F770" i="6"/>
  <c r="F850" i="6"/>
  <c r="F885" i="6"/>
  <c r="F776" i="6"/>
  <c r="F946" i="6"/>
  <c r="F800" i="6"/>
  <c r="F907" i="6"/>
  <c r="F1004" i="6"/>
  <c r="F819" i="6"/>
  <c r="F1005" i="6"/>
  <c r="F962" i="6"/>
  <c r="F727" i="6"/>
  <c r="F908" i="6"/>
  <c r="F991" i="6"/>
  <c r="F966" i="6"/>
  <c r="F890" i="6"/>
  <c r="F861" i="6"/>
  <c r="F868" i="6"/>
  <c r="F971" i="6"/>
  <c r="F843" i="6"/>
  <c r="F918" i="6"/>
  <c r="F723" i="6"/>
  <c r="F947" i="6"/>
  <c r="F735" i="6"/>
  <c r="F887" i="6"/>
  <c r="F927" i="6"/>
  <c r="F974" i="6"/>
  <c r="F899" i="6"/>
  <c r="F834" i="6"/>
  <c r="F805" i="6"/>
  <c r="F732" i="6"/>
  <c r="F788" i="6"/>
  <c r="F921" i="6"/>
  <c r="F865" i="6"/>
  <c r="F807" i="6"/>
  <c r="F993" i="6"/>
  <c r="F985" i="6"/>
  <c r="F942" i="6"/>
  <c r="F836" i="6"/>
  <c r="F761" i="6"/>
  <c r="F782" i="6"/>
  <c r="F817" i="6"/>
  <c r="F859" i="6"/>
  <c r="F853" i="6"/>
  <c r="F728" i="6"/>
  <c r="F944" i="6"/>
  <c r="F956" i="6"/>
  <c r="F730" i="6"/>
  <c r="F937" i="6"/>
  <c r="F719" i="6"/>
  <c r="F970" i="6"/>
  <c r="F1014" i="6"/>
  <c r="F901" i="6"/>
  <c r="F808" i="6"/>
  <c r="F822" i="6"/>
  <c r="F925" i="6"/>
  <c r="F932" i="6"/>
  <c r="F752" i="6"/>
  <c r="F839" i="6"/>
  <c r="F914" i="6"/>
  <c r="F949" i="6"/>
  <c r="F904" i="6"/>
  <c r="F806" i="6"/>
  <c r="F864" i="6"/>
  <c r="F748" i="6"/>
  <c r="F1010" i="6"/>
  <c r="F895" i="6"/>
  <c r="F755" i="6"/>
  <c r="F964" i="6"/>
  <c r="F758" i="6"/>
  <c r="F852" i="6"/>
  <c r="F750" i="6"/>
  <c r="F988" i="6"/>
  <c r="F774" i="6"/>
  <c r="F740" i="6"/>
  <c r="F884" i="6"/>
  <c r="F738" i="6"/>
  <c r="F721" i="6"/>
  <c r="F751" i="6"/>
  <c r="F778" i="6"/>
  <c r="F767" i="6"/>
  <c r="F791" i="6"/>
  <c r="F726" i="6"/>
  <c r="F955" i="6"/>
  <c r="F744" i="6"/>
  <c r="F824" i="6"/>
  <c r="F898" i="6"/>
  <c r="F869" i="6"/>
  <c r="F894" i="6"/>
  <c r="F737" i="6"/>
  <c r="F826" i="6"/>
  <c r="F749" i="6"/>
  <c r="F871" i="6"/>
  <c r="F886" i="6"/>
  <c r="F989" i="6"/>
  <c r="F1000" i="6"/>
  <c r="F900" i="6"/>
  <c r="F835" i="6"/>
  <c r="F846" i="6"/>
  <c r="F881" i="6"/>
  <c r="F771" i="6"/>
  <c r="F847" i="6"/>
  <c r="F935" i="6"/>
  <c r="F785" i="6"/>
  <c r="F938" i="6"/>
  <c r="F815" i="6"/>
  <c r="F1001" i="6"/>
  <c r="F718" i="6"/>
  <c r="F743" i="6"/>
  <c r="F933" i="6"/>
  <c r="F897" i="6"/>
  <c r="F936" i="6"/>
  <c r="F803" i="6"/>
  <c r="F818" i="6"/>
  <c r="F789" i="6"/>
  <c r="F784" i="6"/>
  <c r="F757" i="6"/>
  <c r="F746" i="6"/>
  <c r="F1013" i="6"/>
  <c r="F992" i="6"/>
  <c r="F948" i="6"/>
  <c r="F928" i="6"/>
  <c r="F832" i="6"/>
  <c r="F960" i="6"/>
  <c r="F820" i="6"/>
  <c r="F830" i="6"/>
  <c r="F720" i="6"/>
  <c r="F916" i="6"/>
  <c r="F905" i="6"/>
  <c r="F965" i="6"/>
  <c r="F995" i="6"/>
  <c r="F796" i="6"/>
  <c r="F765" i="6"/>
  <c r="F724" i="6"/>
  <c r="F1003" i="6"/>
  <c r="F872" i="6"/>
  <c r="F831" i="6"/>
  <c r="F842" i="6"/>
  <c r="F813" i="6"/>
  <c r="F855" i="6"/>
  <c r="F812" i="6"/>
  <c r="F731" i="6"/>
  <c r="F781" i="6"/>
  <c r="F951" i="6"/>
  <c r="F725" i="6"/>
  <c r="F802" i="6"/>
  <c r="F973" i="6"/>
  <c r="F997" i="6"/>
  <c r="C56" i="6"/>
  <c r="C337" i="6"/>
  <c r="C918" i="6"/>
  <c r="C493" i="6"/>
  <c r="C276" i="6"/>
  <c r="C147" i="6"/>
  <c r="C615" i="6"/>
  <c r="C50" i="6"/>
  <c r="C694" i="6"/>
  <c r="C409" i="6"/>
  <c r="G409" i="6" s="1"/>
  <c r="H409" i="6" s="1"/>
  <c r="C934" i="6"/>
  <c r="C641" i="6"/>
  <c r="C265" i="6"/>
  <c r="C685" i="6"/>
  <c r="C176" i="6"/>
  <c r="C503" i="6"/>
  <c r="C81" i="6"/>
  <c r="C240" i="6"/>
  <c r="C283" i="6"/>
  <c r="C352" i="6"/>
  <c r="C515" i="6"/>
  <c r="C237" i="6"/>
  <c r="C827" i="6"/>
  <c r="C756" i="6"/>
  <c r="C517" i="6"/>
  <c r="G517" i="6" s="1"/>
  <c r="H517" i="6" s="1"/>
  <c r="C941" i="6"/>
  <c r="C334" i="6"/>
  <c r="C833" i="6"/>
  <c r="C296" i="6"/>
  <c r="C555" i="6"/>
  <c r="C898" i="6"/>
  <c r="C900" i="6"/>
  <c r="C193" i="6"/>
  <c r="C845" i="6"/>
  <c r="C832" i="6"/>
  <c r="C142" i="6"/>
  <c r="G142" i="6" s="1"/>
  <c r="H142" i="6" s="1"/>
  <c r="C58" i="6"/>
  <c r="C684" i="6"/>
  <c r="C71" i="6"/>
  <c r="C485" i="6"/>
  <c r="C878" i="6"/>
  <c r="C432" i="6"/>
  <c r="C921" i="6"/>
  <c r="C920" i="6"/>
  <c r="C103" i="6"/>
  <c r="C202" i="6"/>
  <c r="C343" i="6"/>
  <c r="C585" i="6"/>
  <c r="C752" i="6"/>
  <c r="C680" i="6"/>
  <c r="C591" i="6"/>
  <c r="C944" i="6"/>
  <c r="C1012" i="6"/>
  <c r="C313" i="6"/>
  <c r="C913" i="6"/>
  <c r="C309" i="6"/>
  <c r="C593" i="6"/>
  <c r="C462" i="6"/>
  <c r="C324" i="6"/>
  <c r="C675" i="6"/>
  <c r="C754" i="6"/>
  <c r="C855" i="6"/>
  <c r="C42" i="6"/>
  <c r="C817" i="6"/>
  <c r="C29" i="6"/>
  <c r="C294" i="6"/>
  <c r="C928" i="6"/>
  <c r="C618" i="6"/>
  <c r="C248" i="6"/>
  <c r="C514" i="6"/>
  <c r="C639" i="6"/>
  <c r="C931" i="6"/>
  <c r="C418" i="6"/>
  <c r="C161" i="6"/>
  <c r="C230" i="6"/>
  <c r="C714" i="6"/>
  <c r="C401" i="6"/>
  <c r="C380" i="6"/>
  <c r="C908" i="6"/>
  <c r="C889" i="6"/>
  <c r="C227" i="6"/>
  <c r="C699" i="6"/>
  <c r="G699" i="6" s="1"/>
  <c r="H699" i="6" s="1"/>
  <c r="C802" i="6"/>
  <c r="C549" i="6"/>
  <c r="C321" i="6"/>
  <c r="C628" i="6"/>
  <c r="C362" i="6"/>
  <c r="C804" i="6"/>
  <c r="C411" i="6"/>
  <c r="C693" i="6"/>
  <c r="G693" i="6" s="1"/>
  <c r="H693" i="6" s="1"/>
  <c r="C929" i="6"/>
  <c r="C687" i="6"/>
  <c r="C860" i="6"/>
  <c r="C148" i="6"/>
  <c r="C725" i="6"/>
  <c r="C44" i="6"/>
  <c r="C85" i="6"/>
  <c r="C437" i="6"/>
  <c r="C160" i="6"/>
  <c r="C400" i="6"/>
  <c r="C686" i="6"/>
  <c r="C109" i="6"/>
  <c r="C293" i="6"/>
  <c r="C417" i="6"/>
  <c r="C609" i="6"/>
  <c r="C424" i="6"/>
  <c r="C623" i="6"/>
  <c r="G623" i="6" s="1"/>
  <c r="H623" i="6" s="1"/>
  <c r="C882" i="6"/>
  <c r="C856" i="6"/>
  <c r="C961" i="6"/>
  <c r="C479" i="6"/>
  <c r="C835" i="6"/>
  <c r="C173" i="6"/>
  <c r="C226" i="6"/>
  <c r="C534" i="6"/>
  <c r="C508" i="6"/>
  <c r="C866" i="6"/>
  <c r="C98" i="6"/>
  <c r="C385" i="6"/>
  <c r="C796" i="6"/>
  <c r="C195" i="6"/>
  <c r="C719" i="6"/>
  <c r="C510" i="6"/>
  <c r="C492" i="6"/>
  <c r="C186" i="6"/>
  <c r="C194" i="6"/>
  <c r="C102" i="6"/>
  <c r="C146" i="6"/>
  <c r="C241" i="6"/>
  <c r="C544" i="6"/>
  <c r="C458" i="6"/>
  <c r="C704" i="6"/>
  <c r="C864" i="6"/>
  <c r="C351" i="6"/>
  <c r="C299" i="6"/>
  <c r="G299" i="6" s="1"/>
  <c r="H299" i="6" s="1"/>
  <c r="C335" i="6"/>
  <c r="C144" i="6"/>
  <c r="C191" i="6"/>
  <c r="C1003" i="6"/>
  <c r="C381" i="6"/>
  <c r="C348" i="6"/>
  <c r="C431" i="6"/>
  <c r="C610" i="6"/>
  <c r="C445" i="6"/>
  <c r="C67" i="6"/>
  <c r="C983" i="6"/>
  <c r="C800" i="6"/>
  <c r="C1004" i="6"/>
  <c r="C267" i="6"/>
  <c r="G267" i="6" s="1"/>
  <c r="H267" i="6" s="1"/>
  <c r="C624" i="6"/>
  <c r="C777" i="6"/>
  <c r="C153" i="6"/>
  <c r="C448" i="6"/>
  <c r="C465" i="6"/>
  <c r="C757" i="6"/>
  <c r="C454" i="6"/>
  <c r="C531" i="6"/>
  <c r="C329" i="6"/>
  <c r="C541" i="6"/>
  <c r="C444" i="6"/>
  <c r="C79" i="6"/>
  <c r="C250" i="6"/>
  <c r="G250" i="6" s="1"/>
  <c r="H250" i="6" s="1"/>
  <c r="C768" i="6"/>
  <c r="C249" i="6"/>
  <c r="C923" i="6"/>
  <c r="C689" i="6"/>
  <c r="C108" i="6"/>
  <c r="C101" i="6"/>
  <c r="C633" i="6"/>
  <c r="C953" i="6"/>
  <c r="C839" i="6"/>
  <c r="C769" i="6"/>
  <c r="C951" i="6"/>
  <c r="C73" i="6"/>
  <c r="C816" i="6"/>
  <c r="C523" i="6"/>
  <c r="C494" i="6"/>
  <c r="C469" i="6"/>
  <c r="C484" i="6"/>
  <c r="C612" i="6"/>
  <c r="C658" i="6"/>
  <c r="C819" i="6"/>
  <c r="C306" i="6"/>
  <c r="C95" i="6"/>
  <c r="C455" i="6"/>
  <c r="C959" i="6"/>
  <c r="C784" i="6"/>
  <c r="C844" i="6"/>
  <c r="C529" i="6"/>
  <c r="C606" i="6"/>
  <c r="C727" i="6"/>
  <c r="C705" i="6"/>
  <c r="C360" i="6"/>
  <c r="C368" i="6"/>
  <c r="C69" i="6"/>
  <c r="C339" i="6"/>
  <c r="C587" i="6"/>
  <c r="C605" i="6"/>
  <c r="C733" i="6"/>
  <c r="C332" i="6"/>
  <c r="C607" i="6"/>
  <c r="C890" i="6"/>
  <c r="C602" i="6"/>
  <c r="G602" i="6" s="1"/>
  <c r="H602" i="6" s="1"/>
  <c r="C185" i="6"/>
  <c r="C701" i="6"/>
  <c r="C377" i="6"/>
  <c r="C386" i="6"/>
  <c r="C367" i="6"/>
  <c r="G367" i="6" s="1"/>
  <c r="H367" i="6" s="1"/>
  <c r="C311" i="6"/>
  <c r="G311" i="6" s="1"/>
  <c r="H311" i="6" s="1"/>
  <c r="C316" i="6"/>
  <c r="C30" i="6"/>
  <c r="C75" i="6"/>
  <c r="C956" i="6"/>
  <c r="C779" i="6"/>
  <c r="C408" i="6"/>
  <c r="G408" i="6" s="1"/>
  <c r="H408" i="6" s="1"/>
  <c r="C811" i="6"/>
  <c r="C608" i="6"/>
  <c r="G608" i="6" s="1"/>
  <c r="H608" i="6" s="1"/>
  <c r="C291" i="6"/>
  <c r="C310" i="6"/>
  <c r="C460" i="6"/>
  <c r="C213" i="6"/>
  <c r="C398" i="6"/>
  <c r="C729" i="6"/>
  <c r="C939" i="6"/>
  <c r="C831" i="6"/>
  <c r="C665" i="6"/>
  <c r="C717" i="6"/>
  <c r="C906" i="6"/>
  <c r="C960" i="6"/>
  <c r="C927" i="6"/>
  <c r="G927" i="6" s="1"/>
  <c r="H927" i="6" s="1"/>
  <c r="C257" i="6"/>
  <c r="C986" i="6"/>
  <c r="C474" i="6"/>
  <c r="G474" i="6" s="1"/>
  <c r="H474" i="6" s="1"/>
  <c r="C347" i="6"/>
  <c r="G347" i="6" s="1"/>
  <c r="H347" i="6" s="1"/>
  <c r="C490" i="6"/>
  <c r="C26" i="6"/>
  <c r="C767" i="6"/>
  <c r="C937" i="6"/>
  <c r="C244" i="6"/>
  <c r="C94" i="6"/>
  <c r="C1005" i="6"/>
  <c r="C825" i="6"/>
  <c r="C187" i="6"/>
  <c r="C823" i="6"/>
  <c r="C854" i="6"/>
  <c r="C967" i="6"/>
  <c r="C868" i="6"/>
  <c r="C157" i="6"/>
  <c r="C574" i="6"/>
  <c r="C663" i="6"/>
  <c r="C774" i="6"/>
  <c r="C532" i="6"/>
  <c r="G532" i="6" s="1"/>
  <c r="H532" i="6" s="1"/>
  <c r="C275" i="6"/>
  <c r="C298" i="6"/>
  <c r="C287" i="6"/>
  <c r="C188" i="6"/>
  <c r="C552" i="6"/>
  <c r="C179" i="6"/>
  <c r="C758" i="6"/>
  <c r="C413" i="6"/>
  <c r="G413" i="6" s="1"/>
  <c r="H413" i="6" s="1"/>
  <c r="C747" i="6"/>
  <c r="C285" i="6"/>
  <c r="C220" i="6"/>
  <c r="C810" i="6"/>
  <c r="C421" i="6"/>
  <c r="C370" i="6"/>
  <c r="C880" i="6"/>
  <c r="C770" i="6"/>
  <c r="C397" i="6"/>
  <c r="C217" i="6"/>
  <c r="C384" i="6"/>
  <c r="C572" i="6"/>
  <c r="C547" i="6"/>
  <c r="C452" i="6"/>
  <c r="C571" i="6"/>
  <c r="C60" i="6"/>
  <c r="C917" i="6"/>
  <c r="C84" i="6"/>
  <c r="C149" i="6"/>
  <c r="C803" i="6"/>
  <c r="C909" i="6"/>
  <c r="C251" i="6"/>
  <c r="C936" i="6"/>
  <c r="C656" i="6"/>
  <c r="C41" i="6"/>
  <c r="C837" i="6"/>
  <c r="C943" i="6"/>
  <c r="C382" i="6"/>
  <c r="C945" i="6"/>
  <c r="C977" i="6"/>
  <c r="C25" i="6"/>
  <c r="C49" i="6"/>
  <c r="C32" i="6"/>
  <c r="C59" i="6"/>
  <c r="C924" i="6"/>
  <c r="C894" i="6"/>
  <c r="C511" i="6"/>
  <c r="C673" i="6"/>
  <c r="C634" i="6"/>
  <c r="C1002" i="6"/>
  <c r="C627" i="6"/>
  <c r="C416" i="6"/>
  <c r="C930" i="6"/>
  <c r="G930" i="6" s="1"/>
  <c r="H930" i="6" s="1"/>
  <c r="C565" i="6"/>
  <c r="G565" i="6" s="1"/>
  <c r="H565" i="6" s="1"/>
  <c r="C206" i="6"/>
  <c r="C15" i="6"/>
  <c r="C356" i="6"/>
  <c r="C670" i="6"/>
  <c r="C601" i="6"/>
  <c r="C881" i="6"/>
  <c r="C771" i="6"/>
  <c r="C849" i="6"/>
  <c r="C252" i="6"/>
  <c r="C138" i="6"/>
  <c r="C366" i="6"/>
  <c r="C669" i="6"/>
  <c r="G669" i="6" s="1"/>
  <c r="H669" i="6" s="1"/>
  <c r="C966" i="6"/>
  <c r="C305" i="6"/>
  <c r="C434" i="6"/>
  <c r="C750" i="6"/>
  <c r="C935" i="6"/>
  <c r="C78" i="6"/>
  <c r="C87" i="6"/>
  <c r="C1013" i="6"/>
  <c r="C981" i="6"/>
  <c r="C83" i="6"/>
  <c r="C61" i="6"/>
  <c r="C358" i="6"/>
  <c r="C716" i="6"/>
  <c r="C625" i="6"/>
  <c r="C542" i="6"/>
  <c r="C599" i="6"/>
  <c r="C604" i="6"/>
  <c r="C24" i="6"/>
  <c r="C888" i="6"/>
  <c r="C272" i="6"/>
  <c r="C567" i="6"/>
  <c r="C962" i="6"/>
  <c r="C512" i="6"/>
  <c r="G512" i="6" s="1"/>
  <c r="H512" i="6" s="1"/>
  <c r="C671" i="6"/>
  <c r="C853" i="6"/>
  <c r="C253" i="6"/>
  <c r="C775" i="6"/>
  <c r="C933" i="6"/>
  <c r="C563" i="6"/>
  <c r="C553" i="6"/>
  <c r="C538" i="6"/>
  <c r="G538" i="6" s="1"/>
  <c r="H538" i="6" s="1"/>
  <c r="C876" i="6"/>
  <c r="C80" i="6"/>
  <c r="C297" i="6"/>
  <c r="C420" i="6"/>
  <c r="C122" i="6"/>
  <c r="C926" i="6"/>
  <c r="C871" i="6"/>
  <c r="C630" i="6"/>
  <c r="C346" i="6"/>
  <c r="C111" i="6"/>
  <c r="C974" i="6"/>
  <c r="C525" i="6"/>
  <c r="C970" i="6"/>
  <c r="C513" i="6"/>
  <c r="C736" i="6"/>
  <c r="C1000" i="6"/>
  <c r="C682" i="6"/>
  <c r="C873" i="6"/>
  <c r="C23" i="6"/>
  <c r="C164" i="6"/>
  <c r="C548" i="6"/>
  <c r="C748" i="6"/>
  <c r="C317" i="6"/>
  <c r="C407" i="6"/>
  <c r="G407" i="6" s="1"/>
  <c r="H407" i="6" s="1"/>
  <c r="C576" i="6"/>
  <c r="C710" i="6"/>
  <c r="C652" i="6"/>
  <c r="C988" i="6"/>
  <c r="C371" i="6"/>
  <c r="C51" i="6"/>
  <c r="C419" i="6"/>
  <c r="G419" i="6" s="1"/>
  <c r="H419" i="6" s="1"/>
  <c r="C308" i="6"/>
  <c r="G308" i="6" s="1"/>
  <c r="H308" i="6" s="1"/>
  <c r="C739" i="6"/>
  <c r="C649" i="6"/>
  <c r="G649" i="6" s="1"/>
  <c r="H649" i="6" s="1"/>
  <c r="C886" i="6"/>
  <c r="C594" i="6"/>
  <c r="G594" i="6" s="1"/>
  <c r="H594" i="6" s="1"/>
  <c r="C104" i="6"/>
  <c r="C359" i="6"/>
  <c r="C887" i="6"/>
  <c r="C818" i="6"/>
  <c r="C229" i="6"/>
  <c r="C20" i="6"/>
  <c r="G20" i="6" s="1"/>
  <c r="H20" i="6" s="1"/>
  <c r="C326" i="6"/>
  <c r="C350" i="6"/>
  <c r="C22" i="6"/>
  <c r="C790" i="6"/>
  <c r="G790" i="6" s="1"/>
  <c r="H790" i="6" s="1"/>
  <c r="C129" i="6"/>
  <c r="C776" i="6"/>
  <c r="C614" i="6"/>
  <c r="C476" i="6"/>
  <c r="C509" i="6"/>
  <c r="E51" i="6"/>
  <c r="E54" i="6"/>
  <c r="E68" i="6"/>
  <c r="E55" i="6"/>
  <c r="E87" i="6"/>
  <c r="E43" i="6"/>
  <c r="E95" i="6"/>
  <c r="E84" i="6"/>
  <c r="E89" i="6"/>
  <c r="E65" i="6"/>
  <c r="E114" i="6"/>
  <c r="E94" i="6"/>
  <c r="E91" i="6"/>
  <c r="E48" i="6"/>
  <c r="E58" i="6"/>
  <c r="E81" i="6"/>
  <c r="E42" i="6"/>
  <c r="E97" i="6"/>
  <c r="E103" i="6"/>
  <c r="E90" i="6"/>
  <c r="E104" i="6"/>
  <c r="E96" i="6"/>
  <c r="E45" i="6"/>
  <c r="E107" i="6"/>
  <c r="E99" i="6"/>
  <c r="E52" i="6"/>
  <c r="E79" i="6"/>
  <c r="E57" i="6"/>
  <c r="E88" i="6"/>
  <c r="E113" i="6"/>
  <c r="E111" i="6"/>
  <c r="E71" i="6"/>
  <c r="E73" i="6"/>
  <c r="E78" i="6"/>
  <c r="E102" i="6"/>
  <c r="E47" i="6"/>
  <c r="E106" i="6"/>
  <c r="E76" i="6"/>
  <c r="E112" i="6"/>
  <c r="E61" i="6"/>
  <c r="E70" i="6"/>
  <c r="E85" i="6"/>
  <c r="E86" i="6"/>
  <c r="E60" i="6"/>
  <c r="E50" i="6"/>
  <c r="E93" i="6"/>
  <c r="E44" i="6"/>
  <c r="E109" i="6"/>
  <c r="E83" i="6"/>
  <c r="E41" i="6"/>
  <c r="E80" i="6"/>
  <c r="E46" i="6"/>
  <c r="E77" i="6"/>
  <c r="E64" i="6"/>
  <c r="E75" i="6"/>
  <c r="E62" i="6"/>
  <c r="E63" i="6"/>
  <c r="E59" i="6"/>
  <c r="E69" i="6"/>
  <c r="E100" i="6"/>
  <c r="E101" i="6"/>
  <c r="E82" i="6"/>
  <c r="E74" i="6"/>
  <c r="E67" i="6"/>
  <c r="E49" i="6"/>
  <c r="E92" i="6"/>
  <c r="E105" i="6"/>
  <c r="E108" i="6"/>
  <c r="E98" i="6"/>
  <c r="E72" i="6"/>
  <c r="E40" i="6"/>
  <c r="E53" i="6"/>
  <c r="E56" i="6"/>
  <c r="E110" i="6"/>
  <c r="E66" i="6"/>
  <c r="D1015" i="6"/>
  <c r="C812" i="6"/>
  <c r="C391" i="6"/>
  <c r="G391" i="6" s="1"/>
  <c r="H391" i="6" s="1"/>
  <c r="C734" i="6"/>
  <c r="C498" i="6"/>
  <c r="G498" i="6" s="1"/>
  <c r="H498" i="6" s="1"/>
  <c r="C89" i="6"/>
  <c r="C182" i="6"/>
  <c r="C136" i="6"/>
  <c r="C271" i="6"/>
  <c r="C319" i="6"/>
  <c r="C43" i="6"/>
  <c r="C636" i="6"/>
  <c r="G636" i="6" s="1"/>
  <c r="H636" i="6" s="1"/>
  <c r="C130" i="6"/>
  <c r="C315" i="6"/>
  <c r="C282" i="6"/>
  <c r="C640" i="6"/>
  <c r="C232" i="6"/>
  <c r="C795" i="6"/>
  <c r="C678" i="6"/>
  <c r="C38" i="6"/>
  <c r="C461" i="6"/>
  <c r="C422" i="6"/>
  <c r="C499" i="6"/>
  <c r="C246" i="6"/>
  <c r="C117" i="6"/>
  <c r="C155" i="6"/>
  <c r="C223" i="6"/>
  <c r="C228" i="6"/>
  <c r="C998" i="6"/>
  <c r="C973" i="6"/>
  <c r="C772" i="6"/>
  <c r="C174" i="6"/>
  <c r="G174" i="6" s="1"/>
  <c r="H174" i="6" s="1"/>
  <c r="C996" i="6"/>
  <c r="C723" i="6"/>
  <c r="C938" i="6"/>
  <c r="C162" i="6"/>
  <c r="C638" i="6"/>
  <c r="C735" i="6"/>
  <c r="C373" i="6"/>
  <c r="C415" i="6"/>
  <c r="C603" i="6"/>
  <c r="C592" i="6"/>
  <c r="C789" i="6"/>
  <c r="C540" i="6"/>
  <c r="C199" i="6"/>
  <c r="C616" i="6"/>
  <c r="C200" i="6"/>
  <c r="C344" i="6"/>
  <c r="G344" i="6" s="1"/>
  <c r="H344" i="6" s="1"/>
  <c r="C302" i="6"/>
  <c r="C21" i="6"/>
  <c r="C852" i="6"/>
  <c r="C459" i="6"/>
  <c r="C1008" i="6"/>
  <c r="C808" i="6"/>
  <c r="C713" i="6"/>
  <c r="C1015" i="6"/>
  <c r="C427" i="6"/>
  <c r="C668" i="6"/>
  <c r="C333" i="6"/>
  <c r="C521" i="6"/>
  <c r="G521" i="6" s="1"/>
  <c r="H521" i="6" s="1"/>
  <c r="C578" i="6"/>
  <c r="C224" i="6"/>
  <c r="G224" i="6" s="1"/>
  <c r="H224" i="6" s="1"/>
  <c r="C219" i="6"/>
  <c r="C88" i="6"/>
  <c r="C919" i="6"/>
  <c r="C875" i="6"/>
  <c r="C911" i="6"/>
  <c r="C31" i="6"/>
  <c r="C621" i="6"/>
  <c r="C473" i="6"/>
  <c r="C589" i="6"/>
  <c r="C581" i="6"/>
  <c r="C907" i="6"/>
  <c r="G907" i="6" s="1"/>
  <c r="H907" i="6" s="1"/>
  <c r="C491" i="6"/>
  <c r="C539" i="6"/>
  <c r="C406" i="6"/>
  <c r="C755" i="6"/>
  <c r="C573" i="6"/>
  <c r="C745" i="6"/>
  <c r="C443" i="6"/>
  <c r="C242" i="6"/>
  <c r="C235" i="6"/>
  <c r="C63" i="6"/>
  <c r="C365" i="6"/>
  <c r="C488" i="6"/>
  <c r="C651" i="6"/>
  <c r="C910" i="6"/>
  <c r="C761" i="6"/>
  <c r="C392" i="6"/>
  <c r="C99" i="6"/>
  <c r="C863" i="6"/>
  <c r="C279" i="6"/>
  <c r="C449" i="6"/>
  <c r="C93" i="6"/>
  <c r="C995" i="6"/>
  <c r="C325" i="6"/>
  <c r="C759" i="6"/>
  <c r="C632" i="6"/>
  <c r="C438" i="6"/>
  <c r="G438" i="6" s="1"/>
  <c r="H438" i="6" s="1"/>
  <c r="C208" i="6"/>
  <c r="C500" i="6"/>
  <c r="C464" i="6"/>
  <c r="C1010" i="6"/>
  <c r="C709" i="6"/>
  <c r="C304" i="6"/>
  <c r="G304" i="6" s="1"/>
  <c r="H304" i="6" s="1"/>
  <c r="C764" i="6"/>
  <c r="C566" i="6"/>
  <c r="C66" i="6"/>
  <c r="C676" i="6"/>
  <c r="G676" i="6" s="1"/>
  <c r="H676" i="6" s="1"/>
  <c r="C801" i="6"/>
  <c r="C643" i="6"/>
  <c r="G643" i="6" s="1"/>
  <c r="H643" i="6" s="1"/>
  <c r="C731" i="6"/>
  <c r="C978" i="6"/>
  <c r="C375" i="6"/>
  <c r="C843" i="6"/>
  <c r="C338" i="6"/>
  <c r="C597" i="6"/>
  <c r="C168" i="6"/>
  <c r="C139" i="6"/>
  <c r="C557" i="6"/>
  <c r="C766" i="6"/>
  <c r="C530" i="6"/>
  <c r="C975" i="6"/>
  <c r="C838" i="6"/>
  <c r="C405" i="6"/>
  <c r="C562" i="6"/>
  <c r="C683" i="6"/>
  <c r="C126" i="6"/>
  <c r="C390" i="6"/>
  <c r="G390" i="6" s="1"/>
  <c r="H390" i="6" s="1"/>
  <c r="C37" i="6"/>
  <c r="C992" i="6"/>
  <c r="C740" i="6"/>
  <c r="C233" i="6"/>
  <c r="C1009" i="6"/>
  <c r="C957" i="6"/>
  <c r="C631" i="6"/>
  <c r="C765" i="6"/>
  <c r="C135" i="6"/>
  <c r="C137" i="6"/>
  <c r="G137" i="6" s="1"/>
  <c r="H137" i="6" s="1"/>
  <c r="C850" i="6"/>
  <c r="C477" i="6"/>
  <c r="C583" i="6"/>
  <c r="C753" i="6"/>
  <c r="C826" i="6"/>
  <c r="C679" i="6"/>
  <c r="G679" i="6" s="1"/>
  <c r="H679" i="6" s="1"/>
  <c r="C273" i="6"/>
  <c r="C672" i="6"/>
  <c r="C301" i="6"/>
  <c r="C395" i="6"/>
  <c r="C946" i="6"/>
  <c r="C942" i="6"/>
  <c r="C354" i="6"/>
  <c r="C537" i="6"/>
  <c r="C286" i="6"/>
  <c r="C46" i="6"/>
  <c r="C364" i="6"/>
  <c r="C17" i="6"/>
  <c r="C262" i="6"/>
  <c r="C580" i="6"/>
  <c r="C847" i="6"/>
  <c r="G847" i="6" s="1"/>
  <c r="H847" i="6" s="1"/>
  <c r="C261" i="6"/>
  <c r="G261" i="6" s="1"/>
  <c r="H261" i="6" s="1"/>
  <c r="C27" i="6"/>
  <c r="C165" i="6"/>
  <c r="G165" i="6" s="1"/>
  <c r="H165" i="6" s="1"/>
  <c r="C151" i="6"/>
  <c r="C125" i="6"/>
  <c r="C815" i="6"/>
  <c r="C697" i="6"/>
  <c r="C895" i="6"/>
  <c r="C45" i="6"/>
  <c r="C112" i="6"/>
  <c r="C204" i="6"/>
  <c r="C396" i="6"/>
  <c r="C450" i="6"/>
  <c r="C336" i="6"/>
  <c r="C198" i="6"/>
  <c r="C550" i="6"/>
  <c r="G550" i="6" s="1"/>
  <c r="H550" i="6" s="1"/>
  <c r="C16" i="6"/>
  <c r="C410" i="6"/>
  <c r="C793" i="6"/>
  <c r="C570" i="6"/>
  <c r="C916" i="6"/>
  <c r="C781" i="6"/>
  <c r="C799" i="6"/>
  <c r="C48" i="6"/>
  <c r="C620" i="6"/>
  <c r="C859" i="6"/>
  <c r="C480" i="6"/>
  <c r="C76" i="6"/>
  <c r="C568" i="6"/>
  <c r="G568" i="6" s="1"/>
  <c r="H568" i="6" s="1"/>
  <c r="C33" i="6"/>
  <c r="C820" i="6"/>
  <c r="C661" i="6"/>
  <c r="G661" i="6" s="1"/>
  <c r="H661" i="6" s="1"/>
  <c r="C212" i="6"/>
  <c r="C355" i="6"/>
  <c r="C644" i="6"/>
  <c r="G644" i="6" s="1"/>
  <c r="H644" i="6" s="1"/>
  <c r="I644" i="6" s="1"/>
  <c r="J644" i="6" s="1"/>
  <c r="C330" i="6"/>
  <c r="C205" i="6"/>
  <c r="C215" i="6"/>
  <c r="C496" i="6"/>
  <c r="C520" i="6"/>
  <c r="C662" i="6"/>
  <c r="C522" i="6"/>
  <c r="C489" i="6"/>
  <c r="G489" i="6" s="1"/>
  <c r="H489" i="6" s="1"/>
  <c r="C904" i="6"/>
  <c r="C18" i="6"/>
  <c r="C472" i="6"/>
  <c r="C239" i="6"/>
  <c r="G239" i="6" s="1"/>
  <c r="H239" i="6" s="1"/>
  <c r="C954" i="6"/>
  <c r="C134" i="6"/>
  <c r="C997" i="6"/>
  <c r="C588" i="6"/>
  <c r="C646" i="6"/>
  <c r="C893" i="6"/>
  <c r="C648" i="6"/>
  <c r="C442" i="6"/>
  <c r="C741" i="6"/>
  <c r="C912" i="6"/>
  <c r="C976" i="6"/>
  <c r="C269" i="6"/>
  <c r="C569" i="6"/>
  <c r="C560" i="6"/>
  <c r="C896" i="6"/>
  <c r="C577" i="6"/>
  <c r="C502" i="6"/>
  <c r="C884" i="6"/>
  <c r="C979" i="6"/>
  <c r="C829" i="6"/>
  <c r="C870" i="6"/>
  <c r="C53" i="6"/>
  <c r="C984" i="6"/>
  <c r="C897" i="6"/>
  <c r="C805" i="6"/>
  <c r="C115" i="6"/>
  <c r="C798" i="6"/>
  <c r="C446" i="6"/>
  <c r="C932" i="6"/>
  <c r="C259" i="6"/>
  <c r="C968" i="6"/>
  <c r="C732" i="6"/>
  <c r="C327" i="6"/>
  <c r="C170" i="6"/>
  <c r="C264" i="6"/>
  <c r="G264" i="6" s="1"/>
  <c r="H264" i="6" s="1"/>
  <c r="C425" i="6"/>
  <c r="G425" i="6" s="1"/>
  <c r="H425" i="6" s="1"/>
  <c r="C74" i="6"/>
  <c r="C809" i="6"/>
  <c r="C55" i="6"/>
  <c r="C288" i="6"/>
  <c r="C692" i="6"/>
  <c r="C715" i="6"/>
  <c r="C171" i="6"/>
  <c r="G171" i="6" s="1"/>
  <c r="H171" i="6" s="1"/>
  <c r="C65" i="6"/>
  <c r="G443" i="6" l="1"/>
  <c r="H443" i="6" s="1"/>
  <c r="G511" i="6"/>
  <c r="H511" i="6" s="1"/>
  <c r="G448" i="6"/>
  <c r="H448" i="6" s="1"/>
  <c r="G801" i="6"/>
  <c r="H801" i="6" s="1"/>
  <c r="G904" i="6"/>
  <c r="H904" i="6" s="1"/>
  <c r="G228" i="6"/>
  <c r="H228" i="6" s="1"/>
  <c r="G591" i="6"/>
  <c r="H591" i="6" s="1"/>
  <c r="G586" i="6"/>
  <c r="H586" i="6" s="1"/>
  <c r="G173" i="6"/>
  <c r="H173" i="6" s="1"/>
  <c r="G442" i="6"/>
  <c r="H442" i="6" s="1"/>
  <c r="G188" i="6"/>
  <c r="H188" i="6" s="1"/>
  <c r="G610" i="6"/>
  <c r="H610" i="6" s="1"/>
  <c r="G297" i="6"/>
  <c r="H297" i="6" s="1"/>
  <c r="I297" i="6" s="1"/>
  <c r="J297" i="6" s="1"/>
  <c r="G217" i="6"/>
  <c r="H217" i="6" s="1"/>
  <c r="G459" i="6"/>
  <c r="H459" i="6" s="1"/>
  <c r="G162" i="6"/>
  <c r="H162" i="6" s="1"/>
  <c r="I137" i="6" s="1"/>
  <c r="J137" i="6" s="1"/>
  <c r="G213" i="6"/>
  <c r="H213" i="6" s="1"/>
  <c r="G145" i="6"/>
  <c r="H145" i="6" s="1"/>
  <c r="G410" i="6"/>
  <c r="H410" i="6" s="1"/>
  <c r="G273" i="6"/>
  <c r="H273" i="6" s="1"/>
  <c r="G334" i="6"/>
  <c r="H334" i="6" s="1"/>
  <c r="F22" i="4"/>
  <c r="G22" i="4" s="1"/>
  <c r="H22" i="4" s="1"/>
  <c r="G664" i="6"/>
  <c r="H664" i="6" s="1"/>
  <c r="G870" i="6"/>
  <c r="H870" i="6" s="1"/>
  <c r="G771" i="6"/>
  <c r="H771" i="6" s="1"/>
  <c r="AE444" i="3"/>
  <c r="AF444" i="3" s="1"/>
  <c r="G833" i="6"/>
  <c r="H833" i="6" s="1"/>
  <c r="G784" i="6"/>
  <c r="H784" i="6" s="1"/>
  <c r="G237" i="6"/>
  <c r="H237" i="6" s="1"/>
  <c r="G569" i="6"/>
  <c r="H569" i="6" s="1"/>
  <c r="G601" i="6"/>
  <c r="H601" i="6" s="1"/>
  <c r="G236" i="6"/>
  <c r="H236" i="6" s="1"/>
  <c r="I236" i="6" s="1"/>
  <c r="J236" i="6" s="1"/>
  <c r="G446" i="6"/>
  <c r="H446" i="6" s="1"/>
  <c r="G402" i="6"/>
  <c r="H402" i="6" s="1"/>
  <c r="G320" i="6"/>
  <c r="H320" i="6" s="1"/>
  <c r="G286" i="6"/>
  <c r="H286" i="6" s="1"/>
  <c r="I286" i="6" s="1"/>
  <c r="J286" i="6" s="1"/>
  <c r="G87" i="6"/>
  <c r="H87" i="6" s="1"/>
  <c r="G452" i="6"/>
  <c r="H452" i="6" s="1"/>
  <c r="G240" i="6"/>
  <c r="H240" i="6" s="1"/>
  <c r="G231" i="6"/>
  <c r="H231" i="6" s="1"/>
  <c r="G193" i="6"/>
  <c r="H193" i="6" s="1"/>
  <c r="G957" i="6"/>
  <c r="H957" i="6" s="1"/>
  <c r="G548" i="6"/>
  <c r="H548" i="6" s="1"/>
  <c r="G473" i="6"/>
  <c r="H473" i="6" s="1"/>
  <c r="I473" i="6" s="1"/>
  <c r="J473" i="6" s="1"/>
  <c r="G541" i="6"/>
  <c r="H541" i="6" s="1"/>
  <c r="G388" i="6"/>
  <c r="H388" i="6" s="1"/>
  <c r="G509" i="6"/>
  <c r="H509" i="6" s="1"/>
  <c r="G369" i="6"/>
  <c r="H369" i="6" s="1"/>
  <c r="I344" i="6" s="1"/>
  <c r="J344" i="6" s="1"/>
  <c r="G1002" i="6"/>
  <c r="H1002" i="6" s="1"/>
  <c r="I1002" i="6" s="1"/>
  <c r="J1002" i="6" s="1"/>
  <c r="G641" i="6"/>
  <c r="H641" i="6" s="1"/>
  <c r="G247" i="6"/>
  <c r="H247" i="6" s="1"/>
  <c r="G776" i="6"/>
  <c r="H776" i="6" s="1"/>
  <c r="I776" i="6" s="1"/>
  <c r="J776" i="6" s="1"/>
  <c r="G634" i="6"/>
  <c r="H634" i="6" s="1"/>
  <c r="G291" i="6"/>
  <c r="H291" i="6" s="1"/>
  <c r="G826" i="6"/>
  <c r="H826" i="6" s="1"/>
  <c r="G421" i="6"/>
  <c r="H421" i="6" s="1"/>
  <c r="G455" i="6"/>
  <c r="H455" i="6" s="1"/>
  <c r="G495" i="6"/>
  <c r="H495" i="6" s="1"/>
  <c r="G683" i="6"/>
  <c r="H683" i="6" s="1"/>
  <c r="G22" i="6"/>
  <c r="H22" i="6" s="1"/>
  <c r="G36" i="6"/>
  <c r="H36" i="6" s="1"/>
  <c r="G506" i="6"/>
  <c r="H506" i="6" s="1"/>
  <c r="AE457" i="3"/>
  <c r="AF457" i="3" s="1"/>
  <c r="AI457" i="3" s="1"/>
  <c r="AE428" i="3"/>
  <c r="AF428" i="3" s="1"/>
  <c r="AI428" i="3" s="1"/>
  <c r="AE442" i="3"/>
  <c r="AF442" i="3" s="1"/>
  <c r="AG442" i="3" s="1"/>
  <c r="AH443" i="3" s="1"/>
  <c r="AE446" i="3"/>
  <c r="AF446" i="3" s="1"/>
  <c r="AI446" i="3" s="1"/>
  <c r="G731" i="6"/>
  <c r="H731" i="6" s="1"/>
  <c r="G716" i="6"/>
  <c r="H716" i="6" s="1"/>
  <c r="G574" i="6"/>
  <c r="H574" i="6" s="1"/>
  <c r="G144" i="6"/>
  <c r="H144" i="6" s="1"/>
  <c r="I119" i="6" s="1"/>
  <c r="J119" i="6" s="1"/>
  <c r="G593" i="6"/>
  <c r="H593" i="6" s="1"/>
  <c r="I568" i="6" s="1"/>
  <c r="J568" i="6" s="1"/>
  <c r="G166" i="6"/>
  <c r="H166" i="6" s="1"/>
  <c r="G331" i="6"/>
  <c r="H331" i="6" s="1"/>
  <c r="AE447" i="3"/>
  <c r="AF447" i="3" s="1"/>
  <c r="AI447" i="3" s="1"/>
  <c r="AE464" i="3"/>
  <c r="AF464" i="3" s="1"/>
  <c r="AI464" i="3" s="1"/>
  <c r="AE429" i="3"/>
  <c r="AF429" i="3" s="1"/>
  <c r="AE433" i="3"/>
  <c r="AF433" i="3" s="1"/>
  <c r="G46" i="6"/>
  <c r="H46" i="6" s="1"/>
  <c r="G497" i="6"/>
  <c r="H497" i="6" s="1"/>
  <c r="G19" i="6"/>
  <c r="H19" i="6" s="1"/>
  <c r="G477" i="6"/>
  <c r="H477" i="6" s="1"/>
  <c r="G406" i="6"/>
  <c r="H406" i="6" s="1"/>
  <c r="G135" i="6"/>
  <c r="H135" i="6" s="1"/>
  <c r="G977" i="6"/>
  <c r="H977" i="6" s="1"/>
  <c r="G307" i="6"/>
  <c r="H307" i="6" s="1"/>
  <c r="G494" i="6"/>
  <c r="H494" i="6" s="1"/>
  <c r="G942" i="6"/>
  <c r="H942" i="6" s="1"/>
  <c r="G146" i="6"/>
  <c r="H146" i="6" s="1"/>
  <c r="I146" i="6" s="1"/>
  <c r="J146" i="6" s="1"/>
  <c r="G384" i="6"/>
  <c r="H384" i="6" s="1"/>
  <c r="I384" i="6" s="1"/>
  <c r="J384" i="6" s="1"/>
  <c r="G151" i="6"/>
  <c r="H151" i="6" s="1"/>
  <c r="G873" i="6"/>
  <c r="H873" i="6" s="1"/>
  <c r="G604" i="6"/>
  <c r="H604" i="6" s="1"/>
  <c r="AE449" i="3"/>
  <c r="AF449" i="3" s="1"/>
  <c r="AI449" i="3" s="1"/>
  <c r="G1003" i="6"/>
  <c r="H1003" i="6" s="1"/>
  <c r="I1003" i="6" s="1"/>
  <c r="J1003" i="6" s="1"/>
  <c r="G251" i="6"/>
  <c r="H251" i="6" s="1"/>
  <c r="G126" i="6"/>
  <c r="H126" i="6" s="1"/>
  <c r="AE453" i="3"/>
  <c r="AF453" i="3" s="1"/>
  <c r="AI453" i="3" s="1"/>
  <c r="G502" i="6"/>
  <c r="H502" i="6" s="1"/>
  <c r="G149" i="6"/>
  <c r="H149" i="6" s="1"/>
  <c r="I149" i="6" s="1"/>
  <c r="J149" i="6" s="1"/>
  <c r="G17" i="6"/>
  <c r="H17" i="6" s="1"/>
  <c r="G530" i="6"/>
  <c r="H530" i="6" s="1"/>
  <c r="AE434" i="3"/>
  <c r="AF434" i="3" s="1"/>
  <c r="I171" i="6"/>
  <c r="J171" i="6" s="1"/>
  <c r="AE431" i="3"/>
  <c r="AF431" i="3" s="1"/>
  <c r="G29" i="6"/>
  <c r="H29" i="6" s="1"/>
  <c r="G139" i="6"/>
  <c r="H139" i="6" s="1"/>
  <c r="G168" i="6"/>
  <c r="H168" i="6" s="1"/>
  <c r="G420" i="6"/>
  <c r="H420" i="6" s="1"/>
  <c r="G207" i="6"/>
  <c r="H207" i="6" s="1"/>
  <c r="G635" i="6"/>
  <c r="H635" i="6" s="1"/>
  <c r="G472" i="6"/>
  <c r="H472" i="6" s="1"/>
  <c r="G262" i="6"/>
  <c r="H262" i="6" s="1"/>
  <c r="G616" i="6"/>
  <c r="H616" i="6" s="1"/>
  <c r="G315" i="6"/>
  <c r="H315" i="6" s="1"/>
  <c r="G350" i="6"/>
  <c r="H350" i="6" s="1"/>
  <c r="G775" i="6"/>
  <c r="H775" i="6" s="1"/>
  <c r="G220" i="6"/>
  <c r="H220" i="6" s="1"/>
  <c r="G306" i="6"/>
  <c r="H306" i="6" s="1"/>
  <c r="G293" i="6"/>
  <c r="H293" i="6" s="1"/>
  <c r="I293" i="6" s="1"/>
  <c r="J293" i="6" s="1"/>
  <c r="AE436" i="3"/>
  <c r="AF436" i="3" s="1"/>
  <c r="G745" i="6"/>
  <c r="H745" i="6" s="1"/>
  <c r="G18" i="6"/>
  <c r="H18" i="6" s="1"/>
  <c r="G450" i="6"/>
  <c r="H450" i="6" s="1"/>
  <c r="I450" i="6" s="1"/>
  <c r="J450" i="6" s="1"/>
  <c r="G405" i="6"/>
  <c r="H405" i="6" s="1"/>
  <c r="G755" i="6"/>
  <c r="H755" i="6" s="1"/>
  <c r="G578" i="6"/>
  <c r="H578" i="6" s="1"/>
  <c r="G998" i="6"/>
  <c r="H998" i="6" s="1"/>
  <c r="I998" i="6" s="1"/>
  <c r="J998" i="6" s="1"/>
  <c r="G652" i="6"/>
  <c r="H652" i="6" s="1"/>
  <c r="G253" i="6"/>
  <c r="H253" i="6" s="1"/>
  <c r="G514" i="6"/>
  <c r="H514" i="6" s="1"/>
  <c r="I489" i="6" s="1"/>
  <c r="J489" i="6" s="1"/>
  <c r="G684" i="6"/>
  <c r="H684" i="6" s="1"/>
  <c r="G357" i="6"/>
  <c r="H357" i="6" s="1"/>
  <c r="G396" i="6"/>
  <c r="H396" i="6" s="1"/>
  <c r="G364" i="6"/>
  <c r="H364" i="6" s="1"/>
  <c r="G853" i="6"/>
  <c r="H853" i="6" s="1"/>
  <c r="G32" i="6"/>
  <c r="H32" i="6" s="1"/>
  <c r="G321" i="6"/>
  <c r="H321" i="6" s="1"/>
  <c r="G1012" i="6"/>
  <c r="H1012" i="6" s="1"/>
  <c r="I1012" i="6" s="1"/>
  <c r="J1012" i="6" s="1"/>
  <c r="G276" i="6"/>
  <c r="H276" i="6" s="1"/>
  <c r="G372" i="6"/>
  <c r="H372" i="6" s="1"/>
  <c r="I347" i="6" s="1"/>
  <c r="J347" i="6" s="1"/>
  <c r="G975" i="6"/>
  <c r="H975" i="6" s="1"/>
  <c r="G333" i="6"/>
  <c r="H333" i="6" s="1"/>
  <c r="I308" i="6" s="1"/>
  <c r="J308" i="6" s="1"/>
  <c r="G576" i="6"/>
  <c r="H576" i="6" s="1"/>
  <c r="G508" i="6"/>
  <c r="H508" i="6" s="1"/>
  <c r="G400" i="6"/>
  <c r="H400" i="6" s="1"/>
  <c r="I400" i="6" s="1"/>
  <c r="J400" i="6" s="1"/>
  <c r="G618" i="6"/>
  <c r="H618" i="6" s="1"/>
  <c r="I618" i="6" s="1"/>
  <c r="J618" i="6" s="1"/>
  <c r="G258" i="6"/>
  <c r="H258" i="6" s="1"/>
  <c r="AE451" i="3"/>
  <c r="AF451" i="3" s="1"/>
  <c r="AE461" i="3"/>
  <c r="AF461" i="3" s="1"/>
  <c r="G309" i="6"/>
  <c r="H309" i="6" s="1"/>
  <c r="G976" i="6"/>
  <c r="H976" i="6" s="1"/>
  <c r="G522" i="6"/>
  <c r="H522" i="6" s="1"/>
  <c r="G668" i="6"/>
  <c r="H668" i="6" s="1"/>
  <c r="I668" i="6" s="1"/>
  <c r="J668" i="6" s="1"/>
  <c r="G155" i="6"/>
  <c r="H155" i="6" s="1"/>
  <c r="G758" i="6"/>
  <c r="H758" i="6" s="1"/>
  <c r="G30" i="6"/>
  <c r="H30" i="6" s="1"/>
  <c r="G160" i="6"/>
  <c r="H160" i="6" s="1"/>
  <c r="AG443" i="3"/>
  <c r="AH444" i="3" s="1"/>
  <c r="AI443" i="3"/>
  <c r="AI452" i="3"/>
  <c r="G715" i="6"/>
  <c r="H715" i="6" s="1"/>
  <c r="G766" i="6"/>
  <c r="H766" i="6" s="1"/>
  <c r="G427" i="6"/>
  <c r="H427" i="6" s="1"/>
  <c r="G368" i="6"/>
  <c r="H368" i="6" s="1"/>
  <c r="I368" i="6" s="1"/>
  <c r="J368" i="6" s="1"/>
  <c r="G544" i="6"/>
  <c r="H544" i="6" s="1"/>
  <c r="G226" i="6"/>
  <c r="H226" i="6" s="1"/>
  <c r="G437" i="6"/>
  <c r="H437" i="6" s="1"/>
  <c r="I412" i="6" s="1"/>
  <c r="J412" i="6" s="1"/>
  <c r="G680" i="6"/>
  <c r="H680" i="6" s="1"/>
  <c r="G234" i="6"/>
  <c r="H234" i="6" s="1"/>
  <c r="AE440" i="3"/>
  <c r="AF440" i="3" s="1"/>
  <c r="AG439" i="3" s="1"/>
  <c r="AH440" i="3" s="1"/>
  <c r="AE427" i="3"/>
  <c r="AF427" i="3" s="1"/>
  <c r="AI439" i="3"/>
  <c r="G219" i="6"/>
  <c r="H219" i="6" s="1"/>
  <c r="G631" i="6"/>
  <c r="H631" i="6" s="1"/>
  <c r="G136" i="6"/>
  <c r="H136" i="6" s="1"/>
  <c r="G206" i="6"/>
  <c r="H206" i="6" s="1"/>
  <c r="G547" i="6"/>
  <c r="H547" i="6" s="1"/>
  <c r="G241" i="6"/>
  <c r="H241" i="6" s="1"/>
  <c r="G696" i="6"/>
  <c r="H696" i="6" s="1"/>
  <c r="AI437" i="3"/>
  <c r="AE432" i="3"/>
  <c r="AF432" i="3" s="1"/>
  <c r="AE460" i="3"/>
  <c r="AF460" i="3" s="1"/>
  <c r="G820" i="6"/>
  <c r="H820" i="6" s="1"/>
  <c r="G713" i="6"/>
  <c r="H713" i="6" s="1"/>
  <c r="G499" i="6"/>
  <c r="H499" i="6" s="1"/>
  <c r="I474" i="6" s="1"/>
  <c r="J474" i="6" s="1"/>
  <c r="G122" i="6"/>
  <c r="H122" i="6" s="1"/>
  <c r="G572" i="6"/>
  <c r="H572" i="6" s="1"/>
  <c r="G444" i="6"/>
  <c r="H444" i="6" s="1"/>
  <c r="I419" i="6" s="1"/>
  <c r="J419" i="6" s="1"/>
  <c r="G526" i="6"/>
  <c r="H526" i="6" s="1"/>
  <c r="AI444" i="3"/>
  <c r="AE425" i="3"/>
  <c r="AF425" i="3" s="1"/>
  <c r="AE435" i="3"/>
  <c r="AF435" i="3" s="1"/>
  <c r="G651" i="6"/>
  <c r="H651" i="6" s="1"/>
  <c r="I651" i="6" s="1"/>
  <c r="J651" i="6" s="1"/>
  <c r="G434" i="6"/>
  <c r="H434" i="6" s="1"/>
  <c r="I409" i="6" s="1"/>
  <c r="J409" i="6" s="1"/>
  <c r="G943" i="6"/>
  <c r="H943" i="6" s="1"/>
  <c r="G287" i="6"/>
  <c r="H287" i="6" s="1"/>
  <c r="I287" i="6" s="1"/>
  <c r="J287" i="6" s="1"/>
  <c r="G816" i="6"/>
  <c r="H816" i="6" s="1"/>
  <c r="G343" i="6"/>
  <c r="H343" i="6" s="1"/>
  <c r="G524" i="6"/>
  <c r="H524" i="6" s="1"/>
  <c r="G470" i="6"/>
  <c r="H470" i="6" s="1"/>
  <c r="G167" i="6"/>
  <c r="H167" i="6" s="1"/>
  <c r="I142" i="6" s="1"/>
  <c r="J142" i="6" s="1"/>
  <c r="G559" i="6"/>
  <c r="H559" i="6" s="1"/>
  <c r="AE424" i="3"/>
  <c r="AF424" i="3" s="1"/>
  <c r="AE463" i="3"/>
  <c r="AF463" i="3" s="1"/>
  <c r="G809" i="6"/>
  <c r="H809" i="6" s="1"/>
  <c r="I784" i="6" s="1"/>
  <c r="J784" i="6" s="1"/>
  <c r="G205" i="6"/>
  <c r="H205" i="6" s="1"/>
  <c r="G23" i="6"/>
  <c r="H23" i="6" s="1"/>
  <c r="G24" i="6"/>
  <c r="H24" i="6" s="1"/>
  <c r="G416" i="6"/>
  <c r="H416" i="6" s="1"/>
  <c r="I391" i="6" s="1"/>
  <c r="J391" i="6" s="1"/>
  <c r="G837" i="6"/>
  <c r="H837" i="6" s="1"/>
  <c r="G329" i="6"/>
  <c r="H329" i="6" s="1"/>
  <c r="I304" i="6" s="1"/>
  <c r="J304" i="6" s="1"/>
  <c r="G431" i="6"/>
  <c r="H431" i="6" s="1"/>
  <c r="G194" i="6"/>
  <c r="H194" i="6" s="1"/>
  <c r="G685" i="6"/>
  <c r="H685" i="6" s="1"/>
  <c r="AE441" i="3"/>
  <c r="AF441" i="3" s="1"/>
  <c r="AE450" i="3"/>
  <c r="AF450" i="3" s="1"/>
  <c r="G338" i="6"/>
  <c r="H338" i="6" s="1"/>
  <c r="G208" i="6"/>
  <c r="H208" i="6" s="1"/>
  <c r="G38" i="6"/>
  <c r="H38" i="6" s="1"/>
  <c r="G275" i="6"/>
  <c r="H275" i="6" s="1"/>
  <c r="I250" i="6" s="1"/>
  <c r="J250" i="6" s="1"/>
  <c r="G516" i="6"/>
  <c r="H516" i="6" s="1"/>
  <c r="I516" i="6" s="1"/>
  <c r="J516" i="6" s="1"/>
  <c r="G280" i="6"/>
  <c r="H280" i="6" s="1"/>
  <c r="G595" i="6"/>
  <c r="H595" i="6" s="1"/>
  <c r="AE454" i="3"/>
  <c r="AF454" i="3" s="1"/>
  <c r="AE438" i="3"/>
  <c r="AF438" i="3" s="1"/>
  <c r="G26" i="6"/>
  <c r="H26" i="6" s="1"/>
  <c r="G769" i="6"/>
  <c r="H769" i="6" s="1"/>
  <c r="G714" i="6"/>
  <c r="H714" i="6" s="1"/>
  <c r="G216" i="6"/>
  <c r="H216" i="6" s="1"/>
  <c r="G439" i="6"/>
  <c r="H439" i="6" s="1"/>
  <c r="G39" i="6"/>
  <c r="H39" i="6" s="1"/>
  <c r="AE445" i="3"/>
  <c r="AF445" i="3" s="1"/>
  <c r="AG444" i="3" s="1"/>
  <c r="AH445" i="3" s="1"/>
  <c r="AE426" i="3"/>
  <c r="AF426" i="3" s="1"/>
  <c r="AE448" i="3"/>
  <c r="AF448" i="3" s="1"/>
  <c r="G37" i="6"/>
  <c r="H37" i="6" s="1"/>
  <c r="G723" i="6"/>
  <c r="H723" i="6" s="1"/>
  <c r="G812" i="6"/>
  <c r="H812" i="6" s="1"/>
  <c r="G366" i="6"/>
  <c r="H366" i="6" s="1"/>
  <c r="I366" i="6" s="1"/>
  <c r="J366" i="6" s="1"/>
  <c r="AE455" i="3"/>
  <c r="AF455" i="3" s="1"/>
  <c r="AE458" i="3"/>
  <c r="AF458" i="3" s="1"/>
  <c r="AE456" i="3"/>
  <c r="AF456" i="3" s="1"/>
  <c r="G580" i="6"/>
  <c r="H580" i="6" s="1"/>
  <c r="G212" i="6"/>
  <c r="H212" i="6" s="1"/>
  <c r="G242" i="6"/>
  <c r="H242" i="6" s="1"/>
  <c r="I242" i="6" s="1"/>
  <c r="J242" i="6" s="1"/>
  <c r="G232" i="6"/>
  <c r="H232" i="6" s="1"/>
  <c r="G553" i="6"/>
  <c r="H553" i="6" s="1"/>
  <c r="G161" i="6"/>
  <c r="H161" i="6" s="1"/>
  <c r="G243" i="6"/>
  <c r="H243" i="6" s="1"/>
  <c r="AE462" i="3"/>
  <c r="AF462" i="3" s="1"/>
  <c r="AE430" i="3"/>
  <c r="AF430" i="3" s="1"/>
  <c r="AE459" i="3"/>
  <c r="AF459" i="3" s="1"/>
  <c r="I322" i="6"/>
  <c r="J322" i="6" s="1"/>
  <c r="G935" i="6"/>
  <c r="H935" i="6" s="1"/>
  <c r="G157" i="6"/>
  <c r="H157" i="6" s="1"/>
  <c r="I132" i="6" s="1"/>
  <c r="J132" i="6" s="1"/>
  <c r="G112" i="6"/>
  <c r="H112" i="6" s="1"/>
  <c r="I112" i="6" s="1"/>
  <c r="J112" i="6" s="1"/>
  <c r="G45" i="6"/>
  <c r="H45" i="6" s="1"/>
  <c r="I20" i="6" s="1"/>
  <c r="J20" i="6" s="1"/>
  <c r="G653" i="6"/>
  <c r="H653" i="6" s="1"/>
  <c r="G89" i="6"/>
  <c r="H89" i="6" s="1"/>
  <c r="G34" i="6"/>
  <c r="H34" i="6" s="1"/>
  <c r="G880" i="6"/>
  <c r="H880" i="6" s="1"/>
  <c r="G913" i="6"/>
  <c r="H913" i="6" s="1"/>
  <c r="G99" i="6"/>
  <c r="H99" i="6" s="1"/>
  <c r="G27" i="6"/>
  <c r="H27" i="6" s="1"/>
  <c r="G16" i="6"/>
  <c r="H16" i="6" s="1"/>
  <c r="G678" i="6"/>
  <c r="H678" i="6" s="1"/>
  <c r="G978" i="6"/>
  <c r="H978" i="6" s="1"/>
  <c r="G860" i="6"/>
  <c r="H860" i="6" s="1"/>
  <c r="G453" i="6"/>
  <c r="H453" i="6" s="1"/>
  <c r="G876" i="6"/>
  <c r="H876" i="6" s="1"/>
  <c r="G844" i="6"/>
  <c r="H844" i="6" s="1"/>
  <c r="G774" i="6"/>
  <c r="H774" i="6" s="1"/>
  <c r="G613" i="6"/>
  <c r="H613" i="6" s="1"/>
  <c r="G878" i="6"/>
  <c r="H878" i="6" s="1"/>
  <c r="G645" i="6"/>
  <c r="H645" i="6" s="1"/>
  <c r="G995" i="6"/>
  <c r="H995" i="6" s="1"/>
  <c r="I995" i="6" s="1"/>
  <c r="J995" i="6" s="1"/>
  <c r="G772" i="6"/>
  <c r="H772" i="6" s="1"/>
  <c r="G59" i="6"/>
  <c r="H59" i="6" s="1"/>
  <c r="G970" i="6"/>
  <c r="H970" i="6" s="1"/>
  <c r="G777" i="6"/>
  <c r="H777" i="6" s="1"/>
  <c r="I152" i="6"/>
  <c r="J152" i="6" s="1"/>
  <c r="G164" i="6"/>
  <c r="H164" i="6" s="1"/>
  <c r="I569" i="6"/>
  <c r="J569" i="6" s="1"/>
  <c r="G863" i="6"/>
  <c r="H863" i="6" s="1"/>
  <c r="G944" i="6"/>
  <c r="H944" i="6" s="1"/>
  <c r="G918" i="6"/>
  <c r="H918" i="6" s="1"/>
  <c r="G881" i="6"/>
  <c r="H881" i="6" s="1"/>
  <c r="G545" i="6"/>
  <c r="H545" i="6" s="1"/>
  <c r="G84" i="6"/>
  <c r="H84" i="6" s="1"/>
  <c r="G1005" i="6"/>
  <c r="H1005" i="6" s="1"/>
  <c r="I1005" i="6" s="1"/>
  <c r="J1005" i="6" s="1"/>
  <c r="G752" i="6"/>
  <c r="H752" i="6" s="1"/>
  <c r="G815" i="6"/>
  <c r="H815" i="6" s="1"/>
  <c r="I790" i="6" s="1"/>
  <c r="J790" i="6" s="1"/>
  <c r="G1009" i="6"/>
  <c r="H1009" i="6" s="1"/>
  <c r="I1009" i="6" s="1"/>
  <c r="J1009" i="6" s="1"/>
  <c r="G817" i="6"/>
  <c r="H817" i="6" s="1"/>
  <c r="G88" i="6"/>
  <c r="H88" i="6" s="1"/>
  <c r="G66" i="6"/>
  <c r="H66" i="6" s="1"/>
  <c r="G491" i="6"/>
  <c r="H491" i="6" s="1"/>
  <c r="I977" i="6"/>
  <c r="J977" i="6" s="1"/>
  <c r="G875" i="6"/>
  <c r="H875" i="6" s="1"/>
  <c r="G185" i="6"/>
  <c r="H185" i="6" s="1"/>
  <c r="G675" i="6"/>
  <c r="H675" i="6" s="1"/>
  <c r="I239" i="6"/>
  <c r="J239" i="6" s="1"/>
  <c r="G198" i="6"/>
  <c r="H198" i="6" s="1"/>
  <c r="I173" i="6" s="1"/>
  <c r="J173" i="6" s="1"/>
  <c r="G757" i="6"/>
  <c r="H757" i="6" s="1"/>
  <c r="G640" i="6"/>
  <c r="H640" i="6" s="1"/>
  <c r="G625" i="6"/>
  <c r="H625" i="6" s="1"/>
  <c r="G890" i="6"/>
  <c r="H890" i="6" s="1"/>
  <c r="G424" i="6"/>
  <c r="H424" i="6" s="1"/>
  <c r="G260" i="6"/>
  <c r="H260" i="6" s="1"/>
  <c r="G259" i="6"/>
  <c r="H259" i="6" s="1"/>
  <c r="I259" i="6" s="1"/>
  <c r="J259" i="6" s="1"/>
  <c r="G282" i="6"/>
  <c r="H282" i="6" s="1"/>
  <c r="G195" i="6"/>
  <c r="H195" i="6" s="1"/>
  <c r="G441" i="6"/>
  <c r="H441" i="6" s="1"/>
  <c r="I441" i="6" s="1"/>
  <c r="J441" i="6" s="1"/>
  <c r="G358" i="6"/>
  <c r="H358" i="6" s="1"/>
  <c r="G988" i="6"/>
  <c r="H988" i="6" s="1"/>
  <c r="G525" i="6"/>
  <c r="H525" i="6" s="1"/>
  <c r="I525" i="6" s="1"/>
  <c r="J525" i="6" s="1"/>
  <c r="G868" i="6"/>
  <c r="H868" i="6" s="1"/>
  <c r="G385" i="6"/>
  <c r="H385" i="6" s="1"/>
  <c r="I385" i="6" s="1"/>
  <c r="J385" i="6" s="1"/>
  <c r="I127" i="6"/>
  <c r="J127" i="6" s="1"/>
  <c r="I636" i="6"/>
  <c r="J636" i="6" s="1"/>
  <c r="G62" i="6"/>
  <c r="H62" i="6" s="1"/>
  <c r="G147" i="6"/>
  <c r="H147" i="6" s="1"/>
  <c r="I147" i="6" s="1"/>
  <c r="J147" i="6" s="1"/>
  <c r="G115" i="6"/>
  <c r="H115" i="6" s="1"/>
  <c r="G981" i="6"/>
  <c r="H981" i="6" s="1"/>
  <c r="G960" i="6"/>
  <c r="H960" i="6" s="1"/>
  <c r="G866" i="6"/>
  <c r="H866" i="6" s="1"/>
  <c r="G948" i="6"/>
  <c r="H948" i="6" s="1"/>
  <c r="G300" i="6"/>
  <c r="H300" i="6" s="1"/>
  <c r="G520" i="6"/>
  <c r="H520" i="6" s="1"/>
  <c r="I413" i="6"/>
  <c r="J413" i="6" s="1"/>
  <c r="G823" i="6"/>
  <c r="H823" i="6" s="1"/>
  <c r="G549" i="6"/>
  <c r="H549" i="6" s="1"/>
  <c r="G352" i="6"/>
  <c r="H352" i="6" s="1"/>
  <c r="I203" i="6"/>
  <c r="J203" i="6" s="1"/>
  <c r="G912" i="6"/>
  <c r="H912" i="6" s="1"/>
  <c r="G709" i="6"/>
  <c r="H709" i="6" s="1"/>
  <c r="G603" i="6"/>
  <c r="H603" i="6" s="1"/>
  <c r="G818" i="6"/>
  <c r="H818" i="6" s="1"/>
  <c r="G25" i="6"/>
  <c r="H25" i="6" s="1"/>
  <c r="G571" i="6"/>
  <c r="H571" i="6" s="1"/>
  <c r="G717" i="6"/>
  <c r="H717" i="6" s="1"/>
  <c r="G800" i="6"/>
  <c r="H800" i="6" s="1"/>
  <c r="G458" i="6"/>
  <c r="H458" i="6" s="1"/>
  <c r="G802" i="6"/>
  <c r="H802" i="6" s="1"/>
  <c r="G440" i="6"/>
  <c r="H440" i="6" s="1"/>
  <c r="G1010" i="6"/>
  <c r="H1010" i="6" s="1"/>
  <c r="I1010" i="6" s="1"/>
  <c r="J1010" i="6" s="1"/>
  <c r="G910" i="6"/>
  <c r="H910" i="6" s="1"/>
  <c r="G415" i="6"/>
  <c r="H415" i="6" s="1"/>
  <c r="I390" i="6" s="1"/>
  <c r="J390" i="6" s="1"/>
  <c r="G825" i="6"/>
  <c r="H825" i="6" s="1"/>
  <c r="G469" i="6"/>
  <c r="H469" i="6" s="1"/>
  <c r="G845" i="6"/>
  <c r="H845" i="6" s="1"/>
  <c r="I845" i="6" s="1"/>
  <c r="J845" i="6" s="1"/>
  <c r="G290" i="6"/>
  <c r="H290" i="6" s="1"/>
  <c r="G850" i="6"/>
  <c r="H850" i="6" s="1"/>
  <c r="G233" i="6"/>
  <c r="H233" i="6" s="1"/>
  <c r="G464" i="6"/>
  <c r="H464" i="6" s="1"/>
  <c r="I464" i="6" s="1"/>
  <c r="J464" i="6" s="1"/>
  <c r="G552" i="6"/>
  <c r="H552" i="6" s="1"/>
  <c r="G125" i="6"/>
  <c r="H125" i="6" s="1"/>
  <c r="G330" i="6"/>
  <c r="H330" i="6" s="1"/>
  <c r="G78" i="6"/>
  <c r="H78" i="6" s="1"/>
  <c r="G272" i="6"/>
  <c r="H272" i="6" s="1"/>
  <c r="I272" i="6" s="1"/>
  <c r="J272" i="6" s="1"/>
  <c r="G382" i="6"/>
  <c r="H382" i="6" s="1"/>
  <c r="I382" i="6" s="1"/>
  <c r="J382" i="6" s="1"/>
  <c r="I188" i="6"/>
  <c r="J188" i="6" s="1"/>
  <c r="G835" i="6"/>
  <c r="H835" i="6" s="1"/>
  <c r="G436" i="6"/>
  <c r="H436" i="6" s="1"/>
  <c r="I425" i="6"/>
  <c r="J425" i="6" s="1"/>
  <c r="G1008" i="6"/>
  <c r="H1008" i="6" s="1"/>
  <c r="I1008" i="6" s="1"/>
  <c r="J1008" i="6" s="1"/>
  <c r="G479" i="6"/>
  <c r="H479" i="6" s="1"/>
  <c r="I479" i="6" s="1"/>
  <c r="J479" i="6" s="1"/>
  <c r="G176" i="6"/>
  <c r="H176" i="6" s="1"/>
  <c r="I388" i="6"/>
  <c r="J388" i="6" s="1"/>
  <c r="G539" i="6"/>
  <c r="H539" i="6" s="1"/>
  <c r="G920" i="6"/>
  <c r="H920" i="6" s="1"/>
  <c r="G916" i="6"/>
  <c r="H916" i="6" s="1"/>
  <c r="G789" i="6"/>
  <c r="H789" i="6" s="1"/>
  <c r="G83" i="6"/>
  <c r="H83" i="6" s="1"/>
  <c r="G663" i="6"/>
  <c r="H663" i="6" s="1"/>
  <c r="G719" i="6"/>
  <c r="H719" i="6" s="1"/>
  <c r="G924" i="6"/>
  <c r="H924" i="6" s="1"/>
  <c r="G946" i="6"/>
  <c r="H946" i="6" s="1"/>
  <c r="G74" i="6"/>
  <c r="H74" i="6" s="1"/>
  <c r="G748" i="6"/>
  <c r="H748" i="6" s="1"/>
  <c r="G747" i="6"/>
  <c r="H747" i="6" s="1"/>
  <c r="G967" i="6"/>
  <c r="H967" i="6" s="1"/>
  <c r="G779" i="6"/>
  <c r="H779" i="6" s="1"/>
  <c r="G648" i="6"/>
  <c r="H648" i="6" s="1"/>
  <c r="G515" i="6"/>
  <c r="H515" i="6" s="1"/>
  <c r="G461" i="6"/>
  <c r="H461" i="6" s="1"/>
  <c r="G859" i="6"/>
  <c r="H859" i="6" s="1"/>
  <c r="G945" i="6"/>
  <c r="H945" i="6" s="1"/>
  <c r="G179" i="6"/>
  <c r="H179" i="6" s="1"/>
  <c r="G928" i="6"/>
  <c r="H928" i="6" s="1"/>
  <c r="G53" i="6"/>
  <c r="H53" i="6" s="1"/>
  <c r="G753" i="6"/>
  <c r="H753" i="6" s="1"/>
  <c r="G759" i="6"/>
  <c r="H759" i="6" s="1"/>
  <c r="G938" i="6"/>
  <c r="H938" i="6" s="1"/>
  <c r="G734" i="6"/>
  <c r="H734" i="6" s="1"/>
  <c r="G560" i="6"/>
  <c r="H560" i="6" s="1"/>
  <c r="G795" i="6"/>
  <c r="H795" i="6" s="1"/>
  <c r="G614" i="6"/>
  <c r="H614" i="6" s="1"/>
  <c r="G279" i="6"/>
  <c r="H279" i="6" s="1"/>
  <c r="I279" i="6" s="1"/>
  <c r="J279" i="6" s="1"/>
  <c r="G65" i="6"/>
  <c r="H65" i="6" s="1"/>
  <c r="G736" i="6"/>
  <c r="H736" i="6" s="1"/>
  <c r="G966" i="6"/>
  <c r="H966" i="6" s="1"/>
  <c r="G51" i="6"/>
  <c r="H51" i="6" s="1"/>
  <c r="G682" i="6"/>
  <c r="H682" i="6" s="1"/>
  <c r="G888" i="6"/>
  <c r="H888" i="6" s="1"/>
  <c r="G285" i="6"/>
  <c r="H285" i="6" s="1"/>
  <c r="G418" i="6"/>
  <c r="H418" i="6" s="1"/>
  <c r="I418" i="6" s="1"/>
  <c r="J418" i="6" s="1"/>
  <c r="G462" i="6"/>
  <c r="H462" i="6" s="1"/>
  <c r="G201" i="6"/>
  <c r="H201" i="6" s="1"/>
  <c r="G70" i="6"/>
  <c r="H70" i="6" s="1"/>
  <c r="G271" i="6"/>
  <c r="H271" i="6" s="1"/>
  <c r="G129" i="6"/>
  <c r="H129" i="6" s="1"/>
  <c r="G1000" i="6"/>
  <c r="H1000" i="6" s="1"/>
  <c r="I1000" i="6" s="1"/>
  <c r="J1000" i="6" s="1"/>
  <c r="G986" i="6"/>
  <c r="H986" i="6" s="1"/>
  <c r="G796" i="6"/>
  <c r="H796" i="6" s="1"/>
  <c r="G558" i="6"/>
  <c r="H558" i="6" s="1"/>
  <c r="G505" i="6"/>
  <c r="H505" i="6" s="1"/>
  <c r="G936" i="6"/>
  <c r="H936" i="6" s="1"/>
  <c r="G871" i="6"/>
  <c r="H871" i="6" s="1"/>
  <c r="G567" i="6"/>
  <c r="H567" i="6" s="1"/>
  <c r="G692" i="6"/>
  <c r="H692" i="6" s="1"/>
  <c r="G488" i="6"/>
  <c r="H488" i="6" s="1"/>
  <c r="G319" i="6"/>
  <c r="H319" i="6" s="1"/>
  <c r="I319" i="6" s="1"/>
  <c r="J319" i="6" s="1"/>
  <c r="G252" i="6"/>
  <c r="H252" i="6" s="1"/>
  <c r="G305" i="6"/>
  <c r="H305" i="6" s="1"/>
  <c r="G592" i="6"/>
  <c r="H592" i="6" s="1"/>
  <c r="G257" i="6"/>
  <c r="H257" i="6" s="1"/>
  <c r="G733" i="6"/>
  <c r="H733" i="6" s="1"/>
  <c r="I733" i="6" s="1"/>
  <c r="J733" i="6" s="1"/>
  <c r="G362" i="6"/>
  <c r="H362" i="6" s="1"/>
  <c r="G485" i="6"/>
  <c r="H485" i="6" s="1"/>
  <c r="G281" i="6"/>
  <c r="H281" i="6" s="1"/>
  <c r="G805" i="6"/>
  <c r="H805" i="6" s="1"/>
  <c r="G671" i="6"/>
  <c r="H671" i="6" s="1"/>
  <c r="G365" i="6"/>
  <c r="H365" i="6" s="1"/>
  <c r="I365" i="6" s="1"/>
  <c r="J365" i="6" s="1"/>
  <c r="G302" i="6"/>
  <c r="H302" i="6" s="1"/>
  <c r="G130" i="6"/>
  <c r="H130" i="6" s="1"/>
  <c r="G269" i="6"/>
  <c r="H269" i="6" s="1"/>
  <c r="G76" i="6"/>
  <c r="H76" i="6" s="1"/>
  <c r="G605" i="6"/>
  <c r="H605" i="6" s="1"/>
  <c r="G159" i="6"/>
  <c r="H159" i="6" s="1"/>
  <c r="G681" i="6"/>
  <c r="H681" i="6" s="1"/>
  <c r="G658" i="6"/>
  <c r="H658" i="6" s="1"/>
  <c r="G864" i="6"/>
  <c r="H864" i="6" s="1"/>
  <c r="G326" i="6"/>
  <c r="H326" i="6" s="1"/>
  <c r="G542" i="6"/>
  <c r="H542" i="6" s="1"/>
  <c r="G336" i="6"/>
  <c r="H336" i="6" s="1"/>
  <c r="I311" i="6" s="1"/>
  <c r="J311" i="6" s="1"/>
  <c r="G325" i="6"/>
  <c r="H325" i="6" s="1"/>
  <c r="I325" i="6" s="1"/>
  <c r="J325" i="6" s="1"/>
  <c r="G246" i="6"/>
  <c r="H246" i="6" s="1"/>
  <c r="G974" i="6"/>
  <c r="H974" i="6" s="1"/>
  <c r="G187" i="6"/>
  <c r="H187" i="6" s="1"/>
  <c r="G712" i="6"/>
  <c r="H712" i="6" s="1"/>
  <c r="G496" i="6"/>
  <c r="H496" i="6" s="1"/>
  <c r="I496" i="6" s="1"/>
  <c r="J496" i="6" s="1"/>
  <c r="G838" i="6"/>
  <c r="H838" i="6" s="1"/>
  <c r="G111" i="6"/>
  <c r="H111" i="6" s="1"/>
  <c r="G656" i="6"/>
  <c r="H656" i="6" s="1"/>
  <c r="G983" i="6"/>
  <c r="H983" i="6" s="1"/>
  <c r="G786" i="6"/>
  <c r="H786" i="6" s="1"/>
  <c r="G266" i="6"/>
  <c r="H266" i="6" s="1"/>
  <c r="G561" i="6"/>
  <c r="H561" i="6" s="1"/>
  <c r="I561" i="6" s="1"/>
  <c r="J561" i="6" s="1"/>
  <c r="G363" i="6"/>
  <c r="H363" i="6" s="1"/>
  <c r="I363" i="6" s="1"/>
  <c r="J363" i="6" s="1"/>
  <c r="G536" i="6"/>
  <c r="H536" i="6" s="1"/>
  <c r="G215" i="6"/>
  <c r="H215" i="6" s="1"/>
  <c r="G48" i="6"/>
  <c r="H48" i="6" s="1"/>
  <c r="G93" i="6"/>
  <c r="H93" i="6" s="1"/>
  <c r="G360" i="6"/>
  <c r="H360" i="6" s="1"/>
  <c r="G156" i="6"/>
  <c r="H156" i="6" s="1"/>
  <c r="G893" i="6"/>
  <c r="H893" i="6" s="1"/>
  <c r="G537" i="6"/>
  <c r="H537" i="6" s="1"/>
  <c r="G61" i="6"/>
  <c r="H61" i="6" s="1"/>
  <c r="G770" i="6"/>
  <c r="H770" i="6" s="1"/>
  <c r="G445" i="6"/>
  <c r="H445" i="6" s="1"/>
  <c r="G507" i="6"/>
  <c r="H507" i="6" s="1"/>
  <c r="I507" i="6" s="1"/>
  <c r="J507" i="6" s="1"/>
  <c r="G909" i="6"/>
  <c r="H909" i="6" s="1"/>
  <c r="G298" i="6"/>
  <c r="H298" i="6" s="1"/>
  <c r="I273" i="6" s="1"/>
  <c r="J273" i="6" s="1"/>
  <c r="G727" i="6"/>
  <c r="H727" i="6" s="1"/>
  <c r="G585" i="6"/>
  <c r="H585" i="6" s="1"/>
  <c r="I585" i="6" s="1"/>
  <c r="J585" i="6" s="1"/>
  <c r="G764" i="6"/>
  <c r="H764" i="6" s="1"/>
  <c r="G961" i="6"/>
  <c r="H961" i="6" s="1"/>
  <c r="G478" i="6"/>
  <c r="H478" i="6" s="1"/>
  <c r="G979" i="6"/>
  <c r="H979" i="6" s="1"/>
  <c r="G348" i="6"/>
  <c r="H348" i="6" s="1"/>
  <c r="G202" i="6"/>
  <c r="H202" i="6" s="1"/>
  <c r="G646" i="6"/>
  <c r="H646" i="6" s="1"/>
  <c r="G765" i="6"/>
  <c r="H765" i="6" s="1"/>
  <c r="I765" i="6" s="1"/>
  <c r="J765" i="6" s="1"/>
  <c r="G886" i="6"/>
  <c r="H886" i="6" s="1"/>
  <c r="G381" i="6"/>
  <c r="H381" i="6" s="1"/>
  <c r="I381" i="6" s="1"/>
  <c r="J381" i="6" s="1"/>
  <c r="G492" i="6"/>
  <c r="H492" i="6" s="1"/>
  <c r="I492" i="6" s="1"/>
  <c r="J492" i="6" s="1"/>
  <c r="G884" i="6"/>
  <c r="H884" i="6" s="1"/>
  <c r="G954" i="6"/>
  <c r="H954" i="6" s="1"/>
  <c r="G476" i="6"/>
  <c r="H476" i="6" s="1"/>
  <c r="G917" i="6"/>
  <c r="H917" i="6" s="1"/>
  <c r="G598" i="6"/>
  <c r="H598" i="6" s="1"/>
  <c r="I598" i="6" s="1"/>
  <c r="J598" i="6" s="1"/>
  <c r="G896" i="6"/>
  <c r="H896" i="6" s="1"/>
  <c r="G895" i="6"/>
  <c r="H895" i="6" s="1"/>
  <c r="G583" i="6"/>
  <c r="H583" i="6" s="1"/>
  <c r="I583" i="6" s="1"/>
  <c r="J583" i="6" s="1"/>
  <c r="G1015" i="6"/>
  <c r="H1015" i="6" s="1"/>
  <c r="I1015" i="6" s="1"/>
  <c r="J1015" i="6" s="1"/>
  <c r="G973" i="6"/>
  <c r="H973" i="6" s="1"/>
  <c r="I973" i="6" s="1"/>
  <c r="J973" i="6" s="1"/>
  <c r="G710" i="6"/>
  <c r="H710" i="6" s="1"/>
  <c r="G937" i="6"/>
  <c r="H937" i="6" s="1"/>
  <c r="G386" i="6"/>
  <c r="H386" i="6" s="1"/>
  <c r="G725" i="6"/>
  <c r="H725" i="6" s="1"/>
  <c r="G889" i="6"/>
  <c r="H889" i="6" s="1"/>
  <c r="G294" i="6"/>
  <c r="H294" i="6" s="1"/>
  <c r="G283" i="6"/>
  <c r="H283" i="6" s="1"/>
  <c r="I283" i="6" s="1"/>
  <c r="J283" i="6" s="1"/>
  <c r="G533" i="6"/>
  <c r="H533" i="6" s="1"/>
  <c r="G700" i="6"/>
  <c r="H700" i="6" s="1"/>
  <c r="G255" i="6"/>
  <c r="H255" i="6" s="1"/>
  <c r="G997" i="6"/>
  <c r="H997" i="6" s="1"/>
  <c r="I997" i="6" s="1"/>
  <c r="J997" i="6" s="1"/>
  <c r="G697" i="6"/>
  <c r="H697" i="6" s="1"/>
  <c r="G911" i="6"/>
  <c r="H911" i="6" s="1"/>
  <c r="G92" i="6"/>
  <c r="H92" i="6" s="1"/>
  <c r="G41" i="6"/>
  <c r="H41" i="6" s="1"/>
  <c r="G887" i="6"/>
  <c r="H887" i="6" s="1"/>
  <c r="G80" i="6"/>
  <c r="H80" i="6" s="1"/>
  <c r="G767" i="6"/>
  <c r="H767" i="6" s="1"/>
  <c r="G398" i="6"/>
  <c r="H398" i="6" s="1"/>
  <c r="G377" i="6"/>
  <c r="H377" i="6" s="1"/>
  <c r="I377" i="6" s="1"/>
  <c r="J377" i="6" s="1"/>
  <c r="G908" i="6"/>
  <c r="H908" i="6" s="1"/>
  <c r="G337" i="6"/>
  <c r="H337" i="6" s="1"/>
  <c r="G158" i="6"/>
  <c r="H158" i="6" s="1"/>
  <c r="G235" i="6"/>
  <c r="H235" i="6" s="1"/>
  <c r="G588" i="6"/>
  <c r="H588" i="6" s="1"/>
  <c r="G798" i="6"/>
  <c r="H798" i="6" s="1"/>
  <c r="G562" i="6"/>
  <c r="H562" i="6" s="1"/>
  <c r="G843" i="6"/>
  <c r="H843" i="6" s="1"/>
  <c r="G808" i="6"/>
  <c r="H808" i="6" s="1"/>
  <c r="I808" i="6" s="1"/>
  <c r="J808" i="6" s="1"/>
  <c r="G359" i="6"/>
  <c r="H359" i="6" s="1"/>
  <c r="G701" i="6"/>
  <c r="H701" i="6" s="1"/>
  <c r="I676" i="6" s="1"/>
  <c r="J676" i="6" s="1"/>
  <c r="G531" i="6"/>
  <c r="H531" i="6" s="1"/>
  <c r="G856" i="6"/>
  <c r="H856" i="6" s="1"/>
  <c r="G380" i="6"/>
  <c r="H380" i="6" s="1"/>
  <c r="I380" i="6" s="1"/>
  <c r="J380" i="6" s="1"/>
  <c r="G659" i="6"/>
  <c r="H659" i="6" s="1"/>
  <c r="I659" i="6" s="1"/>
  <c r="J659" i="6" s="1"/>
  <c r="G178" i="6"/>
  <c r="H178" i="6" s="1"/>
  <c r="I178" i="6" s="1"/>
  <c r="J178" i="6" s="1"/>
  <c r="G314" i="6"/>
  <c r="H314" i="6" s="1"/>
  <c r="G342" i="6"/>
  <c r="H342" i="6" s="1"/>
  <c r="I342" i="6" s="1"/>
  <c r="J342" i="6" s="1"/>
  <c r="G799" i="6"/>
  <c r="H799" i="6" s="1"/>
  <c r="G354" i="6"/>
  <c r="H354" i="6" s="1"/>
  <c r="G375" i="6"/>
  <c r="H375" i="6" s="1"/>
  <c r="G573" i="6"/>
  <c r="H573" i="6" s="1"/>
  <c r="G490" i="6"/>
  <c r="H490" i="6" s="1"/>
  <c r="G460" i="6"/>
  <c r="H460" i="6" s="1"/>
  <c r="G687" i="6"/>
  <c r="H687" i="6" s="1"/>
  <c r="G401" i="6"/>
  <c r="H401" i="6" s="1"/>
  <c r="G503" i="6"/>
  <c r="H503" i="6" s="1"/>
  <c r="G1014" i="6"/>
  <c r="H1014" i="6" s="1"/>
  <c r="I1014" i="6" s="1"/>
  <c r="J1014" i="6" s="1"/>
  <c r="G278" i="6"/>
  <c r="H278" i="6" s="1"/>
  <c r="I278" i="6" s="1"/>
  <c r="J278" i="6" s="1"/>
  <c r="G738" i="6"/>
  <c r="H738" i="6" s="1"/>
  <c r="G642" i="6"/>
  <c r="H642" i="6" s="1"/>
  <c r="G570" i="6"/>
  <c r="H570" i="6" s="1"/>
  <c r="G392" i="6"/>
  <c r="H392" i="6" s="1"/>
  <c r="G919" i="6"/>
  <c r="H919" i="6" s="1"/>
  <c r="G735" i="6"/>
  <c r="H735" i="6" s="1"/>
  <c r="G317" i="6"/>
  <c r="H317" i="6" s="1"/>
  <c r="G673" i="6"/>
  <c r="H673" i="6" s="1"/>
  <c r="G310" i="6"/>
  <c r="H310" i="6" s="1"/>
  <c r="G510" i="6"/>
  <c r="H510" i="6" s="1"/>
  <c r="G929" i="6"/>
  <c r="H929" i="6" s="1"/>
  <c r="I904" i="6" s="1"/>
  <c r="J904" i="6" s="1"/>
  <c r="G898" i="6"/>
  <c r="H898" i="6" s="1"/>
  <c r="G169" i="6"/>
  <c r="H169" i="6" s="1"/>
  <c r="G181" i="6"/>
  <c r="H181" i="6" s="1"/>
  <c r="G932" i="6"/>
  <c r="H932" i="6" s="1"/>
  <c r="G55" i="6"/>
  <c r="H55" i="6" s="1"/>
  <c r="I55" i="6" s="1"/>
  <c r="J55" i="6" s="1"/>
  <c r="G793" i="6"/>
  <c r="H793" i="6" s="1"/>
  <c r="G761" i="6"/>
  <c r="H761" i="6" s="1"/>
  <c r="G563" i="6"/>
  <c r="H563" i="6" s="1"/>
  <c r="G465" i="6"/>
  <c r="H465" i="6" s="1"/>
  <c r="G191" i="6"/>
  <c r="H191" i="6" s="1"/>
  <c r="G754" i="6"/>
  <c r="H754" i="6" s="1"/>
  <c r="G361" i="6"/>
  <c r="H361" i="6" s="1"/>
  <c r="G263" i="6"/>
  <c r="H263" i="6" s="1"/>
  <c r="G182" i="6"/>
  <c r="H182" i="6" s="1"/>
  <c r="G288" i="6"/>
  <c r="H288" i="6" s="1"/>
  <c r="G933" i="6"/>
  <c r="H933" i="6" s="1"/>
  <c r="G750" i="6"/>
  <c r="H750" i="6" s="1"/>
  <c r="G894" i="6"/>
  <c r="H894" i="6" s="1"/>
  <c r="G607" i="6"/>
  <c r="H607" i="6" s="1"/>
  <c r="G609" i="6"/>
  <c r="H609" i="6" s="1"/>
  <c r="G296" i="6"/>
  <c r="H296" i="6" s="1"/>
  <c r="G403" i="6"/>
  <c r="H403" i="6" s="1"/>
  <c r="G383" i="6"/>
  <c r="H383" i="6" s="1"/>
  <c r="I383" i="6" s="1"/>
  <c r="J383" i="6" s="1"/>
  <c r="G345" i="6"/>
  <c r="H345" i="6" s="1"/>
  <c r="G481" i="6"/>
  <c r="H481" i="6" s="1"/>
  <c r="I481" i="6" s="1"/>
  <c r="J481" i="6" s="1"/>
  <c r="G650" i="6"/>
  <c r="H650" i="6" s="1"/>
  <c r="G429" i="6"/>
  <c r="H429" i="6" s="1"/>
  <c r="G116" i="6"/>
  <c r="H116" i="6" s="1"/>
  <c r="G150" i="6"/>
  <c r="H150" i="6" s="1"/>
  <c r="G397" i="6"/>
  <c r="H397" i="6" s="1"/>
  <c r="I372" i="6" s="1"/>
  <c r="J372" i="6" s="1"/>
  <c r="G332" i="6"/>
  <c r="H332" i="6" s="1"/>
  <c r="G335" i="6"/>
  <c r="H335" i="6" s="1"/>
  <c r="G417" i="6"/>
  <c r="H417" i="6" s="1"/>
  <c r="I417" i="6" s="1"/>
  <c r="J417" i="6" s="1"/>
  <c r="G33" i="6"/>
  <c r="H33" i="6" s="1"/>
  <c r="G422" i="6"/>
  <c r="H422" i="6" s="1"/>
  <c r="G599" i="6"/>
  <c r="H599" i="6" s="1"/>
  <c r="G670" i="6"/>
  <c r="H670" i="6" s="1"/>
  <c r="G934" i="6"/>
  <c r="H934" i="6" s="1"/>
  <c r="G596" i="6"/>
  <c r="H596" i="6" s="1"/>
  <c r="G1013" i="6"/>
  <c r="H1013" i="6" s="1"/>
  <c r="I1013" i="6" s="1"/>
  <c r="J1013" i="6" s="1"/>
  <c r="G984" i="6"/>
  <c r="H984" i="6" s="1"/>
  <c r="G852" i="6"/>
  <c r="H852" i="6" s="1"/>
  <c r="G630" i="6"/>
  <c r="H630" i="6" s="1"/>
  <c r="G449" i="6"/>
  <c r="H449" i="6" s="1"/>
  <c r="I449" i="6" s="1"/>
  <c r="J449" i="6" s="1"/>
  <c r="G589" i="6"/>
  <c r="H589" i="6" s="1"/>
  <c r="G513" i="6"/>
  <c r="H513" i="6" s="1"/>
  <c r="I513" i="6" s="1"/>
  <c r="J513" i="6" s="1"/>
  <c r="G620" i="6"/>
  <c r="H620" i="6" s="1"/>
  <c r="G500" i="6"/>
  <c r="H500" i="6" s="1"/>
  <c r="G244" i="6"/>
  <c r="H244" i="6" s="1"/>
  <c r="G134" i="6"/>
  <c r="H134" i="6" s="1"/>
  <c r="G138" i="6"/>
  <c r="H138" i="6" s="1"/>
  <c r="G63" i="6"/>
  <c r="H63" i="6" s="1"/>
  <c r="G629" i="6"/>
  <c r="H629" i="6" s="1"/>
  <c r="G404" i="6"/>
  <c r="H404" i="6" s="1"/>
  <c r="G35" i="6"/>
  <c r="H35" i="6" s="1"/>
  <c r="G597" i="6"/>
  <c r="H597" i="6" s="1"/>
  <c r="G741" i="6"/>
  <c r="H741" i="6" s="1"/>
  <c r="G395" i="6"/>
  <c r="H395" i="6" s="1"/>
  <c r="G632" i="6"/>
  <c r="H632" i="6" s="1"/>
  <c r="G356" i="6"/>
  <c r="H356" i="6" s="1"/>
  <c r="G803" i="6"/>
  <c r="H803" i="6" s="1"/>
  <c r="G819" i="6"/>
  <c r="H819" i="6" s="1"/>
  <c r="G624" i="6"/>
  <c r="H624" i="6" s="1"/>
  <c r="I624" i="6" s="1"/>
  <c r="J624" i="6" s="1"/>
  <c r="G941" i="6"/>
  <c r="H941" i="6" s="1"/>
  <c r="G654" i="6"/>
  <c r="H654" i="6" s="1"/>
  <c r="I654" i="6" s="1"/>
  <c r="J654" i="6" s="1"/>
  <c r="G554" i="6"/>
  <c r="H554" i="6" s="1"/>
  <c r="G301" i="6"/>
  <c r="H301" i="6" s="1"/>
  <c r="G200" i="6"/>
  <c r="H200" i="6" s="1"/>
  <c r="G15" i="6"/>
  <c r="H15" i="6" s="1"/>
  <c r="G587" i="6"/>
  <c r="H587" i="6" s="1"/>
  <c r="G686" i="6"/>
  <c r="H686" i="6" s="1"/>
  <c r="G628" i="6"/>
  <c r="H628" i="6" s="1"/>
  <c r="G694" i="6"/>
  <c r="H694" i="6" s="1"/>
  <c r="I669" i="6" s="1"/>
  <c r="J669" i="6" s="1"/>
  <c r="G211" i="6"/>
  <c r="H211" i="6" s="1"/>
  <c r="G579" i="6"/>
  <c r="H579" i="6" s="1"/>
  <c r="G190" i="6"/>
  <c r="H190" i="6" s="1"/>
  <c r="G480" i="6"/>
  <c r="H480" i="6" s="1"/>
  <c r="G557" i="6"/>
  <c r="H557" i="6" s="1"/>
  <c r="I532" i="6" s="1"/>
  <c r="J532" i="6" s="1"/>
  <c r="G996" i="6"/>
  <c r="H996" i="6" s="1"/>
  <c r="I996" i="6" s="1"/>
  <c r="J996" i="6" s="1"/>
  <c r="G926" i="6"/>
  <c r="H926" i="6" s="1"/>
  <c r="G370" i="6"/>
  <c r="H370" i="6" s="1"/>
  <c r="G612" i="6"/>
  <c r="H612" i="6" s="1"/>
  <c r="G1004" i="6"/>
  <c r="H1004" i="6" s="1"/>
  <c r="I1004" i="6" s="1"/>
  <c r="J1004" i="6" s="1"/>
  <c r="G704" i="6"/>
  <c r="H704" i="6" s="1"/>
  <c r="I679" i="6" s="1"/>
  <c r="J679" i="6" s="1"/>
  <c r="G756" i="6"/>
  <c r="H756" i="6" s="1"/>
  <c r="G584" i="6"/>
  <c r="H584" i="6" s="1"/>
  <c r="G180" i="6"/>
  <c r="H180" i="6" s="1"/>
  <c r="G662" i="6"/>
  <c r="H662" i="6" s="1"/>
  <c r="G740" i="6"/>
  <c r="H740" i="6" s="1"/>
  <c r="G581" i="6"/>
  <c r="H581" i="6" s="1"/>
  <c r="G199" i="6"/>
  <c r="H199" i="6" s="1"/>
  <c r="I199" i="6" s="1"/>
  <c r="J199" i="6" s="1"/>
  <c r="G484" i="6"/>
  <c r="H484" i="6" s="1"/>
  <c r="G534" i="6"/>
  <c r="H534" i="6" s="1"/>
  <c r="I534" i="6" s="1"/>
  <c r="J534" i="6" s="1"/>
  <c r="G827" i="6"/>
  <c r="H827" i="6" s="1"/>
  <c r="G615" i="6"/>
  <c r="H615" i="6" s="1"/>
  <c r="G457" i="6"/>
  <c r="H457" i="6" s="1"/>
  <c r="G197" i="6"/>
  <c r="H197" i="6" s="1"/>
  <c r="I172" i="6" s="1"/>
  <c r="J172" i="6" s="1"/>
  <c r="G627" i="6"/>
  <c r="H627" i="6" s="1"/>
  <c r="G829" i="6"/>
  <c r="H829" i="6" s="1"/>
  <c r="G732" i="6"/>
  <c r="H732" i="6" s="1"/>
  <c r="G204" i="6"/>
  <c r="H204" i="6" s="1"/>
  <c r="G566" i="6"/>
  <c r="H566" i="6" s="1"/>
  <c r="I566" i="6" s="1"/>
  <c r="J566" i="6" s="1"/>
  <c r="G540" i="6"/>
  <c r="H540" i="6" s="1"/>
  <c r="I540" i="6" s="1"/>
  <c r="J540" i="6" s="1"/>
  <c r="G371" i="6"/>
  <c r="H371" i="6" s="1"/>
  <c r="G810" i="6"/>
  <c r="H810" i="6" s="1"/>
  <c r="G131" i="6"/>
  <c r="H131" i="6" s="1"/>
  <c r="G667" i="6"/>
  <c r="H667" i="6" s="1"/>
  <c r="G238" i="6"/>
  <c r="H238" i="6" s="1"/>
  <c r="G992" i="6"/>
  <c r="H992" i="6" s="1"/>
  <c r="I992" i="6" s="1"/>
  <c r="J992" i="6" s="1"/>
  <c r="G739" i="6"/>
  <c r="H739" i="6" s="1"/>
  <c r="G411" i="6"/>
  <c r="H411" i="6" s="1"/>
  <c r="G841" i="6"/>
  <c r="H841" i="6" s="1"/>
  <c r="G677" i="6"/>
  <c r="H677" i="6" s="1"/>
  <c r="G564" i="6"/>
  <c r="H564" i="6" s="1"/>
  <c r="G414" i="6"/>
  <c r="H414" i="6" s="1"/>
  <c r="G528" i="6"/>
  <c r="H528" i="6" s="1"/>
  <c r="G575" i="6"/>
  <c r="H575" i="6" s="1"/>
  <c r="G501" i="6"/>
  <c r="H501" i="6" s="1"/>
  <c r="I501" i="6" s="1"/>
  <c r="J501" i="6" s="1"/>
  <c r="G535" i="6"/>
  <c r="H535" i="6" s="1"/>
  <c r="G254" i="6"/>
  <c r="H254" i="6" s="1"/>
  <c r="G210" i="6"/>
  <c r="H210" i="6" s="1"/>
  <c r="G638" i="6"/>
  <c r="H638" i="6" s="1"/>
  <c r="I638" i="6" s="1"/>
  <c r="J638" i="6" s="1"/>
  <c r="G346" i="6"/>
  <c r="H346" i="6" s="1"/>
  <c r="G849" i="6"/>
  <c r="H849" i="6" s="1"/>
  <c r="G959" i="6"/>
  <c r="H959" i="6" s="1"/>
  <c r="G804" i="6"/>
  <c r="H804" i="6" s="1"/>
  <c r="G230" i="6"/>
  <c r="H230" i="6" s="1"/>
  <c r="G787" i="6"/>
  <c r="H787" i="6" s="1"/>
  <c r="G822" i="6"/>
  <c r="H822" i="6" s="1"/>
  <c r="I822" i="6" s="1"/>
  <c r="J822" i="6" s="1"/>
  <c r="G990" i="6"/>
  <c r="H990" i="6" s="1"/>
  <c r="G600" i="6"/>
  <c r="H600" i="6" s="1"/>
  <c r="G706" i="6"/>
  <c r="H706" i="6" s="1"/>
  <c r="I706" i="6" s="1"/>
  <c r="J706" i="6" s="1"/>
  <c r="G221" i="6"/>
  <c r="H221" i="6" s="1"/>
  <c r="G376" i="6"/>
  <c r="H376" i="6" s="1"/>
  <c r="G121" i="6"/>
  <c r="H121" i="6" s="1"/>
  <c r="G468" i="6"/>
  <c r="H468" i="6" s="1"/>
  <c r="G28" i="6"/>
  <c r="H28" i="6" s="1"/>
  <c r="G223" i="6"/>
  <c r="H223" i="6" s="1"/>
  <c r="G953" i="6"/>
  <c r="H953" i="6" s="1"/>
  <c r="G454" i="6"/>
  <c r="H454" i="6" s="1"/>
  <c r="G891" i="6"/>
  <c r="H891" i="6" s="1"/>
  <c r="G133" i="6"/>
  <c r="H133" i="6" s="1"/>
  <c r="G626" i="6"/>
  <c r="H626" i="6" s="1"/>
  <c r="G218" i="6"/>
  <c r="H218" i="6" s="1"/>
  <c r="G688" i="6"/>
  <c r="H688" i="6" s="1"/>
  <c r="G666" i="6"/>
  <c r="H666" i="6" s="1"/>
  <c r="I641" i="6" s="1"/>
  <c r="J641" i="6" s="1"/>
  <c r="G633" i="6"/>
  <c r="H633" i="6" s="1"/>
  <c r="G855" i="6"/>
  <c r="H855" i="6" s="1"/>
  <c r="G962" i="6"/>
  <c r="H962" i="6" s="1"/>
  <c r="G854" i="6"/>
  <c r="H854" i="6" s="1"/>
  <c r="G277" i="6"/>
  <c r="H277" i="6" s="1"/>
  <c r="G209" i="6"/>
  <c r="H209" i="6" s="1"/>
  <c r="G657" i="6"/>
  <c r="H657" i="6" s="1"/>
  <c r="G698" i="6"/>
  <c r="H698" i="6" s="1"/>
  <c r="G214" i="6"/>
  <c r="H214" i="6" s="1"/>
  <c r="I214" i="6" s="1"/>
  <c r="J214" i="6" s="1"/>
  <c r="G952" i="6"/>
  <c r="H952" i="6" s="1"/>
  <c r="G117" i="6"/>
  <c r="H117" i="6" s="1"/>
  <c r="I117" i="6" s="1"/>
  <c r="J117" i="6" s="1"/>
  <c r="G229" i="6"/>
  <c r="H229" i="6" s="1"/>
  <c r="G906" i="6"/>
  <c r="H906" i="6" s="1"/>
  <c r="G971" i="6"/>
  <c r="H971" i="6" s="1"/>
  <c r="G456" i="6"/>
  <c r="H456" i="6" s="1"/>
  <c r="G543" i="6"/>
  <c r="H543" i="6" s="1"/>
  <c r="I543" i="6" s="1"/>
  <c r="J543" i="6" s="1"/>
  <c r="G327" i="6"/>
  <c r="H327" i="6" s="1"/>
  <c r="G897" i="6"/>
  <c r="H897" i="6" s="1"/>
  <c r="G577" i="6"/>
  <c r="H577" i="6" s="1"/>
  <c r="I577" i="6" s="1"/>
  <c r="J577" i="6" s="1"/>
  <c r="G621" i="6"/>
  <c r="H621" i="6" s="1"/>
  <c r="G956" i="6"/>
  <c r="H956" i="6" s="1"/>
  <c r="G493" i="6"/>
  <c r="H493" i="6" s="1"/>
  <c r="G999" i="6"/>
  <c r="H999" i="6" s="1"/>
  <c r="I999" i="6" s="1"/>
  <c r="J999" i="6" s="1"/>
  <c r="G463" i="6"/>
  <c r="H463" i="6" s="1"/>
  <c r="G323" i="6"/>
  <c r="H323" i="6" s="1"/>
  <c r="G691" i="6"/>
  <c r="H691" i="6" s="1"/>
  <c r="G143" i="6"/>
  <c r="H143" i="6" s="1"/>
  <c r="G31" i="6"/>
  <c r="H31" i="6" s="1"/>
  <c r="G339" i="6"/>
  <c r="H339" i="6" s="1"/>
  <c r="G689" i="6"/>
  <c r="H689" i="6" s="1"/>
  <c r="G639" i="6"/>
  <c r="H639" i="6" s="1"/>
  <c r="I639" i="6" s="1"/>
  <c r="J639" i="6" s="1"/>
  <c r="G324" i="6"/>
  <c r="H324" i="6" s="1"/>
  <c r="I299" i="6" s="1"/>
  <c r="J299" i="6" s="1"/>
  <c r="G872" i="6"/>
  <c r="H872" i="6" s="1"/>
  <c r="I847" i="6" s="1"/>
  <c r="J847" i="6" s="1"/>
  <c r="G846" i="6"/>
  <c r="H846" i="6" s="1"/>
  <c r="G105" i="6"/>
  <c r="H105" i="6" s="1"/>
  <c r="G551" i="6"/>
  <c r="H551" i="6" s="1"/>
  <c r="G660" i="6"/>
  <c r="H660" i="6" s="1"/>
  <c r="G184" i="6"/>
  <c r="H184" i="6" s="1"/>
  <c r="G289" i="6"/>
  <c r="H289" i="6" s="1"/>
  <c r="I289" i="6" s="1"/>
  <c r="J289" i="6" s="1"/>
  <c r="G949" i="6"/>
  <c r="H949" i="6" s="1"/>
  <c r="G355" i="6"/>
  <c r="H355" i="6" s="1"/>
  <c r="G968" i="6"/>
  <c r="H968" i="6" s="1"/>
  <c r="G672" i="6"/>
  <c r="H672" i="6" s="1"/>
  <c r="G665" i="6"/>
  <c r="H665" i="6" s="1"/>
  <c r="G69" i="6"/>
  <c r="H69" i="6" s="1"/>
  <c r="G923" i="6"/>
  <c r="H923" i="6" s="1"/>
  <c r="G153" i="6"/>
  <c r="H153" i="6" s="1"/>
  <c r="G555" i="6"/>
  <c r="H555" i="6" s="1"/>
  <c r="G637" i="6"/>
  <c r="H637" i="6" s="1"/>
  <c r="G225" i="6"/>
  <c r="H225" i="6" s="1"/>
  <c r="I225" i="6" s="1"/>
  <c r="J225" i="6" s="1"/>
  <c r="G340" i="6"/>
  <c r="H340" i="6" s="1"/>
  <c r="I340" i="6" s="1"/>
  <c r="J340" i="6" s="1"/>
  <c r="G655" i="6"/>
  <c r="H655" i="6" s="1"/>
  <c r="G374" i="6"/>
  <c r="H374" i="6" s="1"/>
  <c r="G120" i="6"/>
  <c r="H120" i="6" s="1"/>
  <c r="I120" i="6" s="1"/>
  <c r="J120" i="6" s="1"/>
  <c r="G831" i="6"/>
  <c r="H831" i="6" s="1"/>
  <c r="G316" i="6"/>
  <c r="H316" i="6" s="1"/>
  <c r="I316" i="6" s="1"/>
  <c r="J316" i="6" s="1"/>
  <c r="G249" i="6"/>
  <c r="H249" i="6" s="1"/>
  <c r="G432" i="6"/>
  <c r="H432" i="6" s="1"/>
  <c r="G617" i="6"/>
  <c r="H617" i="6" s="1"/>
  <c r="G879" i="6"/>
  <c r="H879" i="6" s="1"/>
  <c r="I879" i="6" s="1"/>
  <c r="J879" i="6" s="1"/>
  <c r="G222" i="6"/>
  <c r="H222" i="6" s="1"/>
  <c r="I222" i="6" s="1"/>
  <c r="J222" i="6" s="1"/>
  <c r="G124" i="6"/>
  <c r="H124" i="6" s="1"/>
  <c r="I124" i="6" s="1"/>
  <c r="J124" i="6" s="1"/>
  <c r="G192" i="6"/>
  <c r="H192" i="6" s="1"/>
  <c r="I192" i="6" s="1"/>
  <c r="J192" i="6" s="1"/>
  <c r="G140" i="6"/>
  <c r="H140" i="6" s="1"/>
  <c r="I140" i="6" s="1"/>
  <c r="J140" i="6" s="1"/>
  <c r="G546" i="6"/>
  <c r="H546" i="6" s="1"/>
  <c r="G423" i="6"/>
  <c r="H423" i="6" s="1"/>
  <c r="I423" i="6" s="1"/>
  <c r="J423" i="6" s="1"/>
  <c r="G295" i="6"/>
  <c r="H295" i="6" s="1"/>
  <c r="I295" i="6" s="1"/>
  <c r="J295" i="6" s="1"/>
  <c r="G170" i="6"/>
  <c r="H170" i="6" s="1"/>
  <c r="G21" i="6"/>
  <c r="H21" i="6" s="1"/>
  <c r="I21" i="6" s="1"/>
  <c r="J21" i="6" s="1"/>
  <c r="G104" i="6"/>
  <c r="H104" i="6" s="1"/>
  <c r="G768" i="6"/>
  <c r="H768" i="6" s="1"/>
  <c r="G248" i="6"/>
  <c r="H248" i="6" s="1"/>
  <c r="I248" i="6" s="1"/>
  <c r="J248" i="6" s="1"/>
  <c r="G987" i="6"/>
  <c r="H987" i="6" s="1"/>
  <c r="G328" i="6"/>
  <c r="H328" i="6" s="1"/>
  <c r="I303" i="6" s="1"/>
  <c r="J303" i="6" s="1"/>
  <c r="G892" i="6"/>
  <c r="H892" i="6" s="1"/>
  <c r="G128" i="6"/>
  <c r="H128" i="6" s="1"/>
  <c r="G760" i="6"/>
  <c r="H760" i="6" s="1"/>
  <c r="G141" i="6"/>
  <c r="H141" i="6" s="1"/>
  <c r="G186" i="6"/>
  <c r="H186" i="6" s="1"/>
  <c r="G980" i="6"/>
  <c r="H980" i="6" s="1"/>
  <c r="G611" i="6"/>
  <c r="H611" i="6" s="1"/>
  <c r="I611" i="6" s="1"/>
  <c r="J611" i="6" s="1"/>
  <c r="G842" i="6"/>
  <c r="H842" i="6" s="1"/>
  <c r="G123" i="6"/>
  <c r="H123" i="6" s="1"/>
  <c r="G467" i="6"/>
  <c r="H467" i="6" s="1"/>
  <c r="G430" i="6"/>
  <c r="H430" i="6" s="1"/>
  <c r="G781" i="6"/>
  <c r="H781" i="6" s="1"/>
  <c r="G43" i="6"/>
  <c r="H43" i="6" s="1"/>
  <c r="G49" i="6"/>
  <c r="H49" i="6" s="1"/>
  <c r="G60" i="6"/>
  <c r="H60" i="6" s="1"/>
  <c r="G705" i="6"/>
  <c r="H705" i="6" s="1"/>
  <c r="G523" i="6"/>
  <c r="H523" i="6" s="1"/>
  <c r="G148" i="6"/>
  <c r="H148" i="6" s="1"/>
  <c r="I148" i="6" s="1"/>
  <c r="J148" i="6" s="1"/>
  <c r="G227" i="6"/>
  <c r="H227" i="6" s="1"/>
  <c r="G947" i="6"/>
  <c r="H947" i="6" s="1"/>
  <c r="G256" i="6"/>
  <c r="H256" i="6" s="1"/>
  <c r="G245" i="6"/>
  <c r="H245" i="6" s="1"/>
  <c r="I245" i="6" s="1"/>
  <c r="J245" i="6" s="1"/>
  <c r="G435" i="6"/>
  <c r="H435" i="6" s="1"/>
  <c r="G582" i="6"/>
  <c r="H582" i="6" s="1"/>
  <c r="G189" i="6"/>
  <c r="H189" i="6" s="1"/>
  <c r="G163" i="6"/>
  <c r="H163" i="6" s="1"/>
  <c r="I163" i="6" s="1"/>
  <c r="J163" i="6" s="1"/>
  <c r="G373" i="6"/>
  <c r="H373" i="6" s="1"/>
  <c r="I373" i="6" s="1"/>
  <c r="J373" i="6" s="1"/>
  <c r="G313" i="6"/>
  <c r="H313" i="6" s="1"/>
  <c r="G265" i="6"/>
  <c r="H265" i="6" s="1"/>
  <c r="G389" i="6"/>
  <c r="H389" i="6" s="1"/>
  <c r="G154" i="6"/>
  <c r="H154" i="6" s="1"/>
  <c r="G708" i="6"/>
  <c r="H708" i="6" s="1"/>
  <c r="G292" i="6"/>
  <c r="H292" i="6" s="1"/>
  <c r="I267" i="6" s="1"/>
  <c r="J267" i="6" s="1"/>
  <c r="G695" i="6"/>
  <c r="H695" i="6" s="1"/>
  <c r="G606" i="6"/>
  <c r="H606" i="6" s="1"/>
  <c r="I606" i="6" s="1"/>
  <c r="J606" i="6" s="1"/>
  <c r="G73" i="6"/>
  <c r="H73" i="6" s="1"/>
  <c r="G861" i="6"/>
  <c r="H861" i="6" s="1"/>
  <c r="G428" i="6"/>
  <c r="H428" i="6" s="1"/>
  <c r="G451" i="6"/>
  <c r="H451" i="6" s="1"/>
  <c r="G483" i="6"/>
  <c r="H483" i="6" s="1"/>
  <c r="G690" i="6"/>
  <c r="H690" i="6" s="1"/>
  <c r="G877" i="6"/>
  <c r="H877" i="6" s="1"/>
  <c r="G529" i="6"/>
  <c r="H529" i="6" s="1"/>
  <c r="G351" i="6"/>
  <c r="H351" i="6" s="1"/>
  <c r="G268" i="6"/>
  <c r="H268" i="6" s="1"/>
  <c r="G834" i="6"/>
  <c r="H834" i="6" s="1"/>
  <c r="G394" i="6"/>
  <c r="H394" i="6" s="1"/>
  <c r="I394" i="6" s="1"/>
  <c r="J394" i="6" s="1"/>
  <c r="G85" i="6"/>
  <c r="H85" i="6" s="1"/>
  <c r="G94" i="6"/>
  <c r="H94" i="6" s="1"/>
  <c r="I94" i="6" s="1"/>
  <c r="J94" i="6" s="1"/>
  <c r="G77" i="6"/>
  <c r="H77" i="6" s="1"/>
  <c r="G79" i="6"/>
  <c r="H79" i="6" s="1"/>
  <c r="G57" i="6"/>
  <c r="H57" i="6" s="1"/>
  <c r="G54" i="6"/>
  <c r="H54" i="6" s="1"/>
  <c r="G839" i="6"/>
  <c r="H839" i="6" s="1"/>
  <c r="G67" i="6"/>
  <c r="H67" i="6" s="1"/>
  <c r="G44" i="6"/>
  <c r="H44" i="6" s="1"/>
  <c r="G71" i="6"/>
  <c r="H71" i="6" s="1"/>
  <c r="G52" i="6"/>
  <c r="H52" i="6" s="1"/>
  <c r="G939" i="6"/>
  <c r="H939" i="6" s="1"/>
  <c r="G811" i="6"/>
  <c r="H811" i="6" s="1"/>
  <c r="G95" i="6"/>
  <c r="H95" i="6" s="1"/>
  <c r="G101" i="6"/>
  <c r="H101" i="6" s="1"/>
  <c r="G102" i="6"/>
  <c r="H102" i="6" s="1"/>
  <c r="I102" i="6" s="1"/>
  <c r="J102" i="6" s="1"/>
  <c r="G56" i="6"/>
  <c r="H56" i="6" s="1"/>
  <c r="G58" i="6"/>
  <c r="H58" i="6" s="1"/>
  <c r="G780" i="6"/>
  <c r="H780" i="6" s="1"/>
  <c r="G729" i="6"/>
  <c r="H729" i="6" s="1"/>
  <c r="G108" i="6"/>
  <c r="H108" i="6" s="1"/>
  <c r="G64" i="6"/>
  <c r="H64" i="6" s="1"/>
  <c r="I64" i="6" s="1"/>
  <c r="J64" i="6" s="1"/>
  <c r="G98" i="6"/>
  <c r="H98" i="6" s="1"/>
  <c r="G109" i="6"/>
  <c r="H109" i="6" s="1"/>
  <c r="G42" i="6"/>
  <c r="H42" i="6" s="1"/>
  <c r="G103" i="6"/>
  <c r="H103" i="6" s="1"/>
  <c r="G50" i="6"/>
  <c r="H50" i="6" s="1"/>
  <c r="G931" i="6"/>
  <c r="H931" i="6" s="1"/>
  <c r="I931" i="6" s="1"/>
  <c r="J931" i="6" s="1"/>
  <c r="G832" i="6"/>
  <c r="H832" i="6" s="1"/>
  <c r="G81" i="6"/>
  <c r="H81" i="6" s="1"/>
  <c r="G951" i="6"/>
  <c r="H951" i="6" s="1"/>
  <c r="G882" i="6"/>
  <c r="H882" i="6" s="1"/>
  <c r="I882" i="6" s="1"/>
  <c r="J882" i="6" s="1"/>
  <c r="G921" i="6"/>
  <c r="H921" i="6" s="1"/>
  <c r="G899" i="6"/>
  <c r="H899" i="6" s="1"/>
  <c r="G963" i="6"/>
  <c r="H963" i="6" s="1"/>
  <c r="G75" i="6"/>
  <c r="H75" i="6" s="1"/>
  <c r="G851" i="6"/>
  <c r="H851" i="6" s="1"/>
  <c r="G900" i="6"/>
  <c r="H900" i="6" s="1"/>
  <c r="G82" i="6"/>
  <c r="H82" i="6" s="1"/>
  <c r="G865" i="6"/>
  <c r="H865" i="6" s="1"/>
  <c r="G925" i="6"/>
  <c r="H925" i="6" s="1"/>
  <c r="G114" i="6"/>
  <c r="H114" i="6" s="1"/>
  <c r="G902" i="6"/>
  <c r="H902" i="6" s="1"/>
  <c r="I902" i="6" s="1"/>
  <c r="J902" i="6" s="1"/>
  <c r="G788" i="6"/>
  <c r="H788" i="6" s="1"/>
  <c r="G814" i="6"/>
  <c r="H814" i="6" s="1"/>
  <c r="G867" i="6"/>
  <c r="H867" i="6" s="1"/>
  <c r="G527" i="6"/>
  <c r="H527" i="6" s="1"/>
  <c r="G90" i="6"/>
  <c r="H90" i="6" s="1"/>
  <c r="G721" i="6"/>
  <c r="H721" i="6" s="1"/>
  <c r="G707" i="6"/>
  <c r="H707" i="6" s="1"/>
  <c r="G778" i="6"/>
  <c r="H778" i="6" s="1"/>
  <c r="G806" i="6"/>
  <c r="H806" i="6" s="1"/>
  <c r="G726" i="6"/>
  <c r="H726" i="6" s="1"/>
  <c r="G940" i="6"/>
  <c r="H940" i="6" s="1"/>
  <c r="G749" i="6"/>
  <c r="H749" i="6" s="1"/>
  <c r="G447" i="6"/>
  <c r="H447" i="6" s="1"/>
  <c r="I447" i="6" s="1"/>
  <c r="J447" i="6" s="1"/>
  <c r="G183" i="6"/>
  <c r="H183" i="6" s="1"/>
  <c r="G862" i="6"/>
  <c r="H862" i="6" s="1"/>
  <c r="G40" i="6"/>
  <c r="H40" i="6" s="1"/>
  <c r="G86" i="6"/>
  <c r="H86" i="6" s="1"/>
  <c r="G751" i="6"/>
  <c r="H751" i="6" s="1"/>
  <c r="G1011" i="6"/>
  <c r="H1011" i="6" s="1"/>
  <c r="I1011" i="6" s="1"/>
  <c r="J1011" i="6" s="1"/>
  <c r="G68" i="6"/>
  <c r="H68" i="6" s="1"/>
  <c r="G97" i="6"/>
  <c r="H97" i="6" s="1"/>
  <c r="G985" i="6"/>
  <c r="H985" i="6" s="1"/>
  <c r="G647" i="6"/>
  <c r="H647" i="6" s="1"/>
  <c r="I647" i="6" s="1"/>
  <c r="J647" i="6" s="1"/>
  <c r="G1006" i="6"/>
  <c r="H1006" i="6" s="1"/>
  <c r="I1006" i="6" s="1"/>
  <c r="J1006" i="6" s="1"/>
  <c r="G783" i="6"/>
  <c r="H783" i="6" s="1"/>
  <c r="G622" i="6"/>
  <c r="H622" i="6" s="1"/>
  <c r="G518" i="6"/>
  <c r="H518" i="6" s="1"/>
  <c r="G744" i="6"/>
  <c r="H744" i="6" s="1"/>
  <c r="G922" i="6"/>
  <c r="H922" i="6" s="1"/>
  <c r="G794" i="6"/>
  <c r="H794" i="6" s="1"/>
  <c r="G175" i="6"/>
  <c r="H175" i="6" s="1"/>
  <c r="G274" i="6"/>
  <c r="H274" i="6" s="1"/>
  <c r="I274" i="6" s="1"/>
  <c r="J274" i="6" s="1"/>
  <c r="G399" i="6"/>
  <c r="H399" i="6" s="1"/>
  <c r="G711" i="6"/>
  <c r="H711" i="6" s="1"/>
  <c r="G830" i="6"/>
  <c r="H830" i="6" s="1"/>
  <c r="G426" i="6"/>
  <c r="H426" i="6" s="1"/>
  <c r="G763" i="6"/>
  <c r="H763" i="6" s="1"/>
  <c r="G486" i="6"/>
  <c r="H486" i="6" s="1"/>
  <c r="I486" i="6" s="1"/>
  <c r="J486" i="6" s="1"/>
  <c r="G993" i="6"/>
  <c r="H993" i="6" s="1"/>
  <c r="I993" i="6" s="1"/>
  <c r="J993" i="6" s="1"/>
  <c r="G840" i="6"/>
  <c r="H840" i="6" s="1"/>
  <c r="G969" i="6"/>
  <c r="H969" i="6" s="1"/>
  <c r="G905" i="6"/>
  <c r="H905" i="6" s="1"/>
  <c r="I905" i="6" s="1"/>
  <c r="J905" i="6" s="1"/>
  <c r="G47" i="6"/>
  <c r="H47" i="6" s="1"/>
  <c r="G100" i="6"/>
  <c r="H100" i="6" s="1"/>
  <c r="G746" i="6"/>
  <c r="H746" i="6" s="1"/>
  <c r="I746" i="6" s="1"/>
  <c r="J746" i="6" s="1"/>
  <c r="G674" i="6"/>
  <c r="H674" i="6" s="1"/>
  <c r="I674" i="6" s="1"/>
  <c r="J674" i="6" s="1"/>
  <c r="G724" i="6"/>
  <c r="H724" i="6" s="1"/>
  <c r="G703" i="6"/>
  <c r="H703" i="6" s="1"/>
  <c r="G848" i="6"/>
  <c r="H848" i="6" s="1"/>
  <c r="G1001" i="6"/>
  <c r="H1001" i="6" s="1"/>
  <c r="I1001" i="6" s="1"/>
  <c r="J1001" i="6" s="1"/>
  <c r="G556" i="6"/>
  <c r="H556" i="6" s="1"/>
  <c r="G821" i="6"/>
  <c r="H821" i="6" s="1"/>
  <c r="G989" i="6"/>
  <c r="H989" i="6" s="1"/>
  <c r="G353" i="6"/>
  <c r="H353" i="6" s="1"/>
  <c r="G828" i="6"/>
  <c r="H828" i="6" s="1"/>
  <c r="G958" i="6"/>
  <c r="H958" i="6" s="1"/>
  <c r="G824" i="6"/>
  <c r="H824" i="6" s="1"/>
  <c r="G972" i="6"/>
  <c r="H972" i="6" s="1"/>
  <c r="G964" i="6"/>
  <c r="H964" i="6" s="1"/>
  <c r="G914" i="6"/>
  <c r="H914" i="6" s="1"/>
  <c r="G487" i="6"/>
  <c r="H487" i="6" s="1"/>
  <c r="I487" i="6" s="1"/>
  <c r="J487" i="6" s="1"/>
  <c r="G379" i="6"/>
  <c r="H379" i="6" s="1"/>
  <c r="G720" i="6"/>
  <c r="H720" i="6" s="1"/>
  <c r="G387" i="6"/>
  <c r="H387" i="6" s="1"/>
  <c r="I387" i="6" s="1"/>
  <c r="J387" i="6" s="1"/>
  <c r="G110" i="6"/>
  <c r="H110" i="6" s="1"/>
  <c r="I110" i="6" s="1"/>
  <c r="J110" i="6" s="1"/>
  <c r="G118" i="6"/>
  <c r="H118" i="6" s="1"/>
  <c r="G785" i="6"/>
  <c r="H785" i="6" s="1"/>
  <c r="I785" i="6" s="1"/>
  <c r="J785" i="6" s="1"/>
  <c r="G792" i="6"/>
  <c r="H792" i="6" s="1"/>
  <c r="G742" i="6"/>
  <c r="H742" i="6" s="1"/>
  <c r="G791" i="6"/>
  <c r="H791" i="6" s="1"/>
  <c r="G737" i="6"/>
  <c r="H737" i="6" s="1"/>
  <c r="G106" i="6"/>
  <c r="H106" i="6" s="1"/>
  <c r="G807" i="6"/>
  <c r="H807" i="6" s="1"/>
  <c r="G982" i="6"/>
  <c r="H982" i="6" s="1"/>
  <c r="G72" i="6"/>
  <c r="H72" i="6" s="1"/>
  <c r="G762" i="6"/>
  <c r="H762" i="6" s="1"/>
  <c r="G91" i="6"/>
  <c r="H91" i="6" s="1"/>
  <c r="G107" i="6"/>
  <c r="H107" i="6" s="1"/>
  <c r="I107" i="6" s="1"/>
  <c r="J107" i="6" s="1"/>
  <c r="G994" i="6"/>
  <c r="H994" i="6" s="1"/>
  <c r="I994" i="6" s="1"/>
  <c r="J994" i="6" s="1"/>
  <c r="G813" i="6"/>
  <c r="H813" i="6" s="1"/>
  <c r="G590" i="6"/>
  <c r="H590" i="6" s="1"/>
  <c r="G858" i="6"/>
  <c r="H858" i="6" s="1"/>
  <c r="G965" i="6"/>
  <c r="H965" i="6" s="1"/>
  <c r="G378" i="6"/>
  <c r="H378" i="6" s="1"/>
  <c r="G836" i="6"/>
  <c r="H836" i="6" s="1"/>
  <c r="G96" i="6"/>
  <c r="H96" i="6" s="1"/>
  <c r="G113" i="6"/>
  <c r="H113" i="6" s="1"/>
  <c r="G730" i="6"/>
  <c r="H730" i="6" s="1"/>
  <c r="I730" i="6" s="1"/>
  <c r="J730" i="6" s="1"/>
  <c r="G482" i="6"/>
  <c r="H482" i="6" s="1"/>
  <c r="G1007" i="6"/>
  <c r="H1007" i="6" s="1"/>
  <c r="I1007" i="6" s="1"/>
  <c r="J1007" i="6" s="1"/>
  <c r="G857" i="6"/>
  <c r="H857" i="6" s="1"/>
  <c r="G433" i="6"/>
  <c r="H433" i="6" s="1"/>
  <c r="G519" i="6"/>
  <c r="H519" i="6" s="1"/>
  <c r="G718" i="6"/>
  <c r="H718" i="6" s="1"/>
  <c r="G950" i="6"/>
  <c r="H950" i="6" s="1"/>
  <c r="I950" i="6" s="1"/>
  <c r="J950" i="6" s="1"/>
  <c r="G471" i="6"/>
  <c r="H471" i="6" s="1"/>
  <c r="G728" i="6"/>
  <c r="H728" i="6" s="1"/>
  <c r="G874" i="6"/>
  <c r="H874" i="6" s="1"/>
  <c r="G782" i="6"/>
  <c r="H782" i="6" s="1"/>
  <c r="G722" i="6"/>
  <c r="H722" i="6" s="1"/>
  <c r="G955" i="6"/>
  <c r="H955" i="6" s="1"/>
  <c r="G903" i="6"/>
  <c r="H903" i="6" s="1"/>
  <c r="G349" i="6"/>
  <c r="H349" i="6" s="1"/>
  <c r="G773" i="6"/>
  <c r="H773" i="6" s="1"/>
  <c r="I773" i="6" s="1"/>
  <c r="J773" i="6" s="1"/>
  <c r="G915" i="6"/>
  <c r="H915" i="6" s="1"/>
  <c r="G901" i="6"/>
  <c r="H901" i="6" s="1"/>
  <c r="I901" i="6" s="1"/>
  <c r="J901" i="6" s="1"/>
  <c r="G883" i="6"/>
  <c r="H883" i="6" s="1"/>
  <c r="G743" i="6"/>
  <c r="H743" i="6" s="1"/>
  <c r="G885" i="6"/>
  <c r="H885" i="6" s="1"/>
  <c r="G797" i="6"/>
  <c r="H797" i="6" s="1"/>
  <c r="G869" i="6"/>
  <c r="H869" i="6" s="1"/>
  <c r="G991" i="6"/>
  <c r="H991" i="6" s="1"/>
  <c r="I991" i="6" s="1"/>
  <c r="J991" i="6" s="1"/>
  <c r="G619" i="6"/>
  <c r="H619" i="6" s="1"/>
  <c r="I619" i="6" s="1"/>
  <c r="J619" i="6" s="1"/>
  <c r="G702" i="6"/>
  <c r="H702" i="6" s="1"/>
  <c r="I309" i="6" l="1"/>
  <c r="J309" i="6" s="1"/>
  <c r="I610" i="6"/>
  <c r="J610" i="6" s="1"/>
  <c r="I801" i="6"/>
  <c r="J801" i="6" s="1"/>
  <c r="I228" i="6"/>
  <c r="J228" i="6" s="1"/>
  <c r="I616" i="6"/>
  <c r="J616" i="6" s="1"/>
  <c r="I652" i="6"/>
  <c r="J652" i="6" s="1"/>
  <c r="I576" i="6"/>
  <c r="J576" i="6" s="1"/>
  <c r="I484" i="6"/>
  <c r="J484" i="6" s="1"/>
  <c r="I551" i="6"/>
  <c r="J551" i="6" s="1"/>
  <c r="I211" i="6"/>
  <c r="J211" i="6" s="1"/>
  <c r="I553" i="6"/>
  <c r="J553" i="6" s="1"/>
  <c r="I544" i="6"/>
  <c r="J544" i="6" s="1"/>
  <c r="I483" i="6"/>
  <c r="J483" i="6" s="1"/>
  <c r="I578" i="6"/>
  <c r="J578" i="6" s="1"/>
  <c r="I212" i="6"/>
  <c r="J212" i="6" s="1"/>
  <c r="I627" i="6"/>
  <c r="J627" i="6" s="1"/>
  <c r="I751" i="6"/>
  <c r="J751" i="6" s="1"/>
  <c r="I261" i="6"/>
  <c r="J261" i="6" s="1"/>
  <c r="I750" i="6"/>
  <c r="J750" i="6" s="1"/>
  <c r="I691" i="6"/>
  <c r="J691" i="6" s="1"/>
  <c r="I952" i="6"/>
  <c r="J952" i="6" s="1"/>
  <c r="I282" i="6"/>
  <c r="J282" i="6" s="1"/>
  <c r="I268" i="6"/>
  <c r="J268" i="6" s="1"/>
  <c r="I294" i="6"/>
  <c r="J294" i="6" s="1"/>
  <c r="I215" i="6"/>
  <c r="J215" i="6" s="1"/>
  <c r="I942" i="6"/>
  <c r="J942" i="6" s="1"/>
  <c r="I917" i="6"/>
  <c r="J917" i="6" s="1"/>
  <c r="I130" i="6"/>
  <c r="J130" i="6" s="1"/>
  <c r="I759" i="6"/>
  <c r="J759" i="6" s="1"/>
  <c r="I414" i="6"/>
  <c r="J414" i="6" s="1"/>
  <c r="I290" i="6"/>
  <c r="J290" i="6" s="1"/>
  <c r="I985" i="6"/>
  <c r="J985" i="6" s="1"/>
  <c r="I749" i="6"/>
  <c r="J749" i="6" s="1"/>
  <c r="I452" i="6"/>
  <c r="J452" i="6" s="1"/>
  <c r="I609" i="6"/>
  <c r="J609" i="6" s="1"/>
  <c r="I505" i="6"/>
  <c r="J505" i="6" s="1"/>
  <c r="I281" i="6"/>
  <c r="J281" i="6" s="1"/>
  <c r="I621" i="6"/>
  <c r="J621" i="6" s="1"/>
  <c r="I469" i="6"/>
  <c r="J469" i="6" s="1"/>
  <c r="I62" i="6"/>
  <c r="J62" i="6" s="1"/>
  <c r="I266" i="6"/>
  <c r="J266" i="6" s="1"/>
  <c r="I549" i="6"/>
  <c r="J549" i="6" s="1"/>
  <c r="I631" i="6"/>
  <c r="J631" i="6" s="1"/>
  <c r="I463" i="6"/>
  <c r="J463" i="6" s="1"/>
  <c r="I237" i="6"/>
  <c r="J237" i="6" s="1"/>
  <c r="I628" i="6"/>
  <c r="J628" i="6" s="1"/>
  <c r="I160" i="6"/>
  <c r="J160" i="6" s="1"/>
  <c r="I421" i="6"/>
  <c r="J421" i="6" s="1"/>
  <c r="I427" i="6"/>
  <c r="J427" i="6" s="1"/>
  <c r="I591" i="6"/>
  <c r="J591" i="6" s="1"/>
  <c r="I209" i="6"/>
  <c r="J209" i="6" s="1"/>
  <c r="AG452" i="3"/>
  <c r="AH453" i="3" s="1"/>
  <c r="I141" i="6"/>
  <c r="J141" i="6" s="1"/>
  <c r="I195" i="6"/>
  <c r="J195" i="6" s="1"/>
  <c r="I206" i="6"/>
  <c r="J206" i="6" s="1"/>
  <c r="I121" i="6"/>
  <c r="J121" i="6" s="1"/>
  <c r="I787" i="6"/>
  <c r="J787" i="6" s="1"/>
  <c r="I961" i="6"/>
  <c r="J961" i="6" s="1"/>
  <c r="I67" i="6"/>
  <c r="J67" i="6" s="1"/>
  <c r="I643" i="6"/>
  <c r="J643" i="6" s="1"/>
  <c r="I470" i="6"/>
  <c r="J470" i="6" s="1"/>
  <c r="I396" i="6"/>
  <c r="J396" i="6" s="1"/>
  <c r="I445" i="6"/>
  <c r="J445" i="6" s="1"/>
  <c r="I477" i="6"/>
  <c r="J477" i="6" s="1"/>
  <c r="I655" i="6"/>
  <c r="J655" i="6" s="1"/>
  <c r="I713" i="6"/>
  <c r="J713" i="6" s="1"/>
  <c r="I688" i="6"/>
  <c r="J688" i="6" s="1"/>
  <c r="I953" i="6"/>
  <c r="J953" i="6" s="1"/>
  <c r="I49" i="6"/>
  <c r="J49" i="6" s="1"/>
  <c r="I702" i="6"/>
  <c r="J702" i="6" s="1"/>
  <c r="I430" i="6"/>
  <c r="J430" i="6" s="1"/>
  <c r="I892" i="6"/>
  <c r="J892" i="6" s="1"/>
  <c r="I794" i="6"/>
  <c r="J794" i="6" s="1"/>
  <c r="I839" i="6"/>
  <c r="J839" i="6" s="1"/>
  <c r="I108" i="6"/>
  <c r="J108" i="6" s="1"/>
  <c r="I843" i="6"/>
  <c r="J843" i="6" s="1"/>
  <c r="I114" i="6"/>
  <c r="J114" i="6" s="1"/>
  <c r="I306" i="6"/>
  <c r="J306" i="6" s="1"/>
  <c r="I932" i="6"/>
  <c r="J932" i="6" s="1"/>
  <c r="I151" i="6"/>
  <c r="J151" i="6" s="1"/>
  <c r="I169" i="6"/>
  <c r="J169" i="6" s="1"/>
  <c r="I359" i="6"/>
  <c r="J359" i="6" s="1"/>
  <c r="AI442" i="3"/>
  <c r="I828" i="6"/>
  <c r="J828" i="6" s="1"/>
  <c r="I957" i="6"/>
  <c r="J957" i="6" s="1"/>
  <c r="I791" i="6"/>
  <c r="J791" i="6" s="1"/>
  <c r="AG428" i="3"/>
  <c r="AH429" i="3" s="1"/>
  <c r="I63" i="6"/>
  <c r="J63" i="6" s="1"/>
  <c r="I853" i="6"/>
  <c r="J853" i="6" s="1"/>
  <c r="AG446" i="3"/>
  <c r="AH447" i="3" s="1"/>
  <c r="I230" i="6"/>
  <c r="J230" i="6" s="1"/>
  <c r="I406" i="6"/>
  <c r="J406" i="6" s="1"/>
  <c r="I168" i="6"/>
  <c r="J168" i="6" s="1"/>
  <c r="I434" i="6"/>
  <c r="J434" i="6" s="1"/>
  <c r="I448" i="6"/>
  <c r="J448" i="6" s="1"/>
  <c r="I22" i="6"/>
  <c r="J22" i="6" s="1"/>
  <c r="I523" i="6"/>
  <c r="J523" i="6" s="1"/>
  <c r="I658" i="6"/>
  <c r="J658" i="6" s="1"/>
  <c r="I313" i="6"/>
  <c r="J313" i="6" s="1"/>
  <c r="AI429" i="3"/>
  <c r="I226" i="6"/>
  <c r="J226" i="6" s="1"/>
  <c r="AG447" i="3"/>
  <c r="AH448" i="3" s="1"/>
  <c r="I194" i="6"/>
  <c r="J194" i="6" s="1"/>
  <c r="AG433" i="3"/>
  <c r="AH434" i="3" s="1"/>
  <c r="I497" i="6"/>
  <c r="J497" i="6" s="1"/>
  <c r="I795" i="6"/>
  <c r="J795" i="6" s="1"/>
  <c r="I262" i="6"/>
  <c r="J262" i="6" s="1"/>
  <c r="I201" i="6"/>
  <c r="J201" i="6" s="1"/>
  <c r="I987" i="6"/>
  <c r="J987" i="6" s="1"/>
  <c r="I698" i="6"/>
  <c r="J698" i="6" s="1"/>
  <c r="I951" i="6"/>
  <c r="J951" i="6" s="1"/>
  <c r="I101" i="6"/>
  <c r="J101" i="6" s="1"/>
  <c r="I660" i="6"/>
  <c r="J660" i="6" s="1"/>
  <c r="I956" i="6"/>
  <c r="J956" i="6" s="1"/>
  <c r="I139" i="6"/>
  <c r="J139" i="6" s="1"/>
  <c r="I433" i="6"/>
  <c r="J433" i="6" s="1"/>
  <c r="I86" i="6"/>
  <c r="J86" i="6" s="1"/>
  <c r="I296" i="6"/>
  <c r="J296" i="6" s="1"/>
  <c r="I183" i="6"/>
  <c r="J183" i="6" s="1"/>
  <c r="I528" i="6"/>
  <c r="J528" i="6" s="1"/>
  <c r="I284" i="6"/>
  <c r="J284" i="6" s="1"/>
  <c r="I126" i="6"/>
  <c r="J126" i="6" s="1"/>
  <c r="I18" i="6"/>
  <c r="J18" i="6" s="1"/>
  <c r="I980" i="6"/>
  <c r="J980" i="6" s="1"/>
  <c r="I32" i="6"/>
  <c r="J32" i="6" s="1"/>
  <c r="I883" i="6"/>
  <c r="J883" i="6" s="1"/>
  <c r="I58" i="6"/>
  <c r="J58" i="6" s="1"/>
  <c r="AI433" i="3"/>
  <c r="I519" i="6"/>
  <c r="J519" i="6" s="1"/>
  <c r="I903" i="6"/>
  <c r="J903" i="6" s="1"/>
  <c r="I356" i="6"/>
  <c r="J356" i="6" s="1"/>
  <c r="I343" i="6"/>
  <c r="J343" i="6" s="1"/>
  <c r="I251" i="6"/>
  <c r="J251" i="6" s="1"/>
  <c r="I472" i="6"/>
  <c r="J472" i="6" s="1"/>
  <c r="I135" i="6"/>
  <c r="J135" i="6" s="1"/>
  <c r="AG431" i="3"/>
  <c r="AH432" i="3" s="1"/>
  <c r="I685" i="6"/>
  <c r="J685" i="6" s="1"/>
  <c r="I514" i="6"/>
  <c r="J514" i="6" s="1"/>
  <c r="I918" i="6"/>
  <c r="J918" i="6" s="1"/>
  <c r="I256" i="6"/>
  <c r="J256" i="6" s="1"/>
  <c r="I944" i="6"/>
  <c r="J944" i="6" s="1"/>
  <c r="I143" i="6"/>
  <c r="J143" i="6" s="1"/>
  <c r="I45" i="6"/>
  <c r="J45" i="6" s="1"/>
  <c r="I579" i="6"/>
  <c r="J579" i="6" s="1"/>
  <c r="I191" i="6"/>
  <c r="J191" i="6" s="1"/>
  <c r="I919" i="6"/>
  <c r="J919" i="6" s="1"/>
  <c r="I527" i="6"/>
  <c r="J527" i="6" s="1"/>
  <c r="I848" i="6"/>
  <c r="J848" i="6" s="1"/>
  <c r="I187" i="6"/>
  <c r="J187" i="6" s="1"/>
  <c r="I741" i="6"/>
  <c r="J741" i="6" s="1"/>
  <c r="I371" i="6"/>
  <c r="J371" i="6" s="1"/>
  <c r="I593" i="6"/>
  <c r="J593" i="6" s="1"/>
  <c r="I978" i="6"/>
  <c r="J978" i="6" s="1"/>
  <c r="I26" i="6"/>
  <c r="J26" i="6" s="1"/>
  <c r="I547" i="6"/>
  <c r="J547" i="6" s="1"/>
  <c r="I720" i="6"/>
  <c r="J720" i="6" s="1"/>
  <c r="I690" i="6"/>
  <c r="J690" i="6" s="1"/>
  <c r="I910" i="6"/>
  <c r="J910" i="6" s="1"/>
  <c r="AG434" i="3"/>
  <c r="AH435" i="3" s="1"/>
  <c r="I180" i="6"/>
  <c r="J180" i="6" s="1"/>
  <c r="I181" i="6"/>
  <c r="J181" i="6" s="1"/>
  <c r="I66" i="6"/>
  <c r="J66" i="6" s="1"/>
  <c r="I555" i="6"/>
  <c r="J555" i="6" s="1"/>
  <c r="I23" i="6"/>
  <c r="J23" i="6" s="1"/>
  <c r="I522" i="6"/>
  <c r="J522" i="6" s="1"/>
  <c r="I233" i="6"/>
  <c r="J233" i="6" s="1"/>
  <c r="I689" i="6"/>
  <c r="J689" i="6" s="1"/>
  <c r="I491" i="6"/>
  <c r="J491" i="6" s="1"/>
  <c r="I546" i="6"/>
  <c r="J546" i="6" s="1"/>
  <c r="I744" i="6"/>
  <c r="J744" i="6" s="1"/>
  <c r="I339" i="6"/>
  <c r="J339" i="6" s="1"/>
  <c r="I626" i="6"/>
  <c r="J626" i="6" s="1"/>
  <c r="I723" i="6"/>
  <c r="J723" i="6" s="1"/>
  <c r="I428" i="6"/>
  <c r="J428" i="6" s="1"/>
  <c r="I341" i="6"/>
  <c r="J341" i="6" s="1"/>
  <c r="I216" i="6"/>
  <c r="J216" i="6" s="1"/>
  <c r="I990" i="6"/>
  <c r="J990" i="6" s="1"/>
  <c r="I136" i="6"/>
  <c r="J136" i="6" s="1"/>
  <c r="I518" i="6"/>
  <c r="J518" i="6" s="1"/>
  <c r="AG424" i="3"/>
  <c r="AH425" i="3" s="1"/>
  <c r="I499" i="6"/>
  <c r="J499" i="6" s="1"/>
  <c r="I113" i="6"/>
  <c r="J113" i="6" s="1"/>
  <c r="I68" i="6"/>
  <c r="J68" i="6" s="1"/>
  <c r="I395" i="6"/>
  <c r="J395" i="6" s="1"/>
  <c r="I254" i="6"/>
  <c r="J254" i="6" s="1"/>
  <c r="I812" i="6"/>
  <c r="J812" i="6" s="1"/>
  <c r="I529" i="6"/>
  <c r="J529" i="6" s="1"/>
  <c r="I40" i="6"/>
  <c r="J40" i="6" s="1"/>
  <c r="I221" i="6"/>
  <c r="J221" i="6" s="1"/>
  <c r="I402" i="6"/>
  <c r="J402" i="6" s="1"/>
  <c r="AI434" i="3"/>
  <c r="I869" i="6"/>
  <c r="J869" i="6" s="1"/>
  <c r="I582" i="6"/>
  <c r="J582" i="6" s="1"/>
  <c r="I671" i="6"/>
  <c r="J671" i="6" s="1"/>
  <c r="I111" i="6"/>
  <c r="J111" i="6" s="1"/>
  <c r="I570" i="6"/>
  <c r="J570" i="6" s="1"/>
  <c r="I207" i="6"/>
  <c r="J207" i="6" s="1"/>
  <c r="I855" i="6"/>
  <c r="J855" i="6" s="1"/>
  <c r="I600" i="6"/>
  <c r="J600" i="6" s="1"/>
  <c r="I218" i="6"/>
  <c r="J218" i="6" s="1"/>
  <c r="AI431" i="3"/>
  <c r="I182" i="6"/>
  <c r="J182" i="6" s="1"/>
  <c r="I255" i="6"/>
  <c r="J255" i="6" s="1"/>
  <c r="I375" i="6"/>
  <c r="J375" i="6" s="1"/>
  <c r="I399" i="6"/>
  <c r="J399" i="6" s="1"/>
  <c r="AG427" i="3"/>
  <c r="AH428" i="3" s="1"/>
  <c r="AI427" i="3"/>
  <c r="I318" i="6"/>
  <c r="J318" i="6" s="1"/>
  <c r="AG440" i="3"/>
  <c r="AH441" i="3" s="1"/>
  <c r="AI440" i="3"/>
  <c r="AG450" i="3"/>
  <c r="AH451" i="3" s="1"/>
  <c r="AI450" i="3"/>
  <c r="AG456" i="3"/>
  <c r="AH457" i="3" s="1"/>
  <c r="AI456" i="3"/>
  <c r="AG441" i="3"/>
  <c r="AH442" i="3" s="1"/>
  <c r="AI441" i="3"/>
  <c r="AG460" i="3"/>
  <c r="AH461" i="3" s="1"/>
  <c r="AI460" i="3"/>
  <c r="AG458" i="3"/>
  <c r="AH459" i="3" s="1"/>
  <c r="AI458" i="3"/>
  <c r="AG432" i="3"/>
  <c r="AH433" i="3" s="1"/>
  <c r="AI432" i="3"/>
  <c r="AG457" i="3"/>
  <c r="AH458" i="3" s="1"/>
  <c r="I217" i="6"/>
  <c r="J217" i="6" s="1"/>
  <c r="AG455" i="3"/>
  <c r="AH456" i="3" s="1"/>
  <c r="AI455" i="3"/>
  <c r="AG438" i="3"/>
  <c r="AH439" i="3" s="1"/>
  <c r="AI438" i="3"/>
  <c r="AG459" i="3"/>
  <c r="AH460" i="3" s="1"/>
  <c r="AI459" i="3"/>
  <c r="AG454" i="3"/>
  <c r="AH455" i="3" s="1"/>
  <c r="AI454" i="3"/>
  <c r="AG437" i="3"/>
  <c r="AH438" i="3" s="1"/>
  <c r="AG430" i="3"/>
  <c r="AH431" i="3" s="1"/>
  <c r="AI430" i="3"/>
  <c r="I332" i="6"/>
  <c r="J332" i="6" s="1"/>
  <c r="AG462" i="3"/>
  <c r="AH463" i="3" s="1"/>
  <c r="AI462" i="3"/>
  <c r="AG449" i="3"/>
  <c r="AH450" i="3" s="1"/>
  <c r="AG435" i="3"/>
  <c r="AH436" i="3" s="1"/>
  <c r="AI435" i="3"/>
  <c r="AG461" i="3"/>
  <c r="AH462" i="3" s="1"/>
  <c r="AI461" i="3"/>
  <c r="AG463" i="3"/>
  <c r="AH464" i="3" s="1"/>
  <c r="AI463" i="3"/>
  <c r="AG425" i="3"/>
  <c r="AH426" i="3" s="1"/>
  <c r="AI425" i="3"/>
  <c r="AG451" i="3"/>
  <c r="AH452" i="3" s="1"/>
  <c r="AI451" i="3"/>
  <c r="I955" i="6"/>
  <c r="J955" i="6" s="1"/>
  <c r="I97" i="6"/>
  <c r="J97" i="6" s="1"/>
  <c r="I754" i="6"/>
  <c r="J754" i="6" s="1"/>
  <c r="AG448" i="3"/>
  <c r="AH449" i="3" s="1"/>
  <c r="AI448" i="3"/>
  <c r="AG429" i="3"/>
  <c r="AH430" i="3" s="1"/>
  <c r="AG426" i="3"/>
  <c r="AH427" i="3" s="1"/>
  <c r="AI426" i="3"/>
  <c r="I965" i="6"/>
  <c r="J965" i="6" s="1"/>
  <c r="AG445" i="3"/>
  <c r="AH446" i="3" s="1"/>
  <c r="AI445" i="3"/>
  <c r="AG453" i="3"/>
  <c r="AH454" i="3" s="1"/>
  <c r="AG436" i="3"/>
  <c r="AH437" i="3" s="1"/>
  <c r="AI436" i="3"/>
  <c r="I589" i="6"/>
  <c r="J589" i="6" s="1"/>
  <c r="I588" i="6"/>
  <c r="J588" i="6" s="1"/>
  <c r="I913" i="6"/>
  <c r="J913" i="6" s="1"/>
  <c r="I454" i="6"/>
  <c r="J454" i="6" s="1"/>
  <c r="I190" i="6"/>
  <c r="J190" i="6" s="1"/>
  <c r="I460" i="6"/>
  <c r="J460" i="6" s="1"/>
  <c r="I888" i="6"/>
  <c r="J888" i="6" s="1"/>
  <c r="I783" i="6"/>
  <c r="J783" i="6" s="1"/>
  <c r="I797" i="6"/>
  <c r="J797" i="6" s="1"/>
  <c r="I453" i="6"/>
  <c r="J453" i="6" s="1"/>
  <c r="I74" i="6"/>
  <c r="J74" i="6" s="1"/>
  <c r="I672" i="6"/>
  <c r="J672" i="6" s="1"/>
  <c r="I722" i="6"/>
  <c r="J722" i="6" s="1"/>
  <c r="I893" i="6"/>
  <c r="J893" i="6" s="1"/>
  <c r="I360" i="6"/>
  <c r="J360" i="6" s="1"/>
  <c r="I41" i="6"/>
  <c r="J41" i="6" s="1"/>
  <c r="I762" i="6"/>
  <c r="J762" i="6" s="1"/>
  <c r="I743" i="6"/>
  <c r="J743" i="6" s="1"/>
  <c r="I456" i="6"/>
  <c r="J456" i="6" s="1"/>
  <c r="I87" i="6"/>
  <c r="J87" i="6" s="1"/>
  <c r="I780" i="6"/>
  <c r="J780" i="6" s="1"/>
  <c r="I739" i="6"/>
  <c r="J739" i="6" s="1"/>
  <c r="I727" i="6"/>
  <c r="J727" i="6" s="1"/>
  <c r="I836" i="6"/>
  <c r="J836" i="6" s="1"/>
  <c r="I662" i="6"/>
  <c r="J662" i="6" s="1"/>
  <c r="I376" i="6"/>
  <c r="J376" i="6" s="1"/>
  <c r="I103" i="6"/>
  <c r="J103" i="6" s="1"/>
  <c r="I653" i="6"/>
  <c r="J653" i="6" s="1"/>
  <c r="I109" i="6"/>
  <c r="J109" i="6" s="1"/>
  <c r="I435" i="6"/>
  <c r="J435" i="6" s="1"/>
  <c r="I885" i="6"/>
  <c r="J885" i="6" s="1"/>
  <c r="I841" i="6"/>
  <c r="J841" i="6" s="1"/>
  <c r="I817" i="6"/>
  <c r="J817" i="6" s="1"/>
  <c r="I887" i="6"/>
  <c r="J887" i="6" s="1"/>
  <c r="I792" i="6"/>
  <c r="J792" i="6" s="1"/>
  <c r="I471" i="6"/>
  <c r="J471" i="6" s="1"/>
  <c r="I105" i="6"/>
  <c r="J105" i="6" s="1"/>
  <c r="I617" i="6"/>
  <c r="J617" i="6" s="1"/>
  <c r="I891" i="6"/>
  <c r="J891" i="6" s="1"/>
  <c r="I96" i="6"/>
  <c r="J96" i="6" s="1"/>
  <c r="I432" i="6"/>
  <c r="J432" i="6" s="1"/>
  <c r="I426" i="6"/>
  <c r="J426" i="6" s="1"/>
  <c r="I389" i="6"/>
  <c r="J389" i="6" s="1"/>
  <c r="I349" i="6"/>
  <c r="J349" i="6" s="1"/>
  <c r="I657" i="6"/>
  <c r="J657" i="6" s="1"/>
  <c r="I740" i="6"/>
  <c r="J740" i="6" s="1"/>
  <c r="I184" i="6"/>
  <c r="J184" i="6" s="1"/>
  <c r="I500" i="6"/>
  <c r="J500" i="6" s="1"/>
  <c r="I804" i="6"/>
  <c r="J804" i="6" s="1"/>
  <c r="I819" i="6"/>
  <c r="J819" i="6" s="1"/>
  <c r="I533" i="6"/>
  <c r="J533" i="6" s="1"/>
  <c r="I835" i="6"/>
  <c r="J835" i="6" s="1"/>
  <c r="I763" i="6"/>
  <c r="J763" i="6" s="1"/>
  <c r="I175" i="6"/>
  <c r="J175" i="6" s="1"/>
  <c r="I862" i="6"/>
  <c r="J862" i="6" s="1"/>
  <c r="I100" i="6"/>
  <c r="J100" i="6" s="1"/>
  <c r="I687" i="6"/>
  <c r="J687" i="6" s="1"/>
  <c r="I895" i="6"/>
  <c r="J895" i="6" s="1"/>
  <c r="I851" i="6"/>
  <c r="J851" i="6" s="1"/>
  <c r="I923" i="6"/>
  <c r="J923" i="6" s="1"/>
  <c r="I335" i="6"/>
  <c r="J335" i="6" s="1"/>
  <c r="I490" i="6"/>
  <c r="J490" i="6" s="1"/>
  <c r="I963" i="6"/>
  <c r="J963" i="6" s="1"/>
  <c r="I379" i="6"/>
  <c r="J379" i="6" s="1"/>
  <c r="I707" i="6"/>
  <c r="J707" i="6" s="1"/>
  <c r="I480" i="6"/>
  <c r="J480" i="6" s="1"/>
  <c r="I742" i="6"/>
  <c r="J742" i="6" s="1"/>
  <c r="I989" i="6"/>
  <c r="J989" i="6" s="1"/>
  <c r="I355" i="6"/>
  <c r="J355" i="6" s="1"/>
  <c r="I323" i="6"/>
  <c r="J323" i="6" s="1"/>
  <c r="I234" i="6"/>
  <c r="J234" i="6" s="1"/>
  <c r="I800" i="6"/>
  <c r="J800" i="6" s="1"/>
  <c r="I378" i="6"/>
  <c r="J378" i="6" s="1"/>
  <c r="I821" i="6"/>
  <c r="J821" i="6" s="1"/>
  <c r="I834" i="6"/>
  <c r="J834" i="6" s="1"/>
  <c r="I949" i="6"/>
  <c r="J949" i="6" s="1"/>
  <c r="I830" i="6"/>
  <c r="J830" i="6" s="1"/>
  <c r="I768" i="6"/>
  <c r="J768" i="6" s="1"/>
  <c r="I711" i="6"/>
  <c r="J711" i="6" s="1"/>
  <c r="I351" i="6"/>
  <c r="J351" i="6" s="1"/>
  <c r="I838" i="6"/>
  <c r="J838" i="6" s="1"/>
  <c r="I846" i="6"/>
  <c r="J846" i="6" s="1"/>
  <c r="I277" i="6"/>
  <c r="J277" i="6" s="1"/>
  <c r="I257" i="6"/>
  <c r="J257" i="6" s="1"/>
  <c r="I645" i="6"/>
  <c r="J645" i="6" s="1"/>
  <c r="I856" i="6"/>
  <c r="J856" i="6" s="1"/>
  <c r="I881" i="6"/>
  <c r="J881" i="6" s="1"/>
  <c r="I620" i="6"/>
  <c r="J620" i="6" s="1"/>
  <c r="I556" i="6"/>
  <c r="J556" i="6" s="1"/>
  <c r="I28" i="6"/>
  <c r="J28" i="6" s="1"/>
  <c r="I692" i="6"/>
  <c r="J692" i="6" s="1"/>
  <c r="I467" i="6"/>
  <c r="J467" i="6" s="1"/>
  <c r="I732" i="6"/>
  <c r="J732" i="6" s="1"/>
  <c r="I186" i="6"/>
  <c r="J186" i="6" s="1"/>
  <c r="I106" i="6"/>
  <c r="J106" i="6" s="1"/>
  <c r="I798" i="6"/>
  <c r="J798" i="6" s="1"/>
  <c r="I59" i="6"/>
  <c r="J59" i="6" s="1"/>
  <c r="I970" i="6"/>
  <c r="J970" i="6" s="1"/>
  <c r="I945" i="6"/>
  <c r="J945" i="6" s="1"/>
  <c r="I573" i="6"/>
  <c r="J573" i="6" s="1"/>
  <c r="I752" i="6"/>
  <c r="J752" i="6" s="1"/>
  <c r="I708" i="6"/>
  <c r="J708" i="6" s="1"/>
  <c r="I90" i="6"/>
  <c r="J90" i="6" s="1"/>
  <c r="I983" i="6"/>
  <c r="J983" i="6" s="1"/>
  <c r="I782" i="6"/>
  <c r="J782" i="6" s="1"/>
  <c r="I104" i="6"/>
  <c r="J104" i="6" s="1"/>
  <c r="I590" i="6"/>
  <c r="J590" i="6" s="1"/>
  <c r="I535" i="6"/>
  <c r="J535" i="6" s="1"/>
  <c r="I520" i="6"/>
  <c r="J520" i="6" s="1"/>
  <c r="I44" i="6"/>
  <c r="J44" i="6" s="1"/>
  <c r="I301" i="6"/>
  <c r="J301" i="6" s="1"/>
  <c r="I246" i="6"/>
  <c r="J246" i="6" s="1"/>
  <c r="I54" i="6"/>
  <c r="J54" i="6" s="1"/>
  <c r="I972" i="6"/>
  <c r="J972" i="6" s="1"/>
  <c r="I971" i="6"/>
  <c r="J971" i="6" s="1"/>
  <c r="I536" i="6"/>
  <c r="J536" i="6" s="1"/>
  <c r="I747" i="6"/>
  <c r="J747" i="6" s="1"/>
  <c r="I984" i="6"/>
  <c r="J984" i="6" s="1"/>
  <c r="I865" i="6"/>
  <c r="J865" i="6" s="1"/>
  <c r="I327" i="6"/>
  <c r="J327" i="6" s="1"/>
  <c r="I34" i="6"/>
  <c r="J34" i="6" s="1"/>
  <c r="I305" i="6"/>
  <c r="J305" i="6" s="1"/>
  <c r="I724" i="6"/>
  <c r="J724" i="6" s="1"/>
  <c r="I921" i="6"/>
  <c r="J921" i="6" s="1"/>
  <c r="I238" i="6"/>
  <c r="J238" i="6" s="1"/>
  <c r="I650" i="6"/>
  <c r="J650" i="6" s="1"/>
  <c r="I867" i="6"/>
  <c r="J867" i="6" s="1"/>
  <c r="I118" i="6"/>
  <c r="J118" i="6" s="1"/>
  <c r="I563" i="6"/>
  <c r="J563" i="6" s="1"/>
  <c r="I874" i="6"/>
  <c r="J874" i="6" s="1"/>
  <c r="I42" i="6"/>
  <c r="J42" i="6" s="1"/>
  <c r="I451" i="6"/>
  <c r="J451" i="6" s="1"/>
  <c r="I633" i="6"/>
  <c r="J633" i="6" s="1"/>
  <c r="I564" i="6"/>
  <c r="J564" i="6" s="1"/>
  <c r="I622" i="6"/>
  <c r="J622" i="6" s="1"/>
  <c r="I840" i="6"/>
  <c r="J840" i="6" s="1"/>
  <c r="I778" i="6"/>
  <c r="J778" i="6" s="1"/>
  <c r="I154" i="6"/>
  <c r="J154" i="6" s="1"/>
  <c r="I346" i="6"/>
  <c r="J346" i="6" s="1"/>
  <c r="I667" i="6"/>
  <c r="J667" i="6" s="1"/>
  <c r="I95" i="6"/>
  <c r="J95" i="6" s="1"/>
  <c r="I813" i="6"/>
  <c r="J813" i="6" s="1"/>
  <c r="I170" i="6"/>
  <c r="J170" i="6" s="1"/>
  <c r="I922" i="6"/>
  <c r="J922" i="6" s="1"/>
  <c r="I914" i="6"/>
  <c r="J914" i="6" s="1"/>
  <c r="I861" i="6"/>
  <c r="J861" i="6" s="1"/>
  <c r="I153" i="6"/>
  <c r="J153" i="6" s="1"/>
  <c r="I244" i="6"/>
  <c r="J244" i="6" s="1"/>
  <c r="I915" i="6"/>
  <c r="J915" i="6" s="1"/>
  <c r="I806" i="6"/>
  <c r="J806" i="6" s="1"/>
  <c r="I466" i="6"/>
  <c r="J466" i="6" s="1"/>
  <c r="I265" i="6"/>
  <c r="J265" i="6" s="1"/>
  <c r="I810" i="6"/>
  <c r="J810" i="6" s="1"/>
  <c r="I123" i="6"/>
  <c r="J123" i="6" s="1"/>
  <c r="I575" i="6"/>
  <c r="J575" i="6" s="1"/>
  <c r="I204" i="6"/>
  <c r="J204" i="6" s="1"/>
  <c r="I629" i="6"/>
  <c r="J629" i="6" s="1"/>
  <c r="I936" i="6"/>
  <c r="J936" i="6" s="1"/>
  <c r="I718" i="6"/>
  <c r="J718" i="6" s="1"/>
  <c r="I599" i="6"/>
  <c r="J599" i="6" s="1"/>
  <c r="I128" i="6"/>
  <c r="J128" i="6" s="1"/>
  <c r="I586" i="6"/>
  <c r="J586" i="6" s="1"/>
  <c r="I361" i="6"/>
  <c r="J361" i="6" s="1"/>
  <c r="I317" i="6"/>
  <c r="J317" i="6" s="1"/>
  <c r="I235" i="6"/>
  <c r="J235" i="6" s="1"/>
  <c r="I850" i="6"/>
  <c r="J850" i="6" s="1"/>
  <c r="I416" i="6"/>
  <c r="J416" i="6" s="1"/>
  <c r="I24" i="6"/>
  <c r="J24" i="6" s="1"/>
  <c r="I157" i="6"/>
  <c r="J157" i="6" s="1"/>
  <c r="I438" i="6"/>
  <c r="J438" i="6" s="1"/>
  <c r="I144" i="6"/>
  <c r="J144" i="6" s="1"/>
  <c r="I98" i="6"/>
  <c r="J98" i="6" s="1"/>
  <c r="I911" i="6"/>
  <c r="J911" i="6" s="1"/>
  <c r="I338" i="6"/>
  <c r="J338" i="6" s="1"/>
  <c r="I240" i="6"/>
  <c r="J240" i="6" s="1"/>
  <c r="I941" i="6"/>
  <c r="J941" i="6" s="1"/>
  <c r="I541" i="6"/>
  <c r="J541" i="6" s="1"/>
  <c r="I640" i="6"/>
  <c r="J640" i="6" s="1"/>
  <c r="I350" i="6"/>
  <c r="J350" i="6" s="1"/>
  <c r="I353" i="6"/>
  <c r="J353" i="6" s="1"/>
  <c r="I721" i="6"/>
  <c r="J721" i="6" s="1"/>
  <c r="I56" i="6"/>
  <c r="J56" i="6" s="1"/>
  <c r="I85" i="6"/>
  <c r="J85" i="6" s="1"/>
  <c r="I705" i="6"/>
  <c r="J705" i="6" s="1"/>
  <c r="I968" i="6"/>
  <c r="J968" i="6" s="1"/>
  <c r="I849" i="6"/>
  <c r="J849" i="6" s="1"/>
  <c r="I116" i="6"/>
  <c r="J116" i="6" s="1"/>
  <c r="I354" i="6"/>
  <c r="J354" i="6" s="1"/>
  <c r="I954" i="6"/>
  <c r="J954" i="6" s="1"/>
  <c r="I909" i="6"/>
  <c r="J909" i="6" s="1"/>
  <c r="I786" i="6"/>
  <c r="J786" i="6" s="1"/>
  <c r="I681" i="6"/>
  <c r="J681" i="6" s="1"/>
  <c r="I924" i="6"/>
  <c r="J924" i="6" s="1"/>
  <c r="I249" i="6"/>
  <c r="J249" i="6" s="1"/>
  <c r="I632" i="6"/>
  <c r="J632" i="6" s="1"/>
  <c r="I630" i="6"/>
  <c r="J630" i="6" s="1"/>
  <c r="I735" i="6"/>
  <c r="J735" i="6" s="1"/>
  <c r="I799" i="6"/>
  <c r="J799" i="6" s="1"/>
  <c r="I158" i="6"/>
  <c r="J158" i="6" s="1"/>
  <c r="I159" i="6"/>
  <c r="J159" i="6" s="1"/>
  <c r="I252" i="6"/>
  <c r="J252" i="6" s="1"/>
  <c r="I462" i="6"/>
  <c r="J462" i="6" s="1"/>
  <c r="I753" i="6"/>
  <c r="J753" i="6" s="1"/>
  <c r="I719" i="6"/>
  <c r="J719" i="6" s="1"/>
  <c r="I436" i="6"/>
  <c r="J436" i="6" s="1"/>
  <c r="I494" i="6"/>
  <c r="J494" i="6" s="1"/>
  <c r="I818" i="6"/>
  <c r="J818" i="6" s="1"/>
  <c r="I17" i="6"/>
  <c r="J17" i="6" s="1"/>
  <c r="I538" i="6"/>
  <c r="J538" i="6" s="1"/>
  <c r="I131" i="6"/>
  <c r="J131" i="6" s="1"/>
  <c r="I337" i="6"/>
  <c r="J337" i="6" s="1"/>
  <c r="I53" i="6"/>
  <c r="J53" i="6" s="1"/>
  <c r="I526" i="6"/>
  <c r="J526" i="6" s="1"/>
  <c r="I358" i="6"/>
  <c r="J358" i="6" s="1"/>
  <c r="I81" i="6"/>
  <c r="J81" i="6" s="1"/>
  <c r="I831" i="6"/>
  <c r="J831" i="6" s="1"/>
  <c r="I465" i="6"/>
  <c r="J465" i="6" s="1"/>
  <c r="I392" i="6"/>
  <c r="J392" i="6" s="1"/>
  <c r="I908" i="6"/>
  <c r="J908" i="6" s="1"/>
  <c r="I770" i="6"/>
  <c r="J770" i="6" s="1"/>
  <c r="I858" i="6"/>
  <c r="J858" i="6" s="1"/>
  <c r="I814" i="6"/>
  <c r="J814" i="6" s="1"/>
  <c r="I832" i="6"/>
  <c r="J832" i="6" s="1"/>
  <c r="I781" i="6"/>
  <c r="J781" i="6" s="1"/>
  <c r="I345" i="6"/>
  <c r="J345" i="6" s="1"/>
  <c r="I725" i="6"/>
  <c r="J725" i="6" s="1"/>
  <c r="I886" i="6"/>
  <c r="J886" i="6" s="1"/>
  <c r="I709" i="6"/>
  <c r="J709" i="6" s="1"/>
  <c r="I537" i="6"/>
  <c r="J537" i="6" s="1"/>
  <c r="I567" i="6"/>
  <c r="J567" i="6" s="1"/>
  <c r="I444" i="6"/>
  <c r="J444" i="6" s="1"/>
  <c r="I975" i="6"/>
  <c r="J975" i="6" s="1"/>
  <c r="I509" i="6"/>
  <c r="J509" i="6" s="1"/>
  <c r="I52" i="6"/>
  <c r="J52" i="6" s="1"/>
  <c r="I584" i="6"/>
  <c r="J584" i="6" s="1"/>
  <c r="I646" i="6"/>
  <c r="J646" i="6" s="1"/>
  <c r="I871" i="6"/>
  <c r="J871" i="6" s="1"/>
  <c r="I440" i="6"/>
  <c r="J440" i="6" s="1"/>
  <c r="I223" i="6"/>
  <c r="J223" i="6" s="1"/>
  <c r="I581" i="6"/>
  <c r="J581" i="6" s="1"/>
  <c r="I852" i="6"/>
  <c r="J852" i="6" s="1"/>
  <c r="I656" i="6"/>
  <c r="J656" i="6" s="1"/>
  <c r="I605" i="6"/>
  <c r="J605" i="6" s="1"/>
  <c r="I663" i="6"/>
  <c r="J663" i="6" s="1"/>
  <c r="I816" i="6"/>
  <c r="J816" i="6" s="1"/>
  <c r="I330" i="6"/>
  <c r="J330" i="6" s="1"/>
  <c r="I552" i="6"/>
  <c r="J552" i="6" s="1"/>
  <c r="I504" i="6"/>
  <c r="J504" i="6" s="1"/>
  <c r="I603" i="6"/>
  <c r="J603" i="6" s="1"/>
  <c r="I258" i="6"/>
  <c r="J258" i="6" s="1"/>
  <c r="I715" i="6"/>
  <c r="J715" i="6" s="1"/>
  <c r="I684" i="6"/>
  <c r="J684" i="6" s="1"/>
  <c r="I280" i="6"/>
  <c r="J280" i="6" s="1"/>
  <c r="I455" i="6"/>
  <c r="J455" i="6" s="1"/>
  <c r="I174" i="6"/>
  <c r="J174" i="6" s="1"/>
  <c r="I410" i="6"/>
  <c r="J410" i="6" s="1"/>
  <c r="I960" i="6"/>
  <c r="J960" i="6" s="1"/>
  <c r="I43" i="6"/>
  <c r="J43" i="6" s="1"/>
  <c r="I210" i="6"/>
  <c r="J210" i="6" s="1"/>
  <c r="I694" i="6"/>
  <c r="J694" i="6" s="1"/>
  <c r="I314" i="6"/>
  <c r="J314" i="6" s="1"/>
  <c r="I889" i="6"/>
  <c r="J889" i="6" s="1"/>
  <c r="I76" i="6"/>
  <c r="J76" i="6" s="1"/>
  <c r="I488" i="6"/>
  <c r="J488" i="6" s="1"/>
  <c r="I285" i="6"/>
  <c r="J285" i="6" s="1"/>
  <c r="I928" i="6"/>
  <c r="J928" i="6" s="1"/>
  <c r="I83" i="6"/>
  <c r="J83" i="6" s="1"/>
  <c r="I943" i="6"/>
  <c r="J943" i="6" s="1"/>
  <c r="I870" i="6"/>
  <c r="J870" i="6" s="1"/>
  <c r="I680" i="6"/>
  <c r="J680" i="6" s="1"/>
  <c r="I907" i="6"/>
  <c r="J907" i="6" s="1"/>
  <c r="I601" i="6"/>
  <c r="J601" i="6" s="1"/>
  <c r="I664" i="6"/>
  <c r="J664" i="6" s="1"/>
  <c r="I608" i="6"/>
  <c r="J608" i="6" s="1"/>
  <c r="I247" i="6"/>
  <c r="J247" i="6" s="1"/>
  <c r="I876" i="6"/>
  <c r="J876" i="6" s="1"/>
  <c r="I811" i="6"/>
  <c r="J811" i="6" s="1"/>
  <c r="I493" i="6"/>
  <c r="J493" i="6" s="1"/>
  <c r="I468" i="6"/>
  <c r="J468" i="6" s="1"/>
  <c r="I597" i="6"/>
  <c r="J597" i="6" s="1"/>
  <c r="I61" i="6"/>
  <c r="J61" i="6" s="1"/>
  <c r="I269" i="6"/>
  <c r="J269" i="6" s="1"/>
  <c r="I179" i="6"/>
  <c r="J179" i="6" s="1"/>
  <c r="I789" i="6"/>
  <c r="J789" i="6" s="1"/>
  <c r="I930" i="6"/>
  <c r="J930" i="6" s="1"/>
  <c r="I125" i="6"/>
  <c r="J125" i="6" s="1"/>
  <c r="I699" i="6"/>
  <c r="J699" i="6" s="1"/>
  <c r="I320" i="6"/>
  <c r="J320" i="6" s="1"/>
  <c r="I981" i="6"/>
  <c r="J981" i="6" s="1"/>
  <c r="I927" i="6"/>
  <c r="J927" i="6" s="1"/>
  <c r="I604" i="6"/>
  <c r="J604" i="6" s="1"/>
  <c r="I459" i="6"/>
  <c r="J459" i="6" s="1"/>
  <c r="I88" i="6"/>
  <c r="J88" i="6" s="1"/>
  <c r="I39" i="6"/>
  <c r="J39" i="6" s="1"/>
  <c r="I884" i="6"/>
  <c r="J884" i="6" s="1"/>
  <c r="I788" i="6"/>
  <c r="J788" i="6" s="1"/>
  <c r="I939" i="6"/>
  <c r="J939" i="6" s="1"/>
  <c r="I374" i="6"/>
  <c r="J374" i="6" s="1"/>
  <c r="I686" i="6"/>
  <c r="J686" i="6" s="1"/>
  <c r="I35" i="6"/>
  <c r="J35" i="6" s="1"/>
  <c r="I596" i="6"/>
  <c r="J596" i="6" s="1"/>
  <c r="I761" i="6"/>
  <c r="J761" i="6" s="1"/>
  <c r="I642" i="6"/>
  <c r="J642" i="6" s="1"/>
  <c r="I398" i="6"/>
  <c r="J398" i="6" s="1"/>
  <c r="I386" i="6"/>
  <c r="J386" i="6" s="1"/>
  <c r="I682" i="6"/>
  <c r="J682" i="6" s="1"/>
  <c r="I916" i="6"/>
  <c r="J916" i="6" s="1"/>
  <c r="I205" i="6"/>
  <c r="J205" i="6" s="1"/>
  <c r="I437" i="6"/>
  <c r="J437" i="6" s="1"/>
  <c r="I802" i="6"/>
  <c r="J802" i="6" s="1"/>
  <c r="I393" i="6"/>
  <c r="J393" i="6" s="1"/>
  <c r="I574" i="6"/>
  <c r="J574" i="6" s="1"/>
  <c r="I260" i="6"/>
  <c r="J260" i="6" s="1"/>
  <c r="I745" i="6"/>
  <c r="J745" i="6" s="1"/>
  <c r="I232" i="6"/>
  <c r="J232" i="6" s="1"/>
  <c r="I196" i="6"/>
  <c r="J196" i="6" s="1"/>
  <c r="I728" i="6"/>
  <c r="J728" i="6" s="1"/>
  <c r="I703" i="6"/>
  <c r="J703" i="6" s="1"/>
  <c r="I50" i="6"/>
  <c r="J50" i="6" s="1"/>
  <c r="I877" i="6"/>
  <c r="J877" i="6" s="1"/>
  <c r="I854" i="6"/>
  <c r="J854" i="6" s="1"/>
  <c r="I587" i="6"/>
  <c r="J587" i="6" s="1"/>
  <c r="I404" i="6"/>
  <c r="J404" i="6" s="1"/>
  <c r="I934" i="6"/>
  <c r="J934" i="6" s="1"/>
  <c r="I403" i="6"/>
  <c r="J403" i="6" s="1"/>
  <c r="I793" i="6"/>
  <c r="J793" i="6" s="1"/>
  <c r="I738" i="6"/>
  <c r="J738" i="6" s="1"/>
  <c r="I767" i="6"/>
  <c r="J767" i="6" s="1"/>
  <c r="I937" i="6"/>
  <c r="J937" i="6" s="1"/>
  <c r="I712" i="6"/>
  <c r="J712" i="6" s="1"/>
  <c r="I302" i="6"/>
  <c r="J302" i="6" s="1"/>
  <c r="I51" i="6"/>
  <c r="J51" i="6" s="1"/>
  <c r="I859" i="6"/>
  <c r="J859" i="6" s="1"/>
  <c r="I920" i="6"/>
  <c r="J920" i="6" s="1"/>
  <c r="I420" i="6"/>
  <c r="J420" i="6" s="1"/>
  <c r="I367" i="6"/>
  <c r="J367" i="6" s="1"/>
  <c r="I352" i="6"/>
  <c r="J352" i="6" s="1"/>
  <c r="I860" i="6"/>
  <c r="J860" i="6" s="1"/>
  <c r="I333" i="6"/>
  <c r="J333" i="6" s="1"/>
  <c r="I253" i="6"/>
  <c r="J253" i="6" s="1"/>
  <c r="I38" i="6"/>
  <c r="J38" i="6" s="1"/>
  <c r="I613" i="6"/>
  <c r="J613" i="6" s="1"/>
  <c r="I443" i="6"/>
  <c r="J443" i="6" s="1"/>
  <c r="I312" i="6"/>
  <c r="J312" i="6" s="1"/>
  <c r="I875" i="6"/>
  <c r="J875" i="6" s="1"/>
  <c r="I71" i="6"/>
  <c r="J71" i="6" s="1"/>
  <c r="I189" i="6"/>
  <c r="J189" i="6" s="1"/>
  <c r="I962" i="6"/>
  <c r="J962" i="6" s="1"/>
  <c r="I756" i="6"/>
  <c r="J756" i="6" s="1"/>
  <c r="I15" i="6"/>
  <c r="J15" i="6" s="1"/>
  <c r="I670" i="6"/>
  <c r="J670" i="6" s="1"/>
  <c r="I80" i="6"/>
  <c r="J80" i="6" s="1"/>
  <c r="I710" i="6"/>
  <c r="J710" i="6" s="1"/>
  <c r="I202" i="6"/>
  <c r="J202" i="6" s="1"/>
  <c r="I156" i="6"/>
  <c r="J156" i="6" s="1"/>
  <c r="I966" i="6"/>
  <c r="J966" i="6" s="1"/>
  <c r="I461" i="6"/>
  <c r="J461" i="6" s="1"/>
  <c r="I539" i="6"/>
  <c r="J539" i="6" s="1"/>
  <c r="I594" i="6"/>
  <c r="J594" i="6" s="1"/>
  <c r="I145" i="6"/>
  <c r="J145" i="6" s="1"/>
  <c r="I809" i="6"/>
  <c r="J809" i="6" s="1"/>
  <c r="I458" i="6"/>
  <c r="J458" i="6" s="1"/>
  <c r="I431" i="6"/>
  <c r="J431" i="6" s="1"/>
  <c r="I99" i="6"/>
  <c r="J99" i="6" s="1"/>
  <c r="I777" i="6"/>
  <c r="J777" i="6" s="1"/>
  <c r="I264" i="6"/>
  <c r="J264" i="6" s="1"/>
  <c r="I495" i="6"/>
  <c r="J495" i="6" s="1"/>
  <c r="I511" i="6"/>
  <c r="J511" i="6" s="1"/>
  <c r="I731" i="6"/>
  <c r="J731" i="6" s="1"/>
  <c r="I439" i="6"/>
  <c r="J439" i="6" s="1"/>
  <c r="I826" i="6"/>
  <c r="J826" i="6" s="1"/>
  <c r="I925" i="6"/>
  <c r="J925" i="6" s="1"/>
  <c r="I842" i="6"/>
  <c r="J842" i="6" s="1"/>
  <c r="I897" i="6"/>
  <c r="J897" i="6" s="1"/>
  <c r="I704" i="6"/>
  <c r="J704" i="6" s="1"/>
  <c r="I200" i="6"/>
  <c r="J200" i="6" s="1"/>
  <c r="I531" i="6"/>
  <c r="J531" i="6" s="1"/>
  <c r="I348" i="6"/>
  <c r="J348" i="6" s="1"/>
  <c r="I974" i="6"/>
  <c r="J974" i="6" s="1"/>
  <c r="I736" i="6"/>
  <c r="J736" i="6" s="1"/>
  <c r="I515" i="6"/>
  <c r="J515" i="6" s="1"/>
  <c r="I177" i="6"/>
  <c r="J177" i="6" s="1"/>
  <c r="I572" i="6"/>
  <c r="J572" i="6" s="1"/>
  <c r="I935" i="6"/>
  <c r="J935" i="6" s="1"/>
  <c r="I442" i="6"/>
  <c r="J442" i="6" s="1"/>
  <c r="I27" i="6"/>
  <c r="J27" i="6" s="1"/>
  <c r="I766" i="6"/>
  <c r="J766" i="6" s="1"/>
  <c r="I84" i="6"/>
  <c r="J84" i="6" s="1"/>
  <c r="I408" i="6"/>
  <c r="J408" i="6" s="1"/>
  <c r="I331" i="6"/>
  <c r="J331" i="6" s="1"/>
  <c r="I716" i="6"/>
  <c r="J716" i="6" s="1"/>
  <c r="I243" i="6"/>
  <c r="J243" i="6" s="1"/>
  <c r="I334" i="6"/>
  <c r="J334" i="6" s="1"/>
  <c r="I683" i="6"/>
  <c r="J683" i="6" s="1"/>
  <c r="I91" i="6"/>
  <c r="J91" i="6" s="1"/>
  <c r="I637" i="6"/>
  <c r="J637" i="6" s="1"/>
  <c r="I872" i="6"/>
  <c r="J872" i="6" s="1"/>
  <c r="I829" i="6"/>
  <c r="J829" i="6" s="1"/>
  <c r="I138" i="6"/>
  <c r="J138" i="6" s="1"/>
  <c r="I422" i="6"/>
  <c r="J422" i="6" s="1"/>
  <c r="I607" i="6"/>
  <c r="J607" i="6" s="1"/>
  <c r="I503" i="6"/>
  <c r="J503" i="6" s="1"/>
  <c r="I701" i="6"/>
  <c r="J701" i="6" s="1"/>
  <c r="I979" i="6"/>
  <c r="J979" i="6" s="1"/>
  <c r="I93" i="6"/>
  <c r="J93" i="6" s="1"/>
  <c r="I805" i="6"/>
  <c r="J805" i="6" s="1"/>
  <c r="I558" i="6"/>
  <c r="J558" i="6" s="1"/>
  <c r="I65" i="6"/>
  <c r="J65" i="6" s="1"/>
  <c r="I648" i="6"/>
  <c r="J648" i="6" s="1"/>
  <c r="I559" i="6"/>
  <c r="J559" i="6" s="1"/>
  <c r="I208" i="6"/>
  <c r="J208" i="6" s="1"/>
  <c r="I837" i="6"/>
  <c r="J837" i="6" s="1"/>
  <c r="I649" i="6"/>
  <c r="J649" i="6" s="1"/>
  <c r="I30" i="6"/>
  <c r="J30" i="6" s="1"/>
  <c r="I912" i="6"/>
  <c r="J912" i="6" s="1"/>
  <c r="I868" i="6"/>
  <c r="J868" i="6" s="1"/>
  <c r="I623" i="6"/>
  <c r="J623" i="6" s="1"/>
  <c r="I580" i="6"/>
  <c r="J580" i="6" s="1"/>
  <c r="I661" i="6"/>
  <c r="J661" i="6" s="1"/>
  <c r="I328" i="6"/>
  <c r="J328" i="6" s="1"/>
  <c r="I82" i="6"/>
  <c r="J82" i="6" s="1"/>
  <c r="I324" i="6"/>
  <c r="J324" i="6" s="1"/>
  <c r="I666" i="6"/>
  <c r="J666" i="6" s="1"/>
  <c r="I612" i="6"/>
  <c r="J612" i="6" s="1"/>
  <c r="I554" i="6"/>
  <c r="J554" i="6" s="1"/>
  <c r="I134" i="6"/>
  <c r="J134" i="6" s="1"/>
  <c r="I33" i="6"/>
  <c r="J33" i="6" s="1"/>
  <c r="I894" i="6"/>
  <c r="J894" i="6" s="1"/>
  <c r="I401" i="6"/>
  <c r="J401" i="6" s="1"/>
  <c r="I92" i="6"/>
  <c r="J92" i="6" s="1"/>
  <c r="I478" i="6"/>
  <c r="J478" i="6" s="1"/>
  <c r="I48" i="6"/>
  <c r="J48" i="6" s="1"/>
  <c r="I796" i="6"/>
  <c r="J796" i="6" s="1"/>
  <c r="I779" i="6"/>
  <c r="J779" i="6" s="1"/>
  <c r="I270" i="6"/>
  <c r="J270" i="6" s="1"/>
  <c r="I165" i="6"/>
  <c r="J165" i="6" s="1"/>
  <c r="I565" i="6"/>
  <c r="J565" i="6" s="1"/>
  <c r="I696" i="6"/>
  <c r="J696" i="6" s="1"/>
  <c r="I329" i="6"/>
  <c r="J329" i="6" s="1"/>
  <c r="I825" i="6"/>
  <c r="J825" i="6" s="1"/>
  <c r="I717" i="6"/>
  <c r="J717" i="6" s="1"/>
  <c r="I300" i="6"/>
  <c r="J300" i="6" s="1"/>
  <c r="I115" i="6"/>
  <c r="J115" i="6" s="1"/>
  <c r="I220" i="6"/>
  <c r="J220" i="6" s="1"/>
  <c r="I635" i="6"/>
  <c r="J635" i="6" s="1"/>
  <c r="I161" i="6"/>
  <c r="J161" i="6" s="1"/>
  <c r="I757" i="6"/>
  <c r="J757" i="6" s="1"/>
  <c r="I198" i="6"/>
  <c r="J198" i="6" s="1"/>
  <c r="I833" i="6"/>
  <c r="J833" i="6" s="1"/>
  <c r="I502" i="6"/>
  <c r="J502" i="6" s="1"/>
  <c r="I857" i="6"/>
  <c r="J857" i="6" s="1"/>
  <c r="I72" i="6"/>
  <c r="J72" i="6" s="1"/>
  <c r="I964" i="6"/>
  <c r="J964" i="6" s="1"/>
  <c r="I47" i="6"/>
  <c r="J47" i="6" s="1"/>
  <c r="I940" i="6"/>
  <c r="J940" i="6" s="1"/>
  <c r="I900" i="6"/>
  <c r="J900" i="6" s="1"/>
  <c r="I677" i="6"/>
  <c r="J677" i="6" s="1"/>
  <c r="I197" i="6"/>
  <c r="J197" i="6" s="1"/>
  <c r="I370" i="6"/>
  <c r="J370" i="6" s="1"/>
  <c r="I898" i="6"/>
  <c r="J898" i="6" s="1"/>
  <c r="I336" i="6"/>
  <c r="J336" i="6" s="1"/>
  <c r="I485" i="6"/>
  <c r="J485" i="6" s="1"/>
  <c r="I986" i="6"/>
  <c r="J986" i="6" s="1"/>
  <c r="I614" i="6"/>
  <c r="J614" i="6" s="1"/>
  <c r="I967" i="6"/>
  <c r="J967" i="6" s="1"/>
  <c r="I167" i="6"/>
  <c r="J167" i="6" s="1"/>
  <c r="I193" i="6"/>
  <c r="J193" i="6" s="1"/>
  <c r="I307" i="6"/>
  <c r="J307" i="6" s="1"/>
  <c r="I758" i="6"/>
  <c r="J758" i="6" s="1"/>
  <c r="I755" i="6"/>
  <c r="J755" i="6" s="1"/>
  <c r="I508" i="6"/>
  <c r="J508" i="6" s="1"/>
  <c r="I46" i="6"/>
  <c r="J46" i="6" s="1"/>
  <c r="I521" i="6"/>
  <c r="J521" i="6" s="1"/>
  <c r="I475" i="6"/>
  <c r="J475" i="6" s="1"/>
  <c r="I166" i="6"/>
  <c r="J166" i="6" s="1"/>
  <c r="I772" i="6"/>
  <c r="J772" i="6" s="1"/>
  <c r="I693" i="6"/>
  <c r="J693" i="6" s="1"/>
  <c r="I820" i="6"/>
  <c r="J820" i="6" s="1"/>
  <c r="I675" i="6"/>
  <c r="J675" i="6" s="1"/>
  <c r="I595" i="6"/>
  <c r="J595" i="6" s="1"/>
  <c r="I60" i="6"/>
  <c r="J60" i="6" s="1"/>
  <c r="I429" i="6"/>
  <c r="J429" i="6" s="1"/>
  <c r="I982" i="6"/>
  <c r="J982" i="6" s="1"/>
  <c r="I726" i="6"/>
  <c r="J726" i="6" s="1"/>
  <c r="I57" i="6"/>
  <c r="J57" i="6" s="1"/>
  <c r="I73" i="6"/>
  <c r="J73" i="6" s="1"/>
  <c r="I947" i="6"/>
  <c r="J947" i="6" s="1"/>
  <c r="I457" i="6"/>
  <c r="J457" i="6" s="1"/>
  <c r="I926" i="6"/>
  <c r="J926" i="6" s="1"/>
  <c r="I933" i="6"/>
  <c r="J933" i="6" s="1"/>
  <c r="I929" i="6"/>
  <c r="J929" i="6" s="1"/>
  <c r="I697" i="6"/>
  <c r="J697" i="6" s="1"/>
  <c r="I896" i="6"/>
  <c r="J896" i="6" s="1"/>
  <c r="I764" i="6"/>
  <c r="J764" i="6" s="1"/>
  <c r="I542" i="6"/>
  <c r="J542" i="6" s="1"/>
  <c r="I362" i="6"/>
  <c r="J362" i="6" s="1"/>
  <c r="I446" i="6"/>
  <c r="J446" i="6" s="1"/>
  <c r="I122" i="6"/>
  <c r="J122" i="6" s="1"/>
  <c r="I415" i="6"/>
  <c r="J415" i="6" s="1"/>
  <c r="I571" i="6"/>
  <c r="J571" i="6" s="1"/>
  <c r="I364" i="6"/>
  <c r="J364" i="6" s="1"/>
  <c r="I823" i="6"/>
  <c r="J823" i="6" s="1"/>
  <c r="I948" i="6"/>
  <c r="J948" i="6" s="1"/>
  <c r="I315" i="6"/>
  <c r="J315" i="6" s="1"/>
  <c r="I863" i="6"/>
  <c r="J863" i="6" s="1"/>
  <c r="I771" i="6"/>
  <c r="J771" i="6" s="1"/>
  <c r="I506" i="6"/>
  <c r="J506" i="6" s="1"/>
  <c r="I517" i="6"/>
  <c r="J517" i="6" s="1"/>
  <c r="I219" i="6"/>
  <c r="J219" i="6" s="1"/>
  <c r="I424" i="6"/>
  <c r="J424" i="6" s="1"/>
  <c r="I602" i="6"/>
  <c r="J602" i="6" s="1"/>
  <c r="I714" i="6"/>
  <c r="J714" i="6" s="1"/>
  <c r="I213" i="6"/>
  <c r="J213" i="6" s="1"/>
  <c r="I482" i="6"/>
  <c r="J482" i="6" s="1"/>
  <c r="I807" i="6"/>
  <c r="J807" i="6" s="1"/>
  <c r="I824" i="6"/>
  <c r="J824" i="6" s="1"/>
  <c r="I969" i="6"/>
  <c r="J969" i="6" s="1"/>
  <c r="I75" i="6"/>
  <c r="J75" i="6" s="1"/>
  <c r="I729" i="6"/>
  <c r="J729" i="6" s="1"/>
  <c r="I79" i="6"/>
  <c r="J79" i="6" s="1"/>
  <c r="I227" i="6"/>
  <c r="J227" i="6" s="1"/>
  <c r="I760" i="6"/>
  <c r="J760" i="6" s="1"/>
  <c r="I69" i="6"/>
  <c r="J69" i="6" s="1"/>
  <c r="I906" i="6"/>
  <c r="J906" i="6" s="1"/>
  <c r="I411" i="6"/>
  <c r="J411" i="6" s="1"/>
  <c r="I615" i="6"/>
  <c r="J615" i="6" s="1"/>
  <c r="I288" i="6"/>
  <c r="J288" i="6" s="1"/>
  <c r="I510" i="6"/>
  <c r="J510" i="6" s="1"/>
  <c r="I562" i="6"/>
  <c r="J562" i="6" s="1"/>
  <c r="I326" i="6"/>
  <c r="J326" i="6" s="1"/>
  <c r="I129" i="6"/>
  <c r="J129" i="6" s="1"/>
  <c r="I560" i="6"/>
  <c r="J560" i="6" s="1"/>
  <c r="I748" i="6"/>
  <c r="J748" i="6" s="1"/>
  <c r="I524" i="6"/>
  <c r="J524" i="6" s="1"/>
  <c r="I224" i="6"/>
  <c r="J224" i="6" s="1"/>
  <c r="I548" i="6"/>
  <c r="J548" i="6" s="1"/>
  <c r="I29" i="6"/>
  <c r="J29" i="6" s="1"/>
  <c r="I545" i="6"/>
  <c r="J545" i="6" s="1"/>
  <c r="I25" i="6"/>
  <c r="J25" i="6" s="1"/>
  <c r="I369" i="6"/>
  <c r="J369" i="6" s="1"/>
  <c r="I276" i="6"/>
  <c r="J276" i="6" s="1"/>
  <c r="I275" i="6"/>
  <c r="J275" i="6" s="1"/>
  <c r="I530" i="6"/>
  <c r="J530" i="6" s="1"/>
  <c r="I775" i="6"/>
  <c r="J775" i="6" s="1"/>
  <c r="I19" i="6"/>
  <c r="J19" i="6" s="1"/>
  <c r="I878" i="6"/>
  <c r="J878" i="6" s="1"/>
  <c r="I890" i="6"/>
  <c r="J890" i="6" s="1"/>
  <c r="I774" i="6"/>
  <c r="J774" i="6" s="1"/>
  <c r="I550" i="6"/>
  <c r="J550" i="6" s="1"/>
  <c r="I769" i="6"/>
  <c r="J769" i="6" s="1"/>
  <c r="I678" i="6"/>
  <c r="J678" i="6" s="1"/>
  <c r="I958" i="6"/>
  <c r="J958" i="6" s="1"/>
  <c r="I77" i="6"/>
  <c r="J77" i="6" s="1"/>
  <c r="I695" i="6"/>
  <c r="J695" i="6" s="1"/>
  <c r="I665" i="6"/>
  <c r="J665" i="6" s="1"/>
  <c r="I31" i="6"/>
  <c r="J31" i="6" s="1"/>
  <c r="I229" i="6"/>
  <c r="J229" i="6" s="1"/>
  <c r="I133" i="6"/>
  <c r="J133" i="6" s="1"/>
  <c r="I827" i="6"/>
  <c r="J827" i="6" s="1"/>
  <c r="I557" i="6"/>
  <c r="J557" i="6" s="1"/>
  <c r="I397" i="6"/>
  <c r="J397" i="6" s="1"/>
  <c r="I310" i="6"/>
  <c r="J310" i="6" s="1"/>
  <c r="I864" i="6"/>
  <c r="J864" i="6" s="1"/>
  <c r="I271" i="6"/>
  <c r="J271" i="6" s="1"/>
  <c r="I734" i="6"/>
  <c r="J734" i="6" s="1"/>
  <c r="I176" i="6"/>
  <c r="J176" i="6" s="1"/>
  <c r="I162" i="6"/>
  <c r="J162" i="6" s="1"/>
  <c r="I78" i="6"/>
  <c r="J78" i="6" s="1"/>
  <c r="I512" i="6"/>
  <c r="J512" i="6" s="1"/>
  <c r="I16" i="6"/>
  <c r="J16" i="6" s="1"/>
  <c r="I155" i="6"/>
  <c r="J155" i="6" s="1"/>
  <c r="I321" i="6"/>
  <c r="J321" i="6" s="1"/>
  <c r="I498" i="6"/>
  <c r="J498" i="6" s="1"/>
  <c r="I405" i="6"/>
  <c r="J405" i="6" s="1"/>
  <c r="I291" i="6"/>
  <c r="J291" i="6" s="1"/>
  <c r="I880" i="6"/>
  <c r="J880" i="6" s="1"/>
  <c r="I844" i="6"/>
  <c r="J844" i="6" s="1"/>
  <c r="I37" i="6"/>
  <c r="J37" i="6" s="1"/>
  <c r="I737" i="6"/>
  <c r="J737" i="6" s="1"/>
  <c r="I899" i="6"/>
  <c r="J899" i="6" s="1"/>
  <c r="I292" i="6"/>
  <c r="J292" i="6" s="1"/>
  <c r="I959" i="6"/>
  <c r="J959" i="6" s="1"/>
  <c r="I803" i="6"/>
  <c r="J803" i="6" s="1"/>
  <c r="I150" i="6"/>
  <c r="J150" i="6" s="1"/>
  <c r="I263" i="6"/>
  <c r="J263" i="6" s="1"/>
  <c r="I673" i="6"/>
  <c r="J673" i="6" s="1"/>
  <c r="I700" i="6"/>
  <c r="J700" i="6" s="1"/>
  <c r="I476" i="6"/>
  <c r="J476" i="6" s="1"/>
  <c r="I298" i="6"/>
  <c r="J298" i="6" s="1"/>
  <c r="I592" i="6"/>
  <c r="J592" i="6" s="1"/>
  <c r="I70" i="6"/>
  <c r="J70" i="6" s="1"/>
  <c r="I938" i="6"/>
  <c r="J938" i="6" s="1"/>
  <c r="I946" i="6"/>
  <c r="J946" i="6" s="1"/>
  <c r="I241" i="6"/>
  <c r="J241" i="6" s="1"/>
  <c r="I231" i="6"/>
  <c r="J231" i="6" s="1"/>
  <c r="I815" i="6"/>
  <c r="J815" i="6" s="1"/>
  <c r="I407" i="6"/>
  <c r="J407" i="6" s="1"/>
  <c r="I164" i="6"/>
  <c r="J164" i="6" s="1"/>
  <c r="I866" i="6"/>
  <c r="J866" i="6" s="1"/>
  <c r="I357" i="6"/>
  <c r="J357" i="6" s="1"/>
  <c r="I976" i="6"/>
  <c r="J976" i="6" s="1"/>
  <c r="I988" i="6"/>
  <c r="J988" i="6" s="1"/>
  <c r="I36" i="6"/>
  <c r="J36" i="6" s="1"/>
  <c r="I625" i="6"/>
  <c r="J625" i="6" s="1"/>
  <c r="I634" i="6"/>
  <c r="J634" i="6" s="1"/>
  <c r="I873" i="6"/>
  <c r="J873" i="6" s="1"/>
  <c r="I185" i="6"/>
  <c r="J185" i="6" s="1"/>
  <c r="I89" i="6"/>
  <c r="J89" i="6" s="1"/>
  <c r="E23" i="4" l="1"/>
  <c r="F23" i="4" s="1"/>
  <c r="AH414" i="3"/>
  <c r="D26" i="4" l="1" a="1"/>
  <c r="G23" i="4"/>
  <c r="E26" i="4" s="1" a="1"/>
  <c r="C26" i="4" a="1"/>
  <c r="H23" i="4" l="1"/>
  <c r="F26" i="4" s="1" a="1"/>
  <c r="F39" i="4" s="1"/>
  <c r="C47" i="4"/>
  <c r="C50" i="4"/>
  <c r="C66" i="4"/>
  <c r="C58" i="4"/>
  <c r="C64" i="4"/>
  <c r="C40" i="4"/>
  <c r="C29" i="4"/>
  <c r="C34" i="4"/>
  <c r="C53" i="4"/>
  <c r="C56" i="4"/>
  <c r="C36" i="4"/>
  <c r="C61" i="4"/>
  <c r="C42" i="4"/>
  <c r="C62" i="4"/>
  <c r="C63" i="4"/>
  <c r="C55" i="4"/>
  <c r="C51" i="4"/>
  <c r="C45" i="4"/>
  <c r="C27" i="4"/>
  <c r="C39" i="4"/>
  <c r="C65" i="4"/>
  <c r="C60" i="4"/>
  <c r="C46" i="4"/>
  <c r="C44" i="4"/>
  <c r="C41" i="4"/>
  <c r="C52" i="4"/>
  <c r="C28" i="4"/>
  <c r="C26" i="4"/>
  <c r="C48" i="4"/>
  <c r="C54" i="4"/>
  <c r="C43" i="4"/>
  <c r="C33" i="4"/>
  <c r="C59" i="4"/>
  <c r="C30" i="4"/>
  <c r="C31" i="4"/>
  <c r="C32" i="4"/>
  <c r="C49" i="4"/>
  <c r="C37" i="4"/>
  <c r="C57" i="4"/>
  <c r="C35" i="4"/>
  <c r="C38" i="4"/>
  <c r="E55" i="4"/>
  <c r="E35" i="4"/>
  <c r="E30" i="4"/>
  <c r="E41" i="4"/>
  <c r="E66" i="4"/>
  <c r="E54" i="4"/>
  <c r="E40" i="4"/>
  <c r="E42" i="4"/>
  <c r="E47" i="4"/>
  <c r="E64" i="4"/>
  <c r="E36" i="4"/>
  <c r="E57" i="4"/>
  <c r="E50" i="4"/>
  <c r="E52" i="4"/>
  <c r="E34" i="4"/>
  <c r="E39" i="4"/>
  <c r="E49" i="4"/>
  <c r="E59" i="4"/>
  <c r="E28" i="4"/>
  <c r="E53" i="4"/>
  <c r="E38" i="4"/>
  <c r="E33" i="4"/>
  <c r="E29" i="4"/>
  <c r="E63" i="4"/>
  <c r="E60" i="4"/>
  <c r="E45" i="4"/>
  <c r="E58" i="4"/>
  <c r="E26" i="4"/>
  <c r="E46" i="4"/>
  <c r="E31" i="4"/>
  <c r="E44" i="4"/>
  <c r="E43" i="4"/>
  <c r="E56" i="4"/>
  <c r="E61" i="4"/>
  <c r="E32" i="4"/>
  <c r="E27" i="4"/>
  <c r="E48" i="4"/>
  <c r="E37" i="4"/>
  <c r="E51" i="4"/>
  <c r="E65" i="4"/>
  <c r="E62" i="4"/>
  <c r="D40" i="4"/>
  <c r="D39" i="4"/>
  <c r="D66" i="4"/>
  <c r="D42" i="4"/>
  <c r="D56" i="4"/>
  <c r="D26" i="4"/>
  <c r="D27" i="4"/>
  <c r="D44" i="4"/>
  <c r="D30" i="4"/>
  <c r="D54" i="4"/>
  <c r="D32" i="4"/>
  <c r="D62" i="4"/>
  <c r="D31" i="4"/>
  <c r="D65" i="4"/>
  <c r="D64" i="4"/>
  <c r="D55" i="4"/>
  <c r="D47" i="4"/>
  <c r="D28" i="4"/>
  <c r="D37" i="4"/>
  <c r="D41" i="4"/>
  <c r="D63" i="4"/>
  <c r="D49" i="4"/>
  <c r="D58" i="4"/>
  <c r="D48" i="4"/>
  <c r="D59" i="4"/>
  <c r="D38" i="4"/>
  <c r="D61" i="4"/>
  <c r="D46" i="4"/>
  <c r="D45" i="4"/>
  <c r="D33" i="4"/>
  <c r="D35" i="4"/>
  <c r="D34" i="4"/>
  <c r="D43" i="4"/>
  <c r="D50" i="4"/>
  <c r="D53" i="4"/>
  <c r="D51" i="4"/>
  <c r="D52" i="4"/>
  <c r="D60" i="4"/>
  <c r="D36" i="4"/>
  <c r="D29" i="4"/>
  <c r="D57" i="4"/>
  <c r="F40" i="4" l="1"/>
  <c r="F42" i="4"/>
  <c r="F38" i="4"/>
  <c r="F49" i="4"/>
  <c r="F30" i="4"/>
  <c r="G30" i="4" s="1"/>
  <c r="H30" i="4" s="1"/>
  <c r="F31" i="4"/>
  <c r="G31" i="4" s="1"/>
  <c r="H31" i="4" s="1"/>
  <c r="G40" i="4"/>
  <c r="H40" i="4" s="1"/>
  <c r="K40" i="4" s="1"/>
  <c r="F48" i="4"/>
  <c r="F63" i="4"/>
  <c r="G63" i="4" s="1"/>
  <c r="H63" i="4" s="1"/>
  <c r="F47" i="4"/>
  <c r="G47" i="4" s="1"/>
  <c r="H47" i="4" s="1"/>
  <c r="F66" i="4"/>
  <c r="G66" i="4" s="1"/>
  <c r="H66" i="4" s="1"/>
  <c r="K66" i="4" s="1"/>
  <c r="F53" i="4"/>
  <c r="G53" i="4" s="1"/>
  <c r="H53" i="4" s="1"/>
  <c r="G49" i="4"/>
  <c r="H49" i="4" s="1"/>
  <c r="K49" i="4" s="1"/>
  <c r="F29" i="4"/>
  <c r="G29" i="4" s="1"/>
  <c r="H29" i="4" s="1"/>
  <c r="K29" i="4" s="1"/>
  <c r="G39" i="4"/>
  <c r="H39" i="4" s="1"/>
  <c r="I39" i="4" s="1"/>
  <c r="F52" i="4"/>
  <c r="G52" i="4" s="1"/>
  <c r="H52" i="4" s="1"/>
  <c r="F65" i="4"/>
  <c r="G65" i="4" s="1"/>
  <c r="H65" i="4" s="1"/>
  <c r="K65" i="4" s="1"/>
  <c r="F33" i="4"/>
  <c r="F27" i="4"/>
  <c r="F54" i="4"/>
  <c r="G54" i="4" s="1"/>
  <c r="H54" i="4" s="1"/>
  <c r="F28" i="4"/>
  <c r="G28" i="4" s="1"/>
  <c r="H28" i="4" s="1"/>
  <c r="F32" i="4"/>
  <c r="G32" i="4" s="1"/>
  <c r="H32" i="4" s="1"/>
  <c r="K32" i="4" s="1"/>
  <c r="F55" i="4"/>
  <c r="G55" i="4" s="1"/>
  <c r="H55" i="4" s="1"/>
  <c r="F62" i="4"/>
  <c r="G62" i="4" s="1"/>
  <c r="H62" i="4" s="1"/>
  <c r="F34" i="4"/>
  <c r="G34" i="4" s="1"/>
  <c r="H34" i="4" s="1"/>
  <c r="F26" i="4"/>
  <c r="G26" i="4" s="1"/>
  <c r="H26" i="4" s="1"/>
  <c r="F45" i="4"/>
  <c r="G45" i="4" s="1"/>
  <c r="H45" i="4" s="1"/>
  <c r="F37" i="4"/>
  <c r="G37" i="4" s="1"/>
  <c r="H37" i="4" s="1"/>
  <c r="K37" i="4" s="1"/>
  <c r="F35" i="4"/>
  <c r="G35" i="4" s="1"/>
  <c r="H35" i="4" s="1"/>
  <c r="F46" i="4"/>
  <c r="G46" i="4" s="1"/>
  <c r="H46" i="4" s="1"/>
  <c r="F57" i="4"/>
  <c r="G57" i="4" s="1"/>
  <c r="H57" i="4" s="1"/>
  <c r="K57" i="4" s="1"/>
  <c r="F61" i="4"/>
  <c r="G61" i="4" s="1"/>
  <c r="H61" i="4" s="1"/>
  <c r="F60" i="4"/>
  <c r="G60" i="4" s="1"/>
  <c r="H60" i="4" s="1"/>
  <c r="K60" i="4" s="1"/>
  <c r="F36" i="4"/>
  <c r="F44" i="4"/>
  <c r="G44" i="4" s="1"/>
  <c r="H44" i="4" s="1"/>
  <c r="F50" i="4"/>
  <c r="G50" i="4" s="1"/>
  <c r="H50" i="4" s="1"/>
  <c r="F43" i="4"/>
  <c r="G43" i="4" s="1"/>
  <c r="H43" i="4" s="1"/>
  <c r="F56" i="4"/>
  <c r="G56" i="4" s="1"/>
  <c r="H56" i="4" s="1"/>
  <c r="F58" i="4"/>
  <c r="G58" i="4" s="1"/>
  <c r="H58" i="4" s="1"/>
  <c r="G27" i="4"/>
  <c r="H27" i="4" s="1"/>
  <c r="K27" i="4" s="1" a="1"/>
  <c r="K27" i="4" s="1"/>
  <c r="F59" i="4"/>
  <c r="G59" i="4" s="1"/>
  <c r="H59" i="4" s="1"/>
  <c r="K59" i="4" s="1"/>
  <c r="F64" i="4"/>
  <c r="G64" i="4" s="1"/>
  <c r="H64" i="4" s="1"/>
  <c r="I64" i="4" s="1"/>
  <c r="F41" i="4"/>
  <c r="G41" i="4" s="1"/>
  <c r="H41" i="4" s="1"/>
  <c r="I40" i="4" s="1"/>
  <c r="F51" i="4"/>
  <c r="G51" i="4" s="1"/>
  <c r="H51" i="4" s="1"/>
  <c r="G33" i="4"/>
  <c r="H33" i="4" s="1"/>
  <c r="G48" i="4"/>
  <c r="H48" i="4" s="1"/>
  <c r="G42" i="4"/>
  <c r="H42" i="4" s="1"/>
  <c r="G36" i="4"/>
  <c r="H36" i="4" s="1"/>
  <c r="G38" i="4"/>
  <c r="H38" i="4" s="1"/>
  <c r="J27" i="4" a="1"/>
  <c r="K46" i="4" l="1"/>
  <c r="I46" i="4"/>
  <c r="I49" i="4"/>
  <c r="I26" i="4"/>
  <c r="K39" i="4"/>
  <c r="I59" i="4"/>
  <c r="J60" i="4" s="1"/>
  <c r="J27" i="4"/>
  <c r="K64" i="4"/>
  <c r="K51" i="4"/>
  <c r="I51" i="4"/>
  <c r="J52" i="4" s="1"/>
  <c r="K30" i="4"/>
  <c r="I30" i="4"/>
  <c r="J31" i="4" s="1"/>
  <c r="K28" i="4"/>
  <c r="I28" i="4"/>
  <c r="J29" i="4" s="1"/>
  <c r="I33" i="4"/>
  <c r="J34" i="4" s="1"/>
  <c r="K33" i="4"/>
  <c r="I35" i="4"/>
  <c r="J36" i="4" s="1"/>
  <c r="K35" i="4"/>
  <c r="I58" i="4"/>
  <c r="J59" i="4" s="1"/>
  <c r="K58" i="4"/>
  <c r="I43" i="4"/>
  <c r="J44" i="4" s="1"/>
  <c r="K43" i="4"/>
  <c r="K34" i="4"/>
  <c r="I34" i="4"/>
  <c r="J35" i="4" s="1"/>
  <c r="I32" i="4"/>
  <c r="J33" i="4" s="1"/>
  <c r="I36" i="4"/>
  <c r="J37" i="4" s="1"/>
  <c r="K36" i="4"/>
  <c r="I61" i="4"/>
  <c r="J62" i="4" s="1"/>
  <c r="K61" i="4"/>
  <c r="I63" i="4"/>
  <c r="J64" i="4" s="1"/>
  <c r="K63" i="4"/>
  <c r="I45" i="4"/>
  <c r="J46" i="4" s="1"/>
  <c r="K45" i="4"/>
  <c r="K47" i="4"/>
  <c r="I47" i="4"/>
  <c r="J48" i="4" s="1"/>
  <c r="I53" i="4"/>
  <c r="J54" i="4" s="1"/>
  <c r="K53" i="4"/>
  <c r="K41" i="4"/>
  <c r="I41" i="4"/>
  <c r="J42" i="4" s="1"/>
  <c r="K38" i="4"/>
  <c r="I38" i="4"/>
  <c r="J39" i="4" s="1"/>
  <c r="I37" i="4"/>
  <c r="J38" i="4" s="1"/>
  <c r="I60" i="4"/>
  <c r="J61" i="4" s="1"/>
  <c r="I62" i="4"/>
  <c r="J63" i="4" s="1"/>
  <c r="K62" i="4"/>
  <c r="I29" i="4"/>
  <c r="J30" i="4" s="1"/>
  <c r="I52" i="4"/>
  <c r="J53" i="4" s="1"/>
  <c r="K52" i="4"/>
  <c r="K55" i="4"/>
  <c r="I55" i="4"/>
  <c r="J56" i="4" s="1"/>
  <c r="I44" i="4"/>
  <c r="J45" i="4" s="1"/>
  <c r="K44" i="4"/>
  <c r="I50" i="4"/>
  <c r="J51" i="4" s="1"/>
  <c r="K50" i="4"/>
  <c r="I27" i="4"/>
  <c r="J28" i="4" s="1"/>
  <c r="I31" i="4"/>
  <c r="J32" i="4" s="1"/>
  <c r="K31" i="4"/>
  <c r="I65" i="4"/>
  <c r="J66" i="4" s="1"/>
  <c r="K42" i="4"/>
  <c r="I42" i="4"/>
  <c r="J43" i="4" s="1"/>
  <c r="K48" i="4"/>
  <c r="I48" i="4"/>
  <c r="J49" i="4" s="1"/>
  <c r="K56" i="4"/>
  <c r="I56" i="4"/>
  <c r="J57" i="4" s="1"/>
  <c r="K54" i="4"/>
  <c r="I54" i="4"/>
  <c r="J55" i="4" s="1"/>
  <c r="I57" i="4"/>
  <c r="J58" i="4" s="1"/>
  <c r="J40" i="4"/>
  <c r="J47" i="4"/>
  <c r="J50" i="4"/>
  <c r="J41" i="4"/>
  <c r="J65" i="4"/>
  <c r="K21" i="4" l="1"/>
  <c r="K19" i="4"/>
</calcChain>
</file>

<file path=xl/sharedStrings.xml><?xml version="1.0" encoding="utf-8"?>
<sst xmlns="http://schemas.openxmlformats.org/spreadsheetml/2006/main" count="576" uniqueCount="59">
  <si>
    <t>1Y Swap</t>
  </si>
  <si>
    <t>2Y Swap</t>
  </si>
  <si>
    <t>3Y Swap</t>
  </si>
  <si>
    <t>4Y Swap</t>
  </si>
  <si>
    <t>Bump</t>
  </si>
  <si>
    <t>5Y Swap</t>
  </si>
  <si>
    <t>7Y Swap</t>
  </si>
  <si>
    <t>10Y Swap</t>
  </si>
  <si>
    <t>Notional</t>
  </si>
  <si>
    <t>Yield</t>
  </si>
  <si>
    <t>Years</t>
  </si>
  <si>
    <t>Euribor</t>
  </si>
  <si>
    <t>Target</t>
  </si>
  <si>
    <t>Derivative</t>
  </si>
  <si>
    <t>// Assumptions:</t>
  </si>
  <si>
    <t>// All swaps are quarterly 3M-Euribor (floating leg) versus annual coupon (fixed leg). This is market convention for Euribor swaps.</t>
  </si>
  <si>
    <t>// All coupon periods are exactly 1/4 of a year. We ignore intricansies of the Gregorian calendar.</t>
  </si>
  <si>
    <t>// Maturities of the fixing and the swaps correspond to nodes in the r(T) function.</t>
  </si>
  <si>
    <t>3M Fixing</t>
  </si>
  <si>
    <t>Instrument</t>
  </si>
  <si>
    <t>Quote</t>
  </si>
  <si>
    <t>Maturity in Years</t>
  </si>
  <si>
    <t>Left X</t>
  </si>
  <si>
    <t>Cont. Yield</t>
  </si>
  <si>
    <t>Disc Fact</t>
  </si>
  <si>
    <t>Swap Years</t>
  </si>
  <si>
    <t>Float PV</t>
  </si>
  <si>
    <t>Fixed PV</t>
  </si>
  <si>
    <t>Fixed Freq</t>
  </si>
  <si>
    <t>Fair Swap</t>
  </si>
  <si>
    <t>Step 1. 3M Fixing (we emulate it as a short swap with quartely fixed leg)</t>
  </si>
  <si>
    <t>Input market data</t>
  </si>
  <si>
    <t>Continously compounded yield &amp; pricing a swap</t>
  </si>
  <si>
    <t>Swap Start</t>
  </si>
  <si>
    <t>Swap End</t>
  </si>
  <si>
    <t>(years)</t>
  </si>
  <si>
    <t>(1=annually, 2=semi, 4=quarterly)</t>
  </si>
  <si>
    <t>Swap Rate</t>
  </si>
  <si>
    <t>Buyer PV</t>
  </si>
  <si>
    <t>DV01 / million</t>
  </si>
  <si>
    <t>DV01</t>
  </si>
  <si>
    <t>Hedge Notional</t>
  </si>
  <si>
    <t>Left Deriv</t>
  </si>
  <si>
    <t>a</t>
  </si>
  <si>
    <t>b</t>
  </si>
  <si>
    <t>c</t>
  </si>
  <si>
    <t>Method</t>
  </si>
  <si>
    <t>d</t>
  </si>
  <si>
    <t>Right Deriv</t>
  </si>
  <si>
    <t>// Underlying model is compounded yield, which is a linear or quadratic or cubic spline</t>
  </si>
  <si>
    <t>// I.e. a discount factor for a future date T is given by exp(-r(T)*T), where r(T) is a spline</t>
  </si>
  <si>
    <t>Cubic</t>
  </si>
  <si>
    <t>Yield (Left)</t>
  </si>
  <si>
    <t>Years (Left)</t>
  </si>
  <si>
    <t>// Each segment of the spine is given by a*x^3 + b*x^2 + c*c + d</t>
  </si>
  <si>
    <t>// A cubic spline tries to match values on the end of the segment, as well as two derivatives</t>
  </si>
  <si>
    <t>// Target value for a derivative at interior points is an average of secants (a-la Hermite spline)</t>
  </si>
  <si>
    <t>// Bump ("shock") for the numerical estimation</t>
  </si>
  <si>
    <t>//  of the dertivative in the Newton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</si>
</sst>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%"/>
    <numFmt numFmtId="165" formatCode="0.0000%"/>
    <numFmt numFmtId="166" formatCode="#,##0.0000"/>
    <numFmt numFmtId="167" formatCode="#,##0.00_ ;[Red]\-#,##0.00\ "/>
    <numFmt numFmtId="168" formatCode="#,##0_ ;[Red]\-#,##0\ "/>
    <numFmt numFmtId="169" formatCode="0.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10" fontId="0" fillId="0" borderId="0" xfId="0" applyNumberFormat="1"/>
    <xf numFmtId="10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  <xf numFmtId="0" fontId="0" fillId="3" borderId="0" xfId="0" applyFill="1"/>
    <xf numFmtId="3" fontId="0" fillId="0" borderId="0" xfId="0" applyNumberFormat="1"/>
    <xf numFmtId="4" fontId="0" fillId="0" borderId="0" xfId="0" applyNumberFormat="1"/>
    <xf numFmtId="3" fontId="0" fillId="2" borderId="0" xfId="0" applyNumberFormat="1" applyFill="1"/>
    <xf numFmtId="165" fontId="0" fillId="0" borderId="0" xfId="0" applyNumberFormat="1"/>
    <xf numFmtId="165" fontId="0" fillId="4" borderId="0" xfId="0" applyNumberFormat="1" applyFill="1"/>
    <xf numFmtId="166" fontId="0" fillId="0" borderId="0" xfId="0" applyNumberFormat="1"/>
    <xf numFmtId="167" fontId="0" fillId="0" borderId="0" xfId="0" applyNumberFormat="1"/>
    <xf numFmtId="165" fontId="0" fillId="4" borderId="0" xfId="1" applyNumberFormat="1" applyFont="1" applyFill="1"/>
    <xf numFmtId="167" fontId="0" fillId="4" borderId="0" xfId="0" applyNumberFormat="1" applyFill="1"/>
    <xf numFmtId="0" fontId="0" fillId="2" borderId="0" xfId="0" applyFill="1"/>
    <xf numFmtId="166" fontId="0" fillId="4" borderId="0" xfId="0" applyNumberFormat="1" applyFill="1"/>
    <xf numFmtId="168" fontId="0" fillId="0" borderId="0" xfId="0" applyNumberFormat="1"/>
    <xf numFmtId="169" fontId="0" fillId="0" borderId="0" xfId="0" applyNumberFormat="1"/>
    <xf numFmtId="165" fontId="0" fillId="0" borderId="0" xfId="1" applyNumberFormat="1" applyFont="1" applyFill="1" applyBorder="1"/>
    <xf numFmtId="14" fontId="0" fillId="0" borderId="0" xfId="0" applyNumberFormat="1"/>
    <xf numFmtId="164" fontId="0" fillId="4" borderId="0" xfId="0" applyNumberFormat="1" applyFill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Pricing!$G$25</c:f>
              <c:strCache>
                <c:ptCount val="1"/>
                <c:pt idx="0">
                  <c:v>Cont. Yield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Pricing!$A$26:$A$66</c:f>
              <c:numCache>
                <c:formatCode>#,##0.00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Pricing!$G$26:$G$66</c:f>
              <c:numCache>
                <c:formatCode>0.000%</c:formatCode>
                <c:ptCount val="41"/>
                <c:pt idx="0">
                  <c:v>3.920721988904103E-2</c:v>
                </c:pt>
                <c:pt idx="1">
                  <c:v>3.9207219889041023E-2</c:v>
                </c:pt>
                <c:pt idx="2">
                  <c:v>3.8013852299157082E-2</c:v>
                </c:pt>
                <c:pt idx="3">
                  <c:v>3.6318709142705304E-2</c:v>
                </c:pt>
                <c:pt idx="4">
                  <c:v>3.4691239789930439E-2</c:v>
                </c:pt>
                <c:pt idx="5">
                  <c:v>3.3267572106041018E-2</c:v>
                </c:pt>
                <c:pt idx="6">
                  <c:v>3.1864506864189214E-2</c:v>
                </c:pt>
                <c:pt idx="7">
                  <c:v>3.0572502796535242E-2</c:v>
                </c:pt>
                <c:pt idx="8">
                  <c:v>2.9482018635239318E-2</c:v>
                </c:pt>
                <c:pt idx="9">
                  <c:v>2.8644652004598873E-2</c:v>
                </c:pt>
                <c:pt idx="10">
                  <c:v>2.8002999815554663E-2</c:v>
                </c:pt>
                <c:pt idx="11">
                  <c:v>2.7484019730231915E-2</c:v>
                </c:pt>
                <c:pt idx="12">
                  <c:v>2.7014669410755851E-2</c:v>
                </c:pt>
                <c:pt idx="13">
                  <c:v>2.6591784772814406E-2</c:v>
                </c:pt>
                <c:pt idx="14">
                  <c:v>2.6248883772455944E-2</c:v>
                </c:pt>
                <c:pt idx="15">
                  <c:v>2.5967947132346344E-2</c:v>
                </c:pt>
                <c:pt idx="16">
                  <c:v>2.5730955575151461E-2</c:v>
                </c:pt>
                <c:pt idx="17">
                  <c:v>2.5547906371268476E-2</c:v>
                </c:pt>
                <c:pt idx="18">
                  <c:v>2.5423475664935719E-2</c:v>
                </c:pt>
                <c:pt idx="19">
                  <c:v>2.533166248958079E-2</c:v>
                </c:pt>
                <c:pt idx="20">
                  <c:v>2.5246465878631302E-2</c:v>
                </c:pt>
                <c:pt idx="21">
                  <c:v>2.5158645309754642E-2</c:v>
                </c:pt>
                <c:pt idx="22">
                  <c:v>2.5076914889526375E-2</c:v>
                </c:pt>
                <c:pt idx="23">
                  <c:v>2.5002205594736329E-2</c:v>
                </c:pt>
                <c:pt idx="24">
                  <c:v>2.4935448402174345E-2</c:v>
                </c:pt>
                <c:pt idx="25">
                  <c:v>2.4877574288630262E-2</c:v>
                </c:pt>
                <c:pt idx="26">
                  <c:v>2.4829514230893912E-2</c:v>
                </c:pt>
                <c:pt idx="27">
                  <c:v>2.4792199205755129E-2</c:v>
                </c:pt>
                <c:pt idx="28">
                  <c:v>2.4766560190003759E-2</c:v>
                </c:pt>
                <c:pt idx="29">
                  <c:v>2.4753537859328816E-2</c:v>
                </c:pt>
                <c:pt idx="30">
                  <c:v>2.4752327306958935E-2</c:v>
                </c:pt>
                <c:pt idx="31">
                  <c:v>2.4761241135993407E-2</c:v>
                </c:pt>
                <c:pt idx="32">
                  <c:v>2.4778591949531505E-2</c:v>
                </c:pt>
                <c:pt idx="33">
                  <c:v>2.4802692350672496E-2</c:v>
                </c:pt>
                <c:pt idx="34">
                  <c:v>2.483185494251566E-2</c:v>
                </c:pt>
                <c:pt idx="35">
                  <c:v>2.4864392328160269E-2</c:v>
                </c:pt>
                <c:pt idx="36">
                  <c:v>2.4898617110705609E-2</c:v>
                </c:pt>
                <c:pt idx="37">
                  <c:v>2.493284189325095E-2</c:v>
                </c:pt>
                <c:pt idx="38">
                  <c:v>2.4965379278895559E-2</c:v>
                </c:pt>
                <c:pt idx="39">
                  <c:v>2.4994541870738723E-2</c:v>
                </c:pt>
                <c:pt idx="40">
                  <c:v>2.5018642271879714E-2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1A-474B-BA13-D9433088BD1A}"/>
            </c:ext>
          </c:extLst>
        </c:ser>
        <c:ser>
          <c:idx val="1"/>
          <c:order val="1"/>
          <c:tx>
            <c:strRef>
              <c:f>Pricing!$I$25</c:f>
              <c:strCache>
                <c:ptCount val="1"/>
                <c:pt idx="0">
                  <c:v>Euribor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Pricing!$A$26:$A$66</c:f>
              <c:numCache>
                <c:formatCode>#,##0.00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Pricing!$I$26:$I$66</c:f>
              <c:numCache>
                <c:formatCode>0.000%</c:formatCode>
                <c:ptCount val="41"/>
                <c:pt idx="0">
                  <c:v>3.9399999999999658E-2</c:v>
                </c:pt>
                <c:pt idx="1">
                  <c:v>3.6990474412635699E-2</c:v>
                </c:pt>
                <c:pt idx="2">
                  <c:v>3.3064330638397088E-2</c:v>
                </c:pt>
                <c:pt idx="3">
                  <c:v>2.9920178960134436E-2</c:v>
                </c:pt>
                <c:pt idx="4">
                  <c:v>2.7668153220104408E-2</c:v>
                </c:pt>
                <c:pt idx="5">
                  <c:v>2.4926525958334445E-2</c:v>
                </c:pt>
                <c:pt idx="6">
                  <c:v>2.288569914159666E-2</c:v>
                </c:pt>
                <c:pt idx="7">
                  <c:v>2.1908408624002895E-2</c:v>
                </c:pt>
                <c:pt idx="8">
                  <c:v>2.2006031030922912E-2</c:v>
                </c:pt>
                <c:pt idx="9">
                  <c:v>2.2290005897353637E-2</c:v>
                </c:pt>
                <c:pt idx="10">
                  <c:v>2.2356463488940825E-2</c:v>
                </c:pt>
                <c:pt idx="11">
                  <c:v>2.1911612467816255E-2</c:v>
                </c:pt>
                <c:pt idx="12">
                  <c:v>2.157514660102855E-2</c:v>
                </c:pt>
                <c:pt idx="13">
                  <c:v>2.185063559319822E-2</c:v>
                </c:pt>
                <c:pt idx="14">
                  <c:v>2.2095637508444455E-2</c:v>
                </c:pt>
                <c:pt idx="15">
                  <c:v>2.2237668303951352E-2</c:v>
                </c:pt>
                <c:pt idx="16">
                  <c:v>2.2683192895248894E-2</c:v>
                </c:pt>
                <c:pt idx="17">
                  <c:v>2.3376194505321024E-2</c:v>
                </c:pt>
                <c:pt idx="18">
                  <c:v>2.3749250867581395E-2</c:v>
                </c:pt>
                <c:pt idx="19">
                  <c:v>2.3697651581001011E-2</c:v>
                </c:pt>
                <c:pt idx="20">
                  <c:v>2.3470825702827547E-2</c:v>
                </c:pt>
                <c:pt idx="21">
                  <c:v>2.3428923617396791E-2</c:v>
                </c:pt>
                <c:pt idx="22">
                  <c:v>2.3426937094740197E-2</c:v>
                </c:pt>
                <c:pt idx="23">
                  <c:v>2.3468611829883024E-2</c:v>
                </c:pt>
                <c:pt idx="24">
                  <c:v>2.3557695016646285E-2</c:v>
                </c:pt>
                <c:pt idx="25">
                  <c:v>2.3697935771652467E-2</c:v>
                </c:pt>
                <c:pt idx="26">
                  <c:v>2.3893085593348573E-2</c:v>
                </c:pt>
                <c:pt idx="27">
                  <c:v>2.4146898856110433E-2</c:v>
                </c:pt>
                <c:pt idx="28">
                  <c:v>2.4463416327764165E-2</c:v>
                </c:pt>
                <c:pt idx="29">
                  <c:v>2.4793746459691235E-2</c:v>
                </c:pt>
                <c:pt idx="30">
                  <c:v>2.5107123786264118E-2</c:v>
                </c:pt>
                <c:pt idx="31">
                  <c:v>2.5396751895718772E-2</c:v>
                </c:pt>
                <c:pt idx="32">
                  <c:v>2.5655832773127329E-2</c:v>
                </c:pt>
                <c:pt idx="33">
                  <c:v>2.5877567258699052E-2</c:v>
                </c:pt>
                <c:pt idx="34">
                  <c:v>2.6055155620869463E-2</c:v>
                </c:pt>
                <c:pt idx="35">
                  <c:v>2.618179824418565E-2</c:v>
                </c:pt>
                <c:pt idx="36">
                  <c:v>2.6250696431956655E-2</c:v>
                </c:pt>
                <c:pt idx="37">
                  <c:v>2.6255053323599675E-2</c:v>
                </c:pt>
                <c:pt idx="38">
                  <c:v>2.6188074926578153E-2</c:v>
                </c:pt>
                <c:pt idx="39">
                  <c:v>2.6042971262781656E-2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1A-474B-BA13-D9433088B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92815"/>
        <c:axId val="32081999"/>
      </c:scatterChart>
      <c:valAx>
        <c:axId val="15169281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81999"/>
        <c:crosses val="autoZero"/>
        <c:crossBetween val="midCat"/>
      </c:valAx>
      <c:valAx>
        <c:axId val="32081999"/>
        <c:scaling>
          <c:orientation val="minMax"/>
          <c:max val="4.0000000000000008E-2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2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Chart!$I$14</c:f>
              <c:strCache>
                <c:ptCount val="1"/>
                <c:pt idx="0">
                  <c:v>Euribor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Chart!$A$15:$A$990</c:f>
              <c:numCache>
                <c:formatCode>#,##0.0000</c:formatCode>
                <c:ptCount val="97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</c:numCache>
            </c:numRef>
          </c:xVal>
          <c:yVal>
            <c:numRef>
              <c:f>Chart!$I$15:$I$990</c:f>
              <c:numCache>
                <c:formatCode>0.000%</c:formatCode>
                <c:ptCount val="976"/>
                <c:pt idx="0">
                  <c:v>3.9399999999999658E-2</c:v>
                </c:pt>
                <c:pt idx="1">
                  <c:v>3.9367440566663525E-2</c:v>
                </c:pt>
                <c:pt idx="2">
                  <c:v>3.9330286292621253E-2</c:v>
                </c:pt>
                <c:pt idx="3">
                  <c:v>3.9288153429933637E-2</c:v>
                </c:pt>
                <c:pt idx="4">
                  <c:v>3.9240710849838052E-2</c:v>
                </c:pt>
                <c:pt idx="5">
                  <c:v>3.9187680044198814E-2</c:v>
                </c:pt>
                <c:pt idx="6">
                  <c:v>3.9128835126164496E-2</c:v>
                </c:pt>
                <c:pt idx="7">
                  <c:v>3.9064002829887201E-2</c:v>
                </c:pt>
                <c:pt idx="8">
                  <c:v>3.8993062509217857E-2</c:v>
                </c:pt>
                <c:pt idx="9">
                  <c:v>3.8915946135279711E-2</c:v>
                </c:pt>
                <c:pt idx="10">
                  <c:v>3.8832638292892525E-2</c:v>
                </c:pt>
                <c:pt idx="11">
                  <c:v>3.8743176175781713E-2</c:v>
                </c:pt>
                <c:pt idx="12">
                  <c:v>3.8647649580600074E-2</c:v>
                </c:pt>
                <c:pt idx="13">
                  <c:v>3.8546200899747696E-2</c:v>
                </c:pt>
                <c:pt idx="14">
                  <c:v>3.8439025113059522E-2</c:v>
                </c:pt>
                <c:pt idx="15">
                  <c:v>3.8326369778401315E-2</c:v>
                </c:pt>
                <c:pt idx="16">
                  <c:v>3.8208535021279751E-2</c:v>
                </c:pt>
                <c:pt idx="17">
                  <c:v>3.8085873523569631E-2</c:v>
                </c:pt>
                <c:pt idx="18">
                  <c:v>3.7958790511501306E-2</c:v>
                </c:pt>
                <c:pt idx="19">
                  <c:v>3.7827743743062747E-2</c:v>
                </c:pt>
                <c:pt idx="20">
                  <c:v>3.7693243495009021E-2</c:v>
                </c:pt>
                <c:pt idx="21">
                  <c:v>3.7555852549675528E-2</c:v>
                </c:pt>
                <c:pt idx="22">
                  <c:v>3.7416186181847173E-2</c:v>
                </c:pt>
                <c:pt idx="23">
                  <c:v>3.7274912145910839E-2</c:v>
                </c:pt>
                <c:pt idx="24">
                  <c:v>3.7132750663603886E-2</c:v>
                </c:pt>
                <c:pt idx="25">
                  <c:v>3.6990474412635699E-2</c:v>
                </c:pt>
                <c:pt idx="26">
                  <c:v>3.6847223113440464E-2</c:v>
                </c:pt>
                <c:pt idx="27">
                  <c:v>3.6701693391512968E-2</c:v>
                </c:pt>
                <c:pt idx="28">
                  <c:v>3.6554032604876774E-2</c:v>
                </c:pt>
                <c:pt idx="29">
                  <c:v>3.6404388093561828E-2</c:v>
                </c:pt>
                <c:pt idx="30">
                  <c:v>3.6252907178861087E-2</c:v>
                </c:pt>
                <c:pt idx="31">
                  <c:v>3.6099737162629701E-2</c:v>
                </c:pt>
                <c:pt idx="32">
                  <c:v>3.5945025326642017E-2</c:v>
                </c:pt>
                <c:pt idx="33">
                  <c:v>3.578891893200354E-2</c:v>
                </c:pt>
                <c:pt idx="34">
                  <c:v>3.5631565218614554E-2</c:v>
                </c:pt>
                <c:pt idx="35">
                  <c:v>3.5473111404691338E-2</c:v>
                </c:pt>
                <c:pt idx="36">
                  <c:v>3.5313704686334546E-2</c:v>
                </c:pt>
                <c:pt idx="37">
                  <c:v>3.5153492237157913E-2</c:v>
                </c:pt>
                <c:pt idx="38">
                  <c:v>3.4992621207964092E-2</c:v>
                </c:pt>
                <c:pt idx="39">
                  <c:v>3.483123872648175E-2</c:v>
                </c:pt>
                <c:pt idx="40">
                  <c:v>3.4669491897148852E-2</c:v>
                </c:pt>
                <c:pt idx="41">
                  <c:v>3.4507527800958109E-2</c:v>
                </c:pt>
                <c:pt idx="42">
                  <c:v>3.4345493495342432E-2</c:v>
                </c:pt>
                <c:pt idx="43">
                  <c:v>3.418353601413137E-2</c:v>
                </c:pt>
                <c:pt idx="44">
                  <c:v>3.40218023675476E-2</c:v>
                </c:pt>
                <c:pt idx="45">
                  <c:v>3.3860439542262817E-2</c:v>
                </c:pt>
                <c:pt idx="46">
                  <c:v>3.3699594501506176E-2</c:v>
                </c:pt>
                <c:pt idx="47">
                  <c:v>3.3539414185224103E-2</c:v>
                </c:pt>
                <c:pt idx="48">
                  <c:v>3.3380045510300604E-2</c:v>
                </c:pt>
                <c:pt idx="49">
                  <c:v>3.3221635370821012E-2</c:v>
                </c:pt>
                <c:pt idx="50">
                  <c:v>3.3064330638397088E-2</c:v>
                </c:pt>
                <c:pt idx="51">
                  <c:v>3.2908278162543603E-2</c:v>
                </c:pt>
                <c:pt idx="52">
                  <c:v>3.2753624771104661E-2</c:v>
                </c:pt>
                <c:pt idx="53">
                  <c:v>3.2600517270740426E-2</c:v>
                </c:pt>
                <c:pt idx="54">
                  <c:v>3.2449102447460909E-2</c:v>
                </c:pt>
                <c:pt idx="55">
                  <c:v>3.2299527067216616E-2</c:v>
                </c:pt>
                <c:pt idx="56">
                  <c:v>3.2151937876541581E-2</c:v>
                </c:pt>
                <c:pt idx="57">
                  <c:v>3.2006481603248815E-2</c:v>
                </c:pt>
                <c:pt idx="58">
                  <c:v>3.186330495718348E-2</c:v>
                </c:pt>
                <c:pt idx="59">
                  <c:v>3.1722554631024025E-2</c:v>
                </c:pt>
                <c:pt idx="60">
                  <c:v>3.1584377301135724E-2</c:v>
                </c:pt>
                <c:pt idx="61">
                  <c:v>3.1448919628491723E-2</c:v>
                </c:pt>
                <c:pt idx="62">
                  <c:v>3.1316328259622495E-2</c:v>
                </c:pt>
                <c:pt idx="63">
                  <c:v>3.1186749827641691E-2</c:v>
                </c:pt>
                <c:pt idx="64">
                  <c:v>3.1060330953314619E-2</c:v>
                </c:pt>
                <c:pt idx="65">
                  <c:v>3.0937218246183562E-2</c:v>
                </c:pt>
                <c:pt idx="66">
                  <c:v>3.081755830573929E-2</c:v>
                </c:pt>
                <c:pt idx="67">
                  <c:v>3.0701497722656512E-2</c:v>
                </c:pt>
                <c:pt idx="68">
                  <c:v>3.0589183080077298E-2</c:v>
                </c:pt>
                <c:pt idx="69">
                  <c:v>3.048076095494423E-2</c:v>
                </c:pt>
                <c:pt idx="70">
                  <c:v>3.0376377919393072E-2</c:v>
                </c:pt>
                <c:pt idx="71">
                  <c:v>3.0276180542201381E-2</c:v>
                </c:pt>
                <c:pt idx="72">
                  <c:v>3.0180315390275325E-2</c:v>
                </c:pt>
                <c:pt idx="73">
                  <c:v>3.008892903021021E-2</c:v>
                </c:pt>
                <c:pt idx="74">
                  <c:v>3.0002168029886533E-2</c:v>
                </c:pt>
                <c:pt idx="75">
                  <c:v>2.9920178960134436E-2</c:v>
                </c:pt>
                <c:pt idx="76">
                  <c:v>2.9840785596615405E-2</c:v>
                </c:pt>
                <c:pt idx="77">
                  <c:v>2.9761635902129768E-2</c:v>
                </c:pt>
                <c:pt idx="78">
                  <c:v>2.9682609032428253E-2</c:v>
                </c:pt>
                <c:pt idx="79">
                  <c:v>2.9603579211598507E-2</c:v>
                </c:pt>
                <c:pt idx="80">
                  <c:v>2.9524415732531395E-2</c:v>
                </c:pt>
                <c:pt idx="81">
                  <c:v>2.9444982957426369E-2</c:v>
                </c:pt>
                <c:pt idx="82">
                  <c:v>2.936514031835101E-2</c:v>
                </c:pt>
                <c:pt idx="83">
                  <c:v>2.9284742317839715E-2</c:v>
                </c:pt>
                <c:pt idx="84">
                  <c:v>2.9203638529562412E-2</c:v>
                </c:pt>
                <c:pt idx="85">
                  <c:v>2.9121673599056472E-2</c:v>
                </c:pt>
                <c:pt idx="86">
                  <c:v>2.9038687244521619E-2</c:v>
                </c:pt>
                <c:pt idx="87">
                  <c:v>2.8954514257700112E-2</c:v>
                </c:pt>
                <c:pt idx="88">
                  <c:v>2.8868984504843112E-2</c:v>
                </c:pt>
                <c:pt idx="89">
                  <c:v>2.8781922927758621E-2</c:v>
                </c:pt>
                <c:pt idx="90">
                  <c:v>2.869314954496717E-2</c:v>
                </c:pt>
                <c:pt idx="91">
                  <c:v>2.8602479452963805E-2</c:v>
                </c:pt>
                <c:pt idx="92">
                  <c:v>2.8509722827590359E-2</c:v>
                </c:pt>
                <c:pt idx="93">
                  <c:v>2.8414684925527581E-2</c:v>
                </c:pt>
                <c:pt idx="94">
                  <c:v>2.8317166085928491E-2</c:v>
                </c:pt>
                <c:pt idx="95">
                  <c:v>2.8216961732174362E-2</c:v>
                </c:pt>
                <c:pt idx="96">
                  <c:v>2.8113862373795762E-2</c:v>
                </c:pt>
                <c:pt idx="97">
                  <c:v>2.8007653608532301E-2</c:v>
                </c:pt>
                <c:pt idx="98">
                  <c:v>2.7898116124566386E-2</c:v>
                </c:pt>
                <c:pt idx="99">
                  <c:v>2.7785025702932842E-2</c:v>
                </c:pt>
                <c:pt idx="100">
                  <c:v>2.7668153220104408E-2</c:v>
                </c:pt>
                <c:pt idx="101">
                  <c:v>2.7549586128616355E-2</c:v>
                </c:pt>
                <c:pt idx="102">
                  <c:v>2.7431582593266057E-2</c:v>
                </c:pt>
                <c:pt idx="103">
                  <c:v>2.7314165880294006E-2</c:v>
                </c:pt>
                <c:pt idx="104">
                  <c:v>2.7197359253462672E-2</c:v>
                </c:pt>
                <c:pt idx="105">
                  <c:v>2.7081185974106248E-2</c:v>
                </c:pt>
                <c:pt idx="106">
                  <c:v>2.6965669301158179E-2</c:v>
                </c:pt>
                <c:pt idx="107">
                  <c:v>2.6850832491190246E-2</c:v>
                </c:pt>
                <c:pt idx="108">
                  <c:v>2.6736698798450753E-2</c:v>
                </c:pt>
                <c:pt idx="109">
                  <c:v>2.6623291474908051E-2</c:v>
                </c:pt>
                <c:pt idx="110">
                  <c:v>2.6510633770286063E-2</c:v>
                </c:pt>
                <c:pt idx="111">
                  <c:v>2.6398748932110472E-2</c:v>
                </c:pt>
                <c:pt idx="112">
                  <c:v>2.6287660205754015E-2</c:v>
                </c:pt>
                <c:pt idx="113">
                  <c:v>2.617739083447912E-2</c:v>
                </c:pt>
                <c:pt idx="114">
                  <c:v>2.6067964059483195E-2</c:v>
                </c:pt>
                <c:pt idx="115">
                  <c:v>2.5959403119954594E-2</c:v>
                </c:pt>
                <c:pt idx="116">
                  <c:v>2.5851731253109911E-2</c:v>
                </c:pt>
                <c:pt idx="117">
                  <c:v>2.574497169425527E-2</c:v>
                </c:pt>
                <c:pt idx="118">
                  <c:v>2.5639147676833396E-2</c:v>
                </c:pt>
                <c:pt idx="119">
                  <c:v>2.5534282432476907E-2</c:v>
                </c:pt>
                <c:pt idx="120">
                  <c:v>2.5430399191066044E-2</c:v>
                </c:pt>
                <c:pt idx="121">
                  <c:v>2.5327521180781964E-2</c:v>
                </c:pt>
                <c:pt idx="122">
                  <c:v>2.5225671628162694E-2</c:v>
                </c:pt>
                <c:pt idx="123">
                  <c:v>2.5124873758167965E-2</c:v>
                </c:pt>
                <c:pt idx="124">
                  <c:v>2.5025150794233397E-2</c:v>
                </c:pt>
                <c:pt idx="125">
                  <c:v>2.4926525958334445E-2</c:v>
                </c:pt>
                <c:pt idx="126">
                  <c:v>2.4829022471049456E-2</c:v>
                </c:pt>
                <c:pt idx="127">
                  <c:v>2.4732663551621847E-2</c:v>
                </c:pt>
                <c:pt idx="128">
                  <c:v>2.4637472418028494E-2</c:v>
                </c:pt>
                <c:pt idx="129">
                  <c:v>2.4543472287044565E-2</c:v>
                </c:pt>
                <c:pt idx="130">
                  <c:v>2.4450686374311026E-2</c:v>
                </c:pt>
                <c:pt idx="131">
                  <c:v>2.4359137894407468E-2</c:v>
                </c:pt>
                <c:pt idx="132">
                  <c:v>2.4268850060918723E-2</c:v>
                </c:pt>
                <c:pt idx="133">
                  <c:v>2.4179846086509471E-2</c:v>
                </c:pt>
                <c:pt idx="134">
                  <c:v>2.4092149182997069E-2</c:v>
                </c:pt>
                <c:pt idx="135">
                  <c:v>2.4005782561428823E-2</c:v>
                </c:pt>
                <c:pt idx="136">
                  <c:v>2.3920769432153044E-2</c:v>
                </c:pt>
                <c:pt idx="137">
                  <c:v>2.3837133004900757E-2</c:v>
                </c:pt>
                <c:pt idx="138">
                  <c:v>2.3754896488864752E-2</c:v>
                </c:pt>
                <c:pt idx="139">
                  <c:v>2.3674083092775966E-2</c:v>
                </c:pt>
                <c:pt idx="140">
                  <c:v>2.3594716024988749E-2</c:v>
                </c:pt>
                <c:pt idx="141">
                  <c:v>2.3516818493563463E-2</c:v>
                </c:pt>
                <c:pt idx="142">
                  <c:v>2.3440413706349084E-2</c:v>
                </c:pt>
                <c:pt idx="143">
                  <c:v>2.3365524871068466E-2</c:v>
                </c:pt>
                <c:pt idx="144">
                  <c:v>2.3292175195408937E-2</c:v>
                </c:pt>
                <c:pt idx="145">
                  <c:v>2.3220387887104899E-2</c:v>
                </c:pt>
                <c:pt idx="146">
                  <c:v>2.3150186154031971E-2</c:v>
                </c:pt>
                <c:pt idx="147">
                  <c:v>2.3081593204298478E-2</c:v>
                </c:pt>
                <c:pt idx="148">
                  <c:v>2.3014632246330713E-2</c:v>
                </c:pt>
                <c:pt idx="149">
                  <c:v>2.2949326488977739E-2</c:v>
                </c:pt>
                <c:pt idx="150">
                  <c:v>2.288569914159666E-2</c:v>
                </c:pt>
                <c:pt idx="151">
                  <c:v>2.2823773414152093E-2</c:v>
                </c:pt>
                <c:pt idx="152">
                  <c:v>2.2763572517317421E-2</c:v>
                </c:pt>
                <c:pt idx="153">
                  <c:v>2.2705119662566275E-2</c:v>
                </c:pt>
                <c:pt idx="154">
                  <c:v>2.2648438062282672E-2</c:v>
                </c:pt>
                <c:pt idx="155">
                  <c:v>2.2593550929852491E-2</c:v>
                </c:pt>
                <c:pt idx="156">
                  <c:v>2.2540481479774499E-2</c:v>
                </c:pt>
                <c:pt idx="157">
                  <c:v>2.2489252927759829E-2</c:v>
                </c:pt>
                <c:pt idx="158">
                  <c:v>2.2439888490840332E-2</c:v>
                </c:pt>
                <c:pt idx="159">
                  <c:v>2.2392411387476052E-2</c:v>
                </c:pt>
                <c:pt idx="160">
                  <c:v>2.2346844837660917E-2</c:v>
                </c:pt>
                <c:pt idx="161">
                  <c:v>2.2303212063033762E-2</c:v>
                </c:pt>
                <c:pt idx="162">
                  <c:v>2.2261536286992012E-2</c:v>
                </c:pt>
                <c:pt idx="163">
                  <c:v>2.2221840734797382E-2</c:v>
                </c:pt>
                <c:pt idx="164">
                  <c:v>2.2184148633701106E-2</c:v>
                </c:pt>
                <c:pt idx="165">
                  <c:v>2.2148483213046077E-2</c:v>
                </c:pt>
                <c:pt idx="166">
                  <c:v>2.2114867704392971E-2</c:v>
                </c:pt>
                <c:pt idx="167">
                  <c:v>2.2083325341631266E-2</c:v>
                </c:pt>
                <c:pt idx="168">
                  <c:v>2.2053879361108031E-2</c:v>
                </c:pt>
                <c:pt idx="169">
                  <c:v>2.2026553001734506E-2</c:v>
                </c:pt>
                <c:pt idx="170">
                  <c:v>2.2001369505121993E-2</c:v>
                </c:pt>
                <c:pt idx="171">
                  <c:v>2.1978352115696431E-2</c:v>
                </c:pt>
                <c:pt idx="172">
                  <c:v>2.1957524080825408E-2</c:v>
                </c:pt>
                <c:pt idx="173">
                  <c:v>2.1938908650945166E-2</c:v>
                </c:pt>
                <c:pt idx="174">
                  <c:v>2.1922529079685837E-2</c:v>
                </c:pt>
                <c:pt idx="175">
                  <c:v>2.1908408624002895E-2</c:v>
                </c:pt>
                <c:pt idx="176">
                  <c:v>2.1896406265066858E-2</c:v>
                </c:pt>
                <c:pt idx="177">
                  <c:v>2.1886321045138324E-2</c:v>
                </c:pt>
                <c:pt idx="178">
                  <c:v>2.1878085055378825E-2</c:v>
                </c:pt>
                <c:pt idx="179">
                  <c:v>2.1871628706715107E-2</c:v>
                </c:pt>
                <c:pt idx="180">
                  <c:v>2.1866880729541037E-2</c:v>
                </c:pt>
                <c:pt idx="181">
                  <c:v>2.1863768173426834E-2</c:v>
                </c:pt>
                <c:pt idx="182">
                  <c:v>2.18622164068192E-2</c:v>
                </c:pt>
                <c:pt idx="183">
                  <c:v>2.186214911675588E-2</c:v>
                </c:pt>
                <c:pt idx="184">
                  <c:v>2.1863488308579114E-2</c:v>
                </c:pt>
                <c:pt idx="185">
                  <c:v>2.1866154305656416E-2</c:v>
                </c:pt>
                <c:pt idx="186">
                  <c:v>2.1870065749103794E-2</c:v>
                </c:pt>
                <c:pt idx="187">
                  <c:v>2.1875139597526072E-2</c:v>
                </c:pt>
                <c:pt idx="188">
                  <c:v>2.1881291126755187E-2</c:v>
                </c:pt>
                <c:pt idx="189">
                  <c:v>2.1888433929604802E-2</c:v>
                </c:pt>
                <c:pt idx="190">
                  <c:v>2.18964799156387E-2</c:v>
                </c:pt>
                <c:pt idx="191">
                  <c:v>2.1905339310942275E-2</c:v>
                </c:pt>
                <c:pt idx="192">
                  <c:v>2.191492065792211E-2</c:v>
                </c:pt>
                <c:pt idx="193">
                  <c:v>2.192513081510581E-2</c:v>
                </c:pt>
                <c:pt idx="194">
                  <c:v>2.1935874956969137E-2</c:v>
                </c:pt>
                <c:pt idx="195">
                  <c:v>2.1947056573779357E-2</c:v>
                </c:pt>
                <c:pt idx="196">
                  <c:v>2.1958577471453467E-2</c:v>
                </c:pt>
                <c:pt idx="197">
                  <c:v>2.1970337771439731E-2</c:v>
                </c:pt>
                <c:pt idx="198">
                  <c:v>2.1982235910626535E-2</c:v>
                </c:pt>
                <c:pt idx="199">
                  <c:v>2.1994168641263891E-2</c:v>
                </c:pt>
                <c:pt idx="200">
                  <c:v>2.2006031030922912E-2</c:v>
                </c:pt>
                <c:pt idx="201">
                  <c:v>2.201788074666311E-2</c:v>
                </c:pt>
                <c:pt idx="202">
                  <c:v>2.2029833718987035E-2</c:v>
                </c:pt>
                <c:pt idx="203">
                  <c:v>2.2041871146935677E-2</c:v>
                </c:pt>
                <c:pt idx="204">
                  <c:v>2.2053974229333306E-2</c:v>
                </c:pt>
                <c:pt idx="205">
                  <c:v>2.2066124164781264E-2</c:v>
                </c:pt>
                <c:pt idx="206">
                  <c:v>2.2078302151655294E-2</c:v>
                </c:pt>
                <c:pt idx="207">
                  <c:v>2.2090489388105539E-2</c:v>
                </c:pt>
                <c:pt idx="208">
                  <c:v>2.2102667072052107E-2</c:v>
                </c:pt>
                <c:pt idx="209">
                  <c:v>2.2114816401191284E-2</c:v>
                </c:pt>
                <c:pt idx="210">
                  <c:v>2.2126918572989318E-2</c:v>
                </c:pt>
                <c:pt idx="211">
                  <c:v>2.2138954784689524E-2</c:v>
                </c:pt>
                <c:pt idx="212">
                  <c:v>2.2150906233310508E-2</c:v>
                </c:pt>
                <c:pt idx="213">
                  <c:v>2.2162754115653271E-2</c:v>
                </c:pt>
                <c:pt idx="214">
                  <c:v>2.2174479628306543E-2</c:v>
                </c:pt>
                <c:pt idx="215">
                  <c:v>2.2186063967645886E-2</c:v>
                </c:pt>
                <c:pt idx="216">
                  <c:v>2.2197488329847914E-2</c:v>
                </c:pt>
                <c:pt idx="217">
                  <c:v>2.2208733910890288E-2</c:v>
                </c:pt>
                <c:pt idx="218">
                  <c:v>2.2219781906563263E-2</c:v>
                </c:pt>
                <c:pt idx="219">
                  <c:v>2.2230613512479458E-2</c:v>
                </c:pt>
                <c:pt idx="220">
                  <c:v>2.2241209924080074E-2</c:v>
                </c:pt>
                <c:pt idx="221">
                  <c:v>2.2251552336648217E-2</c:v>
                </c:pt>
                <c:pt idx="222">
                  <c:v>2.2261621945319554E-2</c:v>
                </c:pt>
                <c:pt idx="223">
                  <c:v>2.2271399945092973E-2</c:v>
                </c:pt>
                <c:pt idx="224">
                  <c:v>2.2280867530847459E-2</c:v>
                </c:pt>
                <c:pt idx="225">
                  <c:v>2.2290005897353637E-2</c:v>
                </c:pt>
                <c:pt idx="226">
                  <c:v>2.2298796239287988E-2</c:v>
                </c:pt>
                <c:pt idx="227">
                  <c:v>2.2307219751250607E-2</c:v>
                </c:pt>
                <c:pt idx="228">
                  <c:v>2.2315257627779417E-2</c:v>
                </c:pt>
                <c:pt idx="229">
                  <c:v>2.2322891063374151E-2</c:v>
                </c:pt>
                <c:pt idx="230">
                  <c:v>2.2330101252503454E-2</c:v>
                </c:pt>
                <c:pt idx="231">
                  <c:v>2.233686938963686E-2</c:v>
                </c:pt>
                <c:pt idx="232">
                  <c:v>2.2343176669253673E-2</c:v>
                </c:pt>
                <c:pt idx="233">
                  <c:v>2.2349004285875829E-2</c:v>
                </c:pt>
                <c:pt idx="234">
                  <c:v>2.2354333434076779E-2</c:v>
                </c:pt>
                <c:pt idx="235">
                  <c:v>2.2359145308516126E-2</c:v>
                </c:pt>
                <c:pt idx="236">
                  <c:v>2.2363421103954728E-2</c:v>
                </c:pt>
                <c:pt idx="237">
                  <c:v>2.2367142015286667E-2</c:v>
                </c:pt>
                <c:pt idx="238">
                  <c:v>2.2370289237557017E-2</c:v>
                </c:pt>
                <c:pt idx="239">
                  <c:v>2.2372843965995592E-2</c:v>
                </c:pt>
                <c:pt idx="240">
                  <c:v>2.2374787396038265E-2</c:v>
                </c:pt>
                <c:pt idx="241">
                  <c:v>2.2376100723358938E-2</c:v>
                </c:pt>
                <c:pt idx="242">
                  <c:v>2.2376765143896193E-2</c:v>
                </c:pt>
                <c:pt idx="243">
                  <c:v>2.2376761853887039E-2</c:v>
                </c:pt>
                <c:pt idx="244">
                  <c:v>2.2376072049890894E-2</c:v>
                </c:pt>
                <c:pt idx="245">
                  <c:v>2.2374676928829551E-2</c:v>
                </c:pt>
                <c:pt idx="246">
                  <c:v>2.2372557688010275E-2</c:v>
                </c:pt>
                <c:pt idx="247">
                  <c:v>2.236969552516932E-2</c:v>
                </c:pt>
                <c:pt idx="248">
                  <c:v>2.2366071638498575E-2</c:v>
                </c:pt>
                <c:pt idx="249">
                  <c:v>2.2361667226683757E-2</c:v>
                </c:pt>
                <c:pt idx="250">
                  <c:v>2.2356463488940825E-2</c:v>
                </c:pt>
                <c:pt idx="251">
                  <c:v>2.2350441625051509E-2</c:v>
                </c:pt>
                <c:pt idx="252">
                  <c:v>2.2343582835400611E-2</c:v>
                </c:pt>
                <c:pt idx="253">
                  <c:v>2.2335868321020413E-2</c:v>
                </c:pt>
                <c:pt idx="254">
                  <c:v>2.2327279283619106E-2</c:v>
                </c:pt>
                <c:pt idx="255">
                  <c:v>2.231779692563407E-2</c:v>
                </c:pt>
                <c:pt idx="256">
                  <c:v>2.2307402450261193E-2</c:v>
                </c:pt>
                <c:pt idx="257">
                  <c:v>2.2296077061509045E-2</c:v>
                </c:pt>
                <c:pt idx="258">
                  <c:v>2.2283801964229077E-2</c:v>
                </c:pt>
                <c:pt idx="259">
                  <c:v>2.2270558364170689E-2</c:v>
                </c:pt>
                <c:pt idx="260">
                  <c:v>2.2256327468020309E-2</c:v>
                </c:pt>
                <c:pt idx="261">
                  <c:v>2.2241090483448467E-2</c:v>
                </c:pt>
                <c:pt idx="262">
                  <c:v>2.2224828619155979E-2</c:v>
                </c:pt>
                <c:pt idx="263">
                  <c:v>2.220752308492191E-2</c:v>
                </c:pt>
                <c:pt idx="264">
                  <c:v>2.2189155091651536E-2</c:v>
                </c:pt>
                <c:pt idx="265">
                  <c:v>2.2169705851425192E-2</c:v>
                </c:pt>
                <c:pt idx="266">
                  <c:v>2.2149156577549789E-2</c:v>
                </c:pt>
                <c:pt idx="267">
                  <c:v>2.2127488484608548E-2</c:v>
                </c:pt>
                <c:pt idx="268">
                  <c:v>2.210468278851252E-2</c:v>
                </c:pt>
                <c:pt idx="269">
                  <c:v>2.2080720706554757E-2</c:v>
                </c:pt>
                <c:pt idx="270">
                  <c:v>2.2055583457462724E-2</c:v>
                </c:pt>
                <c:pt idx="271">
                  <c:v>2.2029252261453358E-2</c:v>
                </c:pt>
                <c:pt idx="272">
                  <c:v>2.2001708340287252E-2</c:v>
                </c:pt>
                <c:pt idx="273">
                  <c:v>2.1972932917325494E-2</c:v>
                </c:pt>
                <c:pt idx="274">
                  <c:v>2.1942907217590069E-2</c:v>
                </c:pt>
                <c:pt idx="275">
                  <c:v>2.1911612467816255E-2</c:v>
                </c:pt>
                <c:pt idx="276">
                  <c:v>2.1880212872475546E-2</c:v>
                </c:pt>
                <c:pt idx="277">
                  <c:v>2.1849916835121164E-2</c:v>
                </c:pt>
                <c:pt idx="278">
                  <c:v>2.1820772306914371E-2</c:v>
                </c:pt>
                <c:pt idx="279">
                  <c:v>2.1792827805098725E-2</c:v>
                </c:pt>
                <c:pt idx="280">
                  <c:v>2.1766132413110206E-2</c:v>
                </c:pt>
                <c:pt idx="281">
                  <c:v>2.1740735780719334E-2</c:v>
                </c:pt>
                <c:pt idx="282">
                  <c:v>2.1716688124159944E-2</c:v>
                </c:pt>
                <c:pt idx="283">
                  <c:v>2.1694040226282851E-2</c:v>
                </c:pt>
                <c:pt idx="284">
                  <c:v>2.1672843436708611E-2</c:v>
                </c:pt>
                <c:pt idx="285">
                  <c:v>2.1653149671995386E-2</c:v>
                </c:pt>
                <c:pt idx="286">
                  <c:v>2.1635011415815697E-2</c:v>
                </c:pt>
                <c:pt idx="287">
                  <c:v>2.161848171914027E-2</c:v>
                </c:pt>
                <c:pt idx="288">
                  <c:v>2.1603614200436105E-2</c:v>
                </c:pt>
                <c:pt idx="289">
                  <c:v>2.1590463045868979E-2</c:v>
                </c:pt>
                <c:pt idx="290">
                  <c:v>2.157908300952549E-2</c:v>
                </c:pt>
                <c:pt idx="291">
                  <c:v>2.1569529413639543E-2</c:v>
                </c:pt>
                <c:pt idx="292">
                  <c:v>2.156185814883127E-2</c:v>
                </c:pt>
                <c:pt idx="293">
                  <c:v>2.1556125674356608E-2</c:v>
                </c:pt>
                <c:pt idx="294">
                  <c:v>2.1552389018373752E-2</c:v>
                </c:pt>
                <c:pt idx="295">
                  <c:v>2.1550705778216717E-2</c:v>
                </c:pt>
                <c:pt idx="296">
                  <c:v>2.1551134120680437E-2</c:v>
                </c:pt>
                <c:pt idx="297">
                  <c:v>2.1553732782323642E-2</c:v>
                </c:pt>
                <c:pt idx="298">
                  <c:v>2.1558561069780602E-2</c:v>
                </c:pt>
                <c:pt idx="299">
                  <c:v>2.1565678860089754E-2</c:v>
                </c:pt>
                <c:pt idx="300">
                  <c:v>2.157514660102855E-2</c:v>
                </c:pt>
                <c:pt idx="301">
                  <c:v>2.1585842421746548E-2</c:v>
                </c:pt>
                <c:pt idx="302">
                  <c:v>2.1596600775815489E-2</c:v>
                </c:pt>
                <c:pt idx="303">
                  <c:v>2.1607417025885312E-2</c:v>
                </c:pt>
                <c:pt idx="304">
                  <c:v>2.1618286534555331E-2</c:v>
                </c:pt>
                <c:pt idx="305">
                  <c:v>2.1629204664379564E-2</c:v>
                </c:pt>
                <c:pt idx="306">
                  <c:v>2.1640166777863179E-2</c:v>
                </c:pt>
                <c:pt idx="307">
                  <c:v>2.1651168237460716E-2</c:v>
                </c:pt>
                <c:pt idx="308">
                  <c:v>2.1662204405578755E-2</c:v>
                </c:pt>
                <c:pt idx="309">
                  <c:v>2.167327064457325E-2</c:v>
                </c:pt>
                <c:pt idx="310">
                  <c:v>2.1684362316751304E-2</c:v>
                </c:pt>
                <c:pt idx="311">
                  <c:v>2.1695474784366731E-2</c:v>
                </c:pt>
                <c:pt idx="312">
                  <c:v>2.1706603409626268E-2</c:v>
                </c:pt>
                <c:pt idx="313">
                  <c:v>2.1717743554679814E-2</c:v>
                </c:pt>
                <c:pt idx="314">
                  <c:v>2.1728890581631966E-2</c:v>
                </c:pt>
                <c:pt idx="315">
                  <c:v>2.1740039852532256E-2</c:v>
                </c:pt>
                <c:pt idx="316">
                  <c:v>2.1751186729381367E-2</c:v>
                </c:pt>
                <c:pt idx="317">
                  <c:v>2.1762326574125801E-2</c:v>
                </c:pt>
                <c:pt idx="318">
                  <c:v>2.1773454748662324E-2</c:v>
                </c:pt>
                <c:pt idx="319">
                  <c:v>2.1784566614836187E-2</c:v>
                </c:pt>
                <c:pt idx="320">
                  <c:v>2.1795657534442903E-2</c:v>
                </c:pt>
                <c:pt idx="321">
                  <c:v>2.1806722869222916E-2</c:v>
                </c:pt>
                <c:pt idx="322">
                  <c:v>2.1817757980871377E-2</c:v>
                </c:pt>
                <c:pt idx="323">
                  <c:v>2.1828758231030143E-2</c:v>
                </c:pt>
                <c:pt idx="324">
                  <c:v>2.1839718981291334E-2</c:v>
                </c:pt>
                <c:pt idx="325">
                  <c:v>2.185063559319822E-2</c:v>
                </c:pt>
                <c:pt idx="326">
                  <c:v>2.1861503428244333E-2</c:v>
                </c:pt>
                <c:pt idx="327">
                  <c:v>2.1872317847875244E-2</c:v>
                </c:pt>
                <c:pt idx="328">
                  <c:v>2.1883074213489451E-2</c:v>
                </c:pt>
                <c:pt idx="329">
                  <c:v>2.1893767886435711E-2</c:v>
                </c:pt>
                <c:pt idx="330">
                  <c:v>2.190439422802104E-2</c:v>
                </c:pt>
                <c:pt idx="331">
                  <c:v>2.1914948599499162E-2</c:v>
                </c:pt>
                <c:pt idx="332">
                  <c:v>2.1925426362086498E-2</c:v>
                </c:pt>
                <c:pt idx="333">
                  <c:v>2.1935822876951505E-2</c:v>
                </c:pt>
                <c:pt idx="334">
                  <c:v>2.1946133505219123E-2</c:v>
                </c:pt>
                <c:pt idx="335">
                  <c:v>2.1956353607973433E-2</c:v>
                </c:pt>
                <c:pt idx="336">
                  <c:v>2.1966478546255885E-2</c:v>
                </c:pt>
                <c:pt idx="337">
                  <c:v>2.1976503681069737E-2</c:v>
                </c:pt>
                <c:pt idx="338">
                  <c:v>2.1986424373377389E-2</c:v>
                </c:pt>
                <c:pt idx="339">
                  <c:v>2.199623598410394E-2</c:v>
                </c:pt>
                <c:pt idx="340">
                  <c:v>2.2005933874139849E-2</c:v>
                </c:pt>
                <c:pt idx="341">
                  <c:v>2.2015513404334719E-2</c:v>
                </c:pt>
                <c:pt idx="342">
                  <c:v>2.2024969935510619E-2</c:v>
                </c:pt>
                <c:pt idx="343">
                  <c:v>2.2034298828454091E-2</c:v>
                </c:pt>
                <c:pt idx="344">
                  <c:v>2.2043495443919703E-2</c:v>
                </c:pt>
                <c:pt idx="345">
                  <c:v>2.2052555142632713E-2</c:v>
                </c:pt>
                <c:pt idx="346">
                  <c:v>2.2061473285290845E-2</c:v>
                </c:pt>
                <c:pt idx="347">
                  <c:v>2.2070245232566954E-2</c:v>
                </c:pt>
                <c:pt idx="348">
                  <c:v>2.2078866345106363E-2</c:v>
                </c:pt>
                <c:pt idx="349">
                  <c:v>2.2087331983532188E-2</c:v>
                </c:pt>
                <c:pt idx="350">
                  <c:v>2.2095637508444455E-2</c:v>
                </c:pt>
                <c:pt idx="351">
                  <c:v>2.2103778280428976E-2</c:v>
                </c:pt>
                <c:pt idx="352">
                  <c:v>2.2111749660046698E-2</c:v>
                </c:pt>
                <c:pt idx="353">
                  <c:v>2.2119547007848794E-2</c:v>
                </c:pt>
                <c:pt idx="354">
                  <c:v>2.2127165684369565E-2</c:v>
                </c:pt>
                <c:pt idx="355">
                  <c:v>2.2134601050130875E-2</c:v>
                </c:pt>
                <c:pt idx="356">
                  <c:v>2.2141848465649261E-2</c:v>
                </c:pt>
                <c:pt idx="357">
                  <c:v>2.2148903291428823E-2</c:v>
                </c:pt>
                <c:pt idx="358">
                  <c:v>2.2155760887970111E-2</c:v>
                </c:pt>
                <c:pt idx="359">
                  <c:v>2.2162416615771896E-2</c:v>
                </c:pt>
                <c:pt idx="360">
                  <c:v>2.2168865835331175E-2</c:v>
                </c:pt>
                <c:pt idx="361">
                  <c:v>2.2175103907144944E-2</c:v>
                </c:pt>
                <c:pt idx="362">
                  <c:v>2.2181126191717304E-2</c:v>
                </c:pt>
                <c:pt idx="363">
                  <c:v>2.2186928049556798E-2</c:v>
                </c:pt>
                <c:pt idx="364">
                  <c:v>2.2192504841180849E-2</c:v>
                </c:pt>
                <c:pt idx="365">
                  <c:v>2.2197851927118428E-2</c:v>
                </c:pt>
                <c:pt idx="366">
                  <c:v>2.2202964667915381E-2</c:v>
                </c:pt>
                <c:pt idx="367">
                  <c:v>2.2207838424129989E-2</c:v>
                </c:pt>
                <c:pt idx="368">
                  <c:v>2.2212468556343623E-2</c:v>
                </c:pt>
                <c:pt idx="369">
                  <c:v>2.2216850425158974E-2</c:v>
                </c:pt>
                <c:pt idx="370">
                  <c:v>2.2220979391202711E-2</c:v>
                </c:pt>
                <c:pt idx="371">
                  <c:v>2.2224850815131703E-2</c:v>
                </c:pt>
                <c:pt idx="372">
                  <c:v>2.222846005763035E-2</c:v>
                </c:pt>
                <c:pt idx="373">
                  <c:v>2.2231802479421248E-2</c:v>
                </c:pt>
                <c:pt idx="374">
                  <c:v>2.2234873441262515E-2</c:v>
                </c:pt>
                <c:pt idx="375">
                  <c:v>2.2237668303951352E-2</c:v>
                </c:pt>
                <c:pt idx="376">
                  <c:v>2.2240938399806787E-2</c:v>
                </c:pt>
                <c:pt idx="377">
                  <c:v>2.2245437098063408E-2</c:v>
                </c:pt>
                <c:pt idx="378">
                  <c:v>2.2251162754122828E-2</c:v>
                </c:pt>
                <c:pt idx="379">
                  <c:v>2.225811364231145E-2</c:v>
                </c:pt>
                <c:pt idx="380">
                  <c:v>2.2266287955878816E-2</c:v>
                </c:pt>
                <c:pt idx="381">
                  <c:v>2.2275683806987561E-2</c:v>
                </c:pt>
                <c:pt idx="382">
                  <c:v>2.2286299226712065E-2</c:v>
                </c:pt>
                <c:pt idx="383">
                  <c:v>2.229813216502663E-2</c:v>
                </c:pt>
                <c:pt idx="384">
                  <c:v>2.2311180490797611E-2</c:v>
                </c:pt>
                <c:pt idx="385">
                  <c:v>2.2325441991781363E-2</c:v>
                </c:pt>
                <c:pt idx="386">
                  <c:v>2.2340914374611349E-2</c:v>
                </c:pt>
                <c:pt idx="387">
                  <c:v>2.2357595264790753E-2</c:v>
                </c:pt>
                <c:pt idx="388">
                  <c:v>2.2375482206683728E-2</c:v>
                </c:pt>
                <c:pt idx="389">
                  <c:v>2.2394572663509787E-2</c:v>
                </c:pt>
                <c:pt idx="390">
                  <c:v>2.241486401732647E-2</c:v>
                </c:pt>
                <c:pt idx="391">
                  <c:v>2.2436353569028178E-2</c:v>
                </c:pt>
                <c:pt idx="392">
                  <c:v>2.24590385383312E-2</c:v>
                </c:pt>
                <c:pt idx="393">
                  <c:v>2.2482916063763667E-2</c:v>
                </c:pt>
                <c:pt idx="394">
                  <c:v>2.2507983202656193E-2</c:v>
                </c:pt>
                <c:pt idx="395">
                  <c:v>2.2534236931127438E-2</c:v>
                </c:pt>
                <c:pt idx="396">
                  <c:v>2.2561674144078836E-2</c:v>
                </c:pt>
                <c:pt idx="397">
                  <c:v>2.2590291655175718E-2</c:v>
                </c:pt>
                <c:pt idx="398">
                  <c:v>2.2620086196838821E-2</c:v>
                </c:pt>
                <c:pt idx="399">
                  <c:v>2.2651054420233407E-2</c:v>
                </c:pt>
                <c:pt idx="400">
                  <c:v>2.2683192895248894E-2</c:v>
                </c:pt>
                <c:pt idx="401">
                  <c:v>2.2715742049638443E-2</c:v>
                </c:pt>
                <c:pt idx="402">
                  <c:v>2.2747940170200209E-2</c:v>
                </c:pt>
                <c:pt idx="403">
                  <c:v>2.2779780554344597E-2</c:v>
                </c:pt>
                <c:pt idx="404">
                  <c:v>2.2811256499367438E-2</c:v>
                </c:pt>
                <c:pt idx="405">
                  <c:v>2.2842361302452652E-2</c:v>
                </c:pt>
                <c:pt idx="406">
                  <c:v>2.28730882606758E-2</c:v>
                </c:pt>
                <c:pt idx="407">
                  <c:v>2.2903430671016523E-2</c:v>
                </c:pt>
                <c:pt idx="408">
                  <c:v>2.2933381830359423E-2</c:v>
                </c:pt>
                <c:pt idx="409">
                  <c:v>2.2962935035502952E-2</c:v>
                </c:pt>
                <c:pt idx="410">
                  <c:v>2.2992083583165623E-2</c:v>
                </c:pt>
                <c:pt idx="411">
                  <c:v>2.302082076999401E-2</c:v>
                </c:pt>
                <c:pt idx="412">
                  <c:v>2.3049139892565407E-2</c:v>
                </c:pt>
                <c:pt idx="413">
                  <c:v>2.3077034247401151E-2</c:v>
                </c:pt>
                <c:pt idx="414">
                  <c:v>2.3104497130966628E-2</c:v>
                </c:pt>
                <c:pt idx="415">
                  <c:v>2.31315218396837E-2</c:v>
                </c:pt>
                <c:pt idx="416">
                  <c:v>2.3158101669936038E-2</c:v>
                </c:pt>
                <c:pt idx="417">
                  <c:v>2.3184229918077115E-2</c:v>
                </c:pt>
                <c:pt idx="418">
                  <c:v>2.3209899880434648E-2</c:v>
                </c:pt>
                <c:pt idx="419">
                  <c:v>2.323510485332303E-2</c:v>
                </c:pt>
                <c:pt idx="420">
                  <c:v>2.3259838133046884E-2</c:v>
                </c:pt>
                <c:pt idx="421">
                  <c:v>2.3284093015911722E-2</c:v>
                </c:pt>
                <c:pt idx="422">
                  <c:v>2.3307862798231049E-2</c:v>
                </c:pt>
                <c:pt idx="423">
                  <c:v>2.3331140776332582E-2</c:v>
                </c:pt>
                <c:pt idx="424">
                  <c:v>2.3353920246567128E-2</c:v>
                </c:pt>
                <c:pt idx="425">
                  <c:v>2.3376194505321024E-2</c:v>
                </c:pt>
                <c:pt idx="426">
                  <c:v>2.3397956849018797E-2</c:v>
                </c:pt>
                <c:pt idx="427">
                  <c:v>2.3419200574132049E-2</c:v>
                </c:pt>
                <c:pt idx="428">
                  <c:v>2.3439918977193663E-2</c:v>
                </c:pt>
                <c:pt idx="429">
                  <c:v>2.3460105354798699E-2</c:v>
                </c:pt>
                <c:pt idx="430">
                  <c:v>2.3479753003619486E-2</c:v>
                </c:pt>
                <c:pt idx="431">
                  <c:v>2.3498855220412729E-2</c:v>
                </c:pt>
                <c:pt idx="432">
                  <c:v>2.3517405302027505E-2</c:v>
                </c:pt>
                <c:pt idx="433">
                  <c:v>2.3535396545412368E-2</c:v>
                </c:pt>
                <c:pt idx="434">
                  <c:v>2.3552822247630445E-2</c:v>
                </c:pt>
                <c:pt idx="435">
                  <c:v>2.3569675705864768E-2</c:v>
                </c:pt>
                <c:pt idx="436">
                  <c:v>2.3585950217427154E-2</c:v>
                </c:pt>
                <c:pt idx="437">
                  <c:v>2.3601639079769754E-2</c:v>
                </c:pt>
                <c:pt idx="438">
                  <c:v>2.3616735590493931E-2</c:v>
                </c:pt>
                <c:pt idx="439">
                  <c:v>2.363123304736181E-2</c:v>
                </c:pt>
                <c:pt idx="440">
                  <c:v>2.3645124748301605E-2</c:v>
                </c:pt>
                <c:pt idx="441">
                  <c:v>2.3658403991423604E-2</c:v>
                </c:pt>
                <c:pt idx="442">
                  <c:v>2.3671064075024617E-2</c:v>
                </c:pt>
                <c:pt idx="443">
                  <c:v>2.3683098297604843E-2</c:v>
                </c:pt>
                <c:pt idx="444">
                  <c:v>2.3694499957868764E-2</c:v>
                </c:pt>
                <c:pt idx="445">
                  <c:v>2.3705262354746459E-2</c:v>
                </c:pt>
                <c:pt idx="446">
                  <c:v>2.3715378787397157E-2</c:v>
                </c:pt>
                <c:pt idx="447">
                  <c:v>2.3724842555219006E-2</c:v>
                </c:pt>
                <c:pt idx="448">
                  <c:v>2.3733646957867727E-2</c:v>
                </c:pt>
                <c:pt idx="449">
                  <c:v>2.37417852952575E-2</c:v>
                </c:pt>
                <c:pt idx="450">
                  <c:v>2.3749250867581395E-2</c:v>
                </c:pt>
                <c:pt idx="451">
                  <c:v>2.3756036975312256E-2</c:v>
                </c:pt>
                <c:pt idx="452">
                  <c:v>2.3762136919227572E-2</c:v>
                </c:pt>
                <c:pt idx="453">
                  <c:v>2.376754400040415E-2</c:v>
                </c:pt>
                <c:pt idx="454">
                  <c:v>2.3772251520246535E-2</c:v>
                </c:pt>
                <c:pt idx="455">
                  <c:v>2.3776252780484342E-2</c:v>
                </c:pt>
                <c:pt idx="456">
                  <c:v>2.377954108319269E-2</c:v>
                </c:pt>
                <c:pt idx="457">
                  <c:v>2.3782109730802858E-2</c:v>
                </c:pt>
                <c:pt idx="458">
                  <c:v>2.3783952026110278E-2</c:v>
                </c:pt>
                <c:pt idx="459">
                  <c:v>2.3785061272289632E-2</c:v>
                </c:pt>
                <c:pt idx="460">
                  <c:v>2.378543077290729E-2</c:v>
                </c:pt>
                <c:pt idx="461">
                  <c:v>2.3785053831932856E-2</c:v>
                </c:pt>
                <c:pt idx="462">
                  <c:v>2.3783923753749825E-2</c:v>
                </c:pt>
                <c:pt idx="463">
                  <c:v>2.378203384317068E-2</c:v>
                </c:pt>
                <c:pt idx="464">
                  <c:v>2.3779377405447555E-2</c:v>
                </c:pt>
                <c:pt idx="465">
                  <c:v>2.3775947746288217E-2</c:v>
                </c:pt>
                <c:pt idx="466">
                  <c:v>2.3771738171863177E-2</c:v>
                </c:pt>
                <c:pt idx="467">
                  <c:v>2.3766741988824336E-2</c:v>
                </c:pt>
                <c:pt idx="468">
                  <c:v>2.376095250431387E-2</c:v>
                </c:pt>
                <c:pt idx="469">
                  <c:v>2.3754363025981107E-2</c:v>
                </c:pt>
                <c:pt idx="470">
                  <c:v>2.3746966861991403E-2</c:v>
                </c:pt>
                <c:pt idx="471">
                  <c:v>2.3738757321043913E-2</c:v>
                </c:pt>
                <c:pt idx="472">
                  <c:v>2.3729727712381354E-2</c:v>
                </c:pt>
                <c:pt idx="473">
                  <c:v>2.371987134580511E-2</c:v>
                </c:pt>
                <c:pt idx="474">
                  <c:v>2.3709181531692103E-2</c:v>
                </c:pt>
                <c:pt idx="475">
                  <c:v>2.3697651581001011E-2</c:v>
                </c:pt>
                <c:pt idx="476">
                  <c:v>2.3685676408890188E-2</c:v>
                </c:pt>
                <c:pt idx="477">
                  <c:v>2.3673677342909372E-2</c:v>
                </c:pt>
                <c:pt idx="478">
                  <c:v>2.3661687520821317E-2</c:v>
                </c:pt>
                <c:pt idx="479">
                  <c:v>2.3649740357410742E-2</c:v>
                </c:pt>
                <c:pt idx="480">
                  <c:v>2.3637869544478107E-2</c:v>
                </c:pt>
                <c:pt idx="481">
                  <c:v>2.3626109050841393E-2</c:v>
                </c:pt>
                <c:pt idx="482">
                  <c:v>2.3614493122340541E-2</c:v>
                </c:pt>
                <c:pt idx="483">
                  <c:v>2.3603056281842782E-2</c:v>
                </c:pt>
                <c:pt idx="484">
                  <c:v>2.3591833329254186E-2</c:v>
                </c:pt>
                <c:pt idx="485">
                  <c:v>2.3580859341533866E-2</c:v>
                </c:pt>
                <c:pt idx="486">
                  <c:v>2.357016967270642E-2</c:v>
                </c:pt>
                <c:pt idx="487">
                  <c:v>2.3559799953885019E-2</c:v>
                </c:pt>
                <c:pt idx="488">
                  <c:v>2.3549786093291836E-2</c:v>
                </c:pt>
                <c:pt idx="489">
                  <c:v>2.3540164276287356E-2</c:v>
                </c:pt>
                <c:pt idx="490">
                  <c:v>2.3530970965397913E-2</c:v>
                </c:pt>
                <c:pt idx="491">
                  <c:v>2.3522242900352097E-2</c:v>
                </c:pt>
                <c:pt idx="492">
                  <c:v>2.3514017098117179E-2</c:v>
                </c:pt>
                <c:pt idx="493">
                  <c:v>2.3506330852940849E-2</c:v>
                </c:pt>
                <c:pt idx="494">
                  <c:v>2.3499221736393849E-2</c:v>
                </c:pt>
                <c:pt idx="495">
                  <c:v>2.3492727597426821E-2</c:v>
                </c:pt>
                <c:pt idx="496">
                  <c:v>2.3486886562414711E-2</c:v>
                </c:pt>
                <c:pt idx="497">
                  <c:v>2.3481737035221606E-2</c:v>
                </c:pt>
                <c:pt idx="498">
                  <c:v>2.3477317697260247E-2</c:v>
                </c:pt>
                <c:pt idx="499">
                  <c:v>2.3473667507557749E-2</c:v>
                </c:pt>
                <c:pt idx="500">
                  <c:v>2.3470825702827547E-2</c:v>
                </c:pt>
                <c:pt idx="501">
                  <c:v>2.3468430215595859E-2</c:v>
                </c:pt>
                <c:pt idx="502">
                  <c:v>2.3466092841451847E-2</c:v>
                </c:pt>
                <c:pt idx="503">
                  <c:v>2.3463813820024271E-2</c:v>
                </c:pt>
                <c:pt idx="504">
                  <c:v>2.3461593390941005E-2</c:v>
                </c:pt>
                <c:pt idx="505">
                  <c:v>2.3459431793834362E-2</c:v>
                </c:pt>
                <c:pt idx="506">
                  <c:v>2.3457329268334881E-2</c:v>
                </c:pt>
                <c:pt idx="507">
                  <c:v>2.3455286054078428E-2</c:v>
                </c:pt>
                <c:pt idx="508">
                  <c:v>2.3453302390702646E-2</c:v>
                </c:pt>
                <c:pt idx="509">
                  <c:v>2.3451378517846067E-2</c:v>
                </c:pt>
                <c:pt idx="510">
                  <c:v>2.3449514675150773E-2</c:v>
                </c:pt>
                <c:pt idx="511">
                  <c:v>2.3447711102260627E-2</c:v>
                </c:pt>
                <c:pt idx="512">
                  <c:v>2.3445968038820375E-2</c:v>
                </c:pt>
                <c:pt idx="513">
                  <c:v>2.3444285724479208E-2</c:v>
                </c:pt>
                <c:pt idx="514">
                  <c:v>2.3442664398888091E-2</c:v>
                </c:pt>
                <c:pt idx="515">
                  <c:v>2.3441104301699767E-2</c:v>
                </c:pt>
                <c:pt idx="516">
                  <c:v>2.3439605672569641E-2</c:v>
                </c:pt>
                <c:pt idx="517">
                  <c:v>2.3438168751154009E-2</c:v>
                </c:pt>
                <c:pt idx="518">
                  <c:v>2.3436793777116272E-2</c:v>
                </c:pt>
                <c:pt idx="519">
                  <c:v>2.3435480990117163E-2</c:v>
                </c:pt>
                <c:pt idx="520">
                  <c:v>2.3434230629823638E-2</c:v>
                </c:pt>
                <c:pt idx="521">
                  <c:v>2.3433042935900872E-2</c:v>
                </c:pt>
                <c:pt idx="522">
                  <c:v>2.3431918148022923E-2</c:v>
                </c:pt>
                <c:pt idx="523">
                  <c:v>2.3430856505862074E-2</c:v>
                </c:pt>
                <c:pt idx="524">
                  <c:v>2.3429858249093272E-2</c:v>
                </c:pt>
                <c:pt idx="525">
                  <c:v>2.3428923617396791E-2</c:v>
                </c:pt>
                <c:pt idx="526">
                  <c:v>2.3428052850452907E-2</c:v>
                </c:pt>
                <c:pt idx="527">
                  <c:v>2.3427246187947226E-2</c:v>
                </c:pt>
                <c:pt idx="528">
                  <c:v>2.3426503869567128E-2</c:v>
                </c:pt>
                <c:pt idx="529">
                  <c:v>2.342582613500177E-2</c:v>
                </c:pt>
                <c:pt idx="530">
                  <c:v>2.3425213223944752E-2</c:v>
                </c:pt>
                <c:pt idx="531">
                  <c:v>2.3424665376092335E-2</c:v>
                </c:pt>
                <c:pt idx="532">
                  <c:v>2.3424182831144336E-2</c:v>
                </c:pt>
                <c:pt idx="533">
                  <c:v>2.3423765828800569E-2</c:v>
                </c:pt>
                <c:pt idx="534">
                  <c:v>2.3423414608769733E-2</c:v>
                </c:pt>
                <c:pt idx="535">
                  <c:v>2.3423129410758747E-2</c:v>
                </c:pt>
                <c:pt idx="536">
                  <c:v>2.3422910474477199E-2</c:v>
                </c:pt>
                <c:pt idx="537">
                  <c:v>2.3422758039643554E-2</c:v>
                </c:pt>
                <c:pt idx="538">
                  <c:v>2.3422672345973616E-2</c:v>
                </c:pt>
                <c:pt idx="539">
                  <c:v>2.3422653633189405E-2</c:v>
                </c:pt>
                <c:pt idx="540">
                  <c:v>2.3422702141014717E-2</c:v>
                </c:pt>
                <c:pt idx="541">
                  <c:v>2.3422818109179566E-2</c:v>
                </c:pt>
                <c:pt idx="542">
                  <c:v>2.3423001777413077E-2</c:v>
                </c:pt>
                <c:pt idx="543">
                  <c:v>2.3423253385453258E-2</c:v>
                </c:pt>
                <c:pt idx="544">
                  <c:v>2.3423573173034562E-2</c:v>
                </c:pt>
                <c:pt idx="545">
                  <c:v>2.3423961379902103E-2</c:v>
                </c:pt>
                <c:pt idx="546">
                  <c:v>2.3424418245800993E-2</c:v>
                </c:pt>
                <c:pt idx="547">
                  <c:v>2.342494401047901E-2</c:v>
                </c:pt>
                <c:pt idx="548">
                  <c:v>2.3425538913689259E-2</c:v>
                </c:pt>
                <c:pt idx="549">
                  <c:v>2.3426203195190176E-2</c:v>
                </c:pt>
                <c:pt idx="550">
                  <c:v>2.3426937094740197E-2</c:v>
                </c:pt>
                <c:pt idx="551">
                  <c:v>2.3427740852103085E-2</c:v>
                </c:pt>
                <c:pt idx="552">
                  <c:v>2.3428614707047934E-2</c:v>
                </c:pt>
                <c:pt idx="553">
                  <c:v>2.3429558899346503E-2</c:v>
                </c:pt>
                <c:pt idx="554">
                  <c:v>2.3430573668772325E-2</c:v>
                </c:pt>
                <c:pt idx="555">
                  <c:v>2.3431659255107817E-2</c:v>
                </c:pt>
                <c:pt idx="556">
                  <c:v>2.3432815898134507E-2</c:v>
                </c:pt>
                <c:pt idx="557">
                  <c:v>2.3434043837641028E-2</c:v>
                </c:pt>
                <c:pt idx="558">
                  <c:v>2.3435343313419565E-2</c:v>
                </c:pt>
                <c:pt idx="559">
                  <c:v>2.3436714565264083E-2</c:v>
                </c:pt>
                <c:pt idx="560">
                  <c:v>2.3438157832975648E-2</c:v>
                </c:pt>
                <c:pt idx="561">
                  <c:v>2.3439673356358881E-2</c:v>
                </c:pt>
                <c:pt idx="562">
                  <c:v>2.3441261375221067E-2</c:v>
                </c:pt>
                <c:pt idx="563">
                  <c:v>2.344292212937571E-2</c:v>
                </c:pt>
                <c:pt idx="564">
                  <c:v>2.3444655858639862E-2</c:v>
                </c:pt>
                <c:pt idx="565">
                  <c:v>2.3446462802834134E-2</c:v>
                </c:pt>
                <c:pt idx="566">
                  <c:v>2.3448343201784461E-2</c:v>
                </c:pt>
                <c:pt idx="567">
                  <c:v>2.3450297295322109E-2</c:v>
                </c:pt>
                <c:pt idx="568">
                  <c:v>2.3452325323281009E-2</c:v>
                </c:pt>
                <c:pt idx="569">
                  <c:v>2.3454427525501309E-2</c:v>
                </c:pt>
                <c:pt idx="570">
                  <c:v>2.3456604141824933E-2</c:v>
                </c:pt>
                <c:pt idx="571">
                  <c:v>2.3458855412103574E-2</c:v>
                </c:pt>
                <c:pt idx="572">
                  <c:v>2.3461181576187151E-2</c:v>
                </c:pt>
                <c:pt idx="573">
                  <c:v>2.346358287393624E-2</c:v>
                </c:pt>
                <c:pt idx="574">
                  <c:v>2.3466059545212303E-2</c:v>
                </c:pt>
                <c:pt idx="575">
                  <c:v>2.3468611829883024E-2</c:v>
                </c:pt>
                <c:pt idx="576">
                  <c:v>2.3471239967820523E-2</c:v>
                </c:pt>
                <c:pt idx="577">
                  <c:v>2.3473944198904029E-2</c:v>
                </c:pt>
                <c:pt idx="578">
                  <c:v>2.3476724763012768E-2</c:v>
                </c:pt>
                <c:pt idx="579">
                  <c:v>2.3479581900036628E-2</c:v>
                </c:pt>
                <c:pt idx="580">
                  <c:v>2.3482515849867269E-2</c:v>
                </c:pt>
                <c:pt idx="581">
                  <c:v>2.3485526852400795E-2</c:v>
                </c:pt>
                <c:pt idx="582">
                  <c:v>2.3488615147541303E-2</c:v>
                </c:pt>
                <c:pt idx="583">
                  <c:v>2.3491780975196441E-2</c:v>
                </c:pt>
                <c:pt idx="584">
                  <c:v>2.34950245752783E-2</c:v>
                </c:pt>
                <c:pt idx="585">
                  <c:v>2.3498346187706076E-2</c:v>
                </c:pt>
                <c:pt idx="586">
                  <c:v>2.3501746052402517E-2</c:v>
                </c:pt>
                <c:pt idx="587">
                  <c:v>2.3505224409296588E-2</c:v>
                </c:pt>
                <c:pt idx="588">
                  <c:v>2.3508781498322584E-2</c:v>
                </c:pt>
                <c:pt idx="589">
                  <c:v>2.3512417559421017E-2</c:v>
                </c:pt>
                <c:pt idx="590">
                  <c:v>2.351613283253684E-2</c:v>
                </c:pt>
                <c:pt idx="591">
                  <c:v>2.3519927557620335E-2</c:v>
                </c:pt>
                <c:pt idx="592">
                  <c:v>2.3523801974628888E-2</c:v>
                </c:pt>
                <c:pt idx="593">
                  <c:v>2.3527756323525217E-2</c:v>
                </c:pt>
                <c:pt idx="594">
                  <c:v>2.3531790844273814E-2</c:v>
                </c:pt>
                <c:pt idx="595">
                  <c:v>2.3535905776851607E-2</c:v>
                </c:pt>
                <c:pt idx="596">
                  <c:v>2.3540101361237298E-2</c:v>
                </c:pt>
                <c:pt idx="597">
                  <c:v>2.3544377837415809E-2</c:v>
                </c:pt>
                <c:pt idx="598">
                  <c:v>2.3548735445378277E-2</c:v>
                </c:pt>
                <c:pt idx="599">
                  <c:v>2.3553174425120282E-2</c:v>
                </c:pt>
                <c:pt idx="600">
                  <c:v>2.3557695016646285E-2</c:v>
                </c:pt>
                <c:pt idx="601">
                  <c:v>2.3562297459965187E-2</c:v>
                </c:pt>
                <c:pt idx="602">
                  <c:v>2.3566981995092107E-2</c:v>
                </c:pt>
                <c:pt idx="603">
                  <c:v>2.3571748862047492E-2</c:v>
                </c:pt>
                <c:pt idx="604">
                  <c:v>2.3576598300860674E-2</c:v>
                </c:pt>
                <c:pt idx="605">
                  <c:v>2.3581530551562757E-2</c:v>
                </c:pt>
                <c:pt idx="606">
                  <c:v>2.3586545854195506E-2</c:v>
                </c:pt>
                <c:pt idx="607">
                  <c:v>2.3591644448804239E-2</c:v>
                </c:pt>
                <c:pt idx="608">
                  <c:v>2.3596826575442265E-2</c:v>
                </c:pt>
                <c:pt idx="609">
                  <c:v>2.3602092474168224E-2</c:v>
                </c:pt>
                <c:pt idx="610">
                  <c:v>2.3607442385048749E-2</c:v>
                </c:pt>
                <c:pt idx="611">
                  <c:v>2.3612876548154027E-2</c:v>
                </c:pt>
                <c:pt idx="612">
                  <c:v>2.3618395203563125E-2</c:v>
                </c:pt>
                <c:pt idx="613">
                  <c:v>2.3623998591363105E-2</c:v>
                </c:pt>
                <c:pt idx="614">
                  <c:v>2.3629686951643691E-2</c:v>
                </c:pt>
                <c:pt idx="615">
                  <c:v>2.3635460524504381E-2</c:v>
                </c:pt>
                <c:pt idx="616">
                  <c:v>2.3641319550051776E-2</c:v>
                </c:pt>
                <c:pt idx="617">
                  <c:v>2.3647264268396029E-2</c:v>
                </c:pt>
                <c:pt idx="618">
                  <c:v>2.3653294919657952E-2</c:v>
                </c:pt>
                <c:pt idx="619">
                  <c:v>2.3659411743963688E-2</c:v>
                </c:pt>
                <c:pt idx="620">
                  <c:v>2.3665614981444705E-2</c:v>
                </c:pt>
                <c:pt idx="621">
                  <c:v>2.3671904872243132E-2</c:v>
                </c:pt>
                <c:pt idx="622">
                  <c:v>2.367828165650554E-2</c:v>
                </c:pt>
                <c:pt idx="623">
                  <c:v>2.3684745574384714E-2</c:v>
                </c:pt>
                <c:pt idx="624">
                  <c:v>2.3691296866044098E-2</c:v>
                </c:pt>
                <c:pt idx="625">
                  <c:v>2.3697935771652467E-2</c:v>
                </c:pt>
                <c:pt idx="626">
                  <c:v>2.3704662531384812E-2</c:v>
                </c:pt>
                <c:pt idx="627">
                  <c:v>2.3711477385425006E-2</c:v>
                </c:pt>
                <c:pt idx="628">
                  <c:v>2.3718380573964915E-2</c:v>
                </c:pt>
                <c:pt idx="629">
                  <c:v>2.3725372337199957E-2</c:v>
                </c:pt>
                <c:pt idx="630">
                  <c:v>2.3732452915338875E-2</c:v>
                </c:pt>
                <c:pt idx="631">
                  <c:v>2.3739622548593964E-2</c:v>
                </c:pt>
                <c:pt idx="632">
                  <c:v>2.3746881477186399E-2</c:v>
                </c:pt>
                <c:pt idx="633">
                  <c:v>2.3754229941344462E-2</c:v>
                </c:pt>
                <c:pt idx="634">
                  <c:v>2.3761668181304429E-2</c:v>
                </c:pt>
                <c:pt idx="635">
                  <c:v>2.3769196437310569E-2</c:v>
                </c:pt>
                <c:pt idx="636">
                  <c:v>2.3776814949614256E-2</c:v>
                </c:pt>
                <c:pt idx="637">
                  <c:v>2.3784523958476633E-2</c:v>
                </c:pt>
                <c:pt idx="638">
                  <c:v>2.3792323704165064E-2</c:v>
                </c:pt>
                <c:pt idx="639">
                  <c:v>2.3800214426954014E-2</c:v>
                </c:pt>
                <c:pt idx="640">
                  <c:v>2.3808196367128609E-2</c:v>
                </c:pt>
                <c:pt idx="641">
                  <c:v>2.3816269764980191E-2</c:v>
                </c:pt>
                <c:pt idx="642">
                  <c:v>2.3824434860808985E-2</c:v>
                </c:pt>
                <c:pt idx="643">
                  <c:v>2.3832691894923208E-2</c:v>
                </c:pt>
                <c:pt idx="644">
                  <c:v>2.3841041107639072E-2</c:v>
                </c:pt>
                <c:pt idx="645">
                  <c:v>2.3849482739281669E-2</c:v>
                </c:pt>
                <c:pt idx="646">
                  <c:v>2.3858017030183198E-2</c:v>
                </c:pt>
                <c:pt idx="647">
                  <c:v>2.3866644220686517E-2</c:v>
                </c:pt>
                <c:pt idx="648">
                  <c:v>2.3875364551141587E-2</c:v>
                </c:pt>
                <c:pt idx="649">
                  <c:v>2.3884178261906364E-2</c:v>
                </c:pt>
                <c:pt idx="650">
                  <c:v>2.3893085593348573E-2</c:v>
                </c:pt>
                <c:pt idx="651">
                  <c:v>2.3902086785843046E-2</c:v>
                </c:pt>
                <c:pt idx="652">
                  <c:v>2.3911182079776161E-2</c:v>
                </c:pt>
                <c:pt idx="653">
                  <c:v>2.3920371715538735E-2</c:v>
                </c:pt>
                <c:pt idx="654">
                  <c:v>2.3929655933535798E-2</c:v>
                </c:pt>
                <c:pt idx="655">
                  <c:v>2.393903497417682E-2</c:v>
                </c:pt>
                <c:pt idx="656">
                  <c:v>2.3948509077881042E-2</c:v>
                </c:pt>
                <c:pt idx="657">
                  <c:v>2.395807848507836E-2</c:v>
                </c:pt>
                <c:pt idx="658">
                  <c:v>2.3967743436204891E-2</c:v>
                </c:pt>
                <c:pt idx="659">
                  <c:v>2.397750417171185E-2</c:v>
                </c:pt>
                <c:pt idx="660">
                  <c:v>2.398736093205045E-2</c:v>
                </c:pt>
                <c:pt idx="661">
                  <c:v>2.399731395768967E-2</c:v>
                </c:pt>
                <c:pt idx="662">
                  <c:v>2.4007363489102929E-2</c:v>
                </c:pt>
                <c:pt idx="663">
                  <c:v>2.4017509766773415E-2</c:v>
                </c:pt>
                <c:pt idx="664">
                  <c:v>2.4027753031195864E-2</c:v>
                </c:pt>
                <c:pt idx="665">
                  <c:v>2.4038093522872117E-2</c:v>
                </c:pt>
                <c:pt idx="666">
                  <c:v>2.404853148231556E-2</c:v>
                </c:pt>
                <c:pt idx="667">
                  <c:v>2.4059067150046687E-2</c:v>
                </c:pt>
                <c:pt idx="668">
                  <c:v>2.4069700766598423E-2</c:v>
                </c:pt>
                <c:pt idx="669">
                  <c:v>2.408043257251169E-2</c:v>
                </c:pt>
                <c:pt idx="670">
                  <c:v>2.4091262808335401E-2</c:v>
                </c:pt>
                <c:pt idx="671">
                  <c:v>2.410219171463357E-2</c:v>
                </c:pt>
                <c:pt idx="672">
                  <c:v>2.4113219531973762E-2</c:v>
                </c:pt>
                <c:pt idx="673">
                  <c:v>2.4124346500938643E-2</c:v>
                </c:pt>
                <c:pt idx="674">
                  <c:v>2.4135572862116206E-2</c:v>
                </c:pt>
                <c:pt idx="675">
                  <c:v>2.4146898856110433E-2</c:v>
                </c:pt>
                <c:pt idx="676">
                  <c:v>2.4158344070118964E-2</c:v>
                </c:pt>
                <c:pt idx="677">
                  <c:v>2.4169925045993246E-2</c:v>
                </c:pt>
                <c:pt idx="678">
                  <c:v>2.4181637436059944E-2</c:v>
                </c:pt>
                <c:pt idx="679">
                  <c:v>2.4193476865632668E-2</c:v>
                </c:pt>
                <c:pt idx="680">
                  <c:v>2.4205438933012857E-2</c:v>
                </c:pt>
                <c:pt idx="681">
                  <c:v>2.4217519209483562E-2</c:v>
                </c:pt>
                <c:pt idx="682">
                  <c:v>2.4229713239313888E-2</c:v>
                </c:pt>
                <c:pt idx="683">
                  <c:v>2.4242016539754552E-2</c:v>
                </c:pt>
                <c:pt idx="684">
                  <c:v>2.4254424601031666E-2</c:v>
                </c:pt>
                <c:pt idx="685">
                  <c:v>2.4266932886354731E-2</c:v>
                </c:pt>
                <c:pt idx="686">
                  <c:v>2.4279536831905091E-2</c:v>
                </c:pt>
                <c:pt idx="687">
                  <c:v>2.4292231846843038E-2</c:v>
                </c:pt>
                <c:pt idx="688">
                  <c:v>2.4305013313296264E-2</c:v>
                </c:pt>
                <c:pt idx="689">
                  <c:v>2.43178765863723E-2</c:v>
                </c:pt>
                <c:pt idx="690">
                  <c:v>2.43308169941443E-2</c:v>
                </c:pt>
                <c:pt idx="691">
                  <c:v>2.4343829837653708E-2</c:v>
                </c:pt>
                <c:pt idx="692">
                  <c:v>2.4356910390912923E-2</c:v>
                </c:pt>
                <c:pt idx="693">
                  <c:v>2.4370053900899968E-2</c:v>
                </c:pt>
                <c:pt idx="694">
                  <c:v>2.4383255587557606E-2</c:v>
                </c:pt>
                <c:pt idx="695">
                  <c:v>2.4396510643793334E-2</c:v>
                </c:pt>
                <c:pt idx="696">
                  <c:v>2.4409814235477612E-2</c:v>
                </c:pt>
                <c:pt idx="697">
                  <c:v>2.4423161501442969E-2</c:v>
                </c:pt>
                <c:pt idx="698">
                  <c:v>2.4436547553483123E-2</c:v>
                </c:pt>
                <c:pt idx="699">
                  <c:v>2.4449967476352974E-2</c:v>
                </c:pt>
                <c:pt idx="700">
                  <c:v>2.4463416327764165E-2</c:v>
                </c:pt>
                <c:pt idx="701">
                  <c:v>2.4476869790268196E-2</c:v>
                </c:pt>
                <c:pt idx="702">
                  <c:v>2.4490306564938003E-2</c:v>
                </c:pt>
                <c:pt idx="703">
                  <c:v>2.4503726216985378E-2</c:v>
                </c:pt>
                <c:pt idx="704">
                  <c:v>2.4517128311618563E-2</c:v>
                </c:pt>
                <c:pt idx="705">
                  <c:v>2.4530512414037808E-2</c:v>
                </c:pt>
                <c:pt idx="706">
                  <c:v>2.4543878089440696E-2</c:v>
                </c:pt>
                <c:pt idx="707">
                  <c:v>2.4557224903016817E-2</c:v>
                </c:pt>
                <c:pt idx="708">
                  <c:v>2.4570552419951319E-2</c:v>
                </c:pt>
                <c:pt idx="709">
                  <c:v>2.4583860205424024E-2</c:v>
                </c:pt>
                <c:pt idx="710">
                  <c:v>2.4597147824607646E-2</c:v>
                </c:pt>
                <c:pt idx="711">
                  <c:v>2.4610414842672235E-2</c:v>
                </c:pt>
                <c:pt idx="712">
                  <c:v>2.4623660824780735E-2</c:v>
                </c:pt>
                <c:pt idx="713">
                  <c:v>2.4636885336089875E-2</c:v>
                </c:pt>
                <c:pt idx="714">
                  <c:v>2.4650087941753718E-2</c:v>
                </c:pt>
                <c:pt idx="715">
                  <c:v>2.4663268206918332E-2</c:v>
                </c:pt>
                <c:pt idx="716">
                  <c:v>2.4676425696726234E-2</c:v>
                </c:pt>
                <c:pt idx="717">
                  <c:v>2.4689559976311948E-2</c:v>
                </c:pt>
                <c:pt idx="718">
                  <c:v>2.4702670610808219E-2</c:v>
                </c:pt>
                <c:pt idx="719">
                  <c:v>2.4715757165341579E-2</c:v>
                </c:pt>
                <c:pt idx="720">
                  <c:v>2.4728819205030561E-2</c:v>
                </c:pt>
                <c:pt idx="721">
                  <c:v>2.4741856294992814E-2</c:v>
                </c:pt>
                <c:pt idx="722">
                  <c:v>2.4754868000337105E-2</c:v>
                </c:pt>
                <c:pt idx="723">
                  <c:v>2.4767853886169533E-2</c:v>
                </c:pt>
                <c:pt idx="724">
                  <c:v>2.4780813517588207E-2</c:v>
                </c:pt>
                <c:pt idx="725">
                  <c:v>2.4793746459691235E-2</c:v>
                </c:pt>
                <c:pt idx="726">
                  <c:v>2.4806652277566954E-2</c:v>
                </c:pt>
                <c:pt idx="727">
                  <c:v>2.4819530536299261E-2</c:v>
                </c:pt>
                <c:pt idx="728">
                  <c:v>2.4832380800969389E-2</c:v>
                </c:pt>
                <c:pt idx="729">
                  <c:v>2.4845202636651464E-2</c:v>
                </c:pt>
                <c:pt idx="730">
                  <c:v>2.4857995608416061E-2</c:v>
                </c:pt>
                <c:pt idx="731">
                  <c:v>2.4870759281326649E-2</c:v>
                </c:pt>
                <c:pt idx="732">
                  <c:v>2.4883493220445807E-2</c:v>
                </c:pt>
                <c:pt idx="733">
                  <c:v>2.4896196990827235E-2</c:v>
                </c:pt>
                <c:pt idx="734">
                  <c:v>2.4908870157521967E-2</c:v>
                </c:pt>
                <c:pt idx="735">
                  <c:v>2.4921512285574821E-2</c:v>
                </c:pt>
                <c:pt idx="736">
                  <c:v>2.4934122940027947E-2</c:v>
                </c:pt>
                <c:pt idx="737">
                  <c:v>2.4946701685916395E-2</c:v>
                </c:pt>
                <c:pt idx="738">
                  <c:v>2.4959248088273434E-2</c:v>
                </c:pt>
                <c:pt idx="739">
                  <c:v>2.4971761712124341E-2</c:v>
                </c:pt>
                <c:pt idx="740">
                  <c:v>2.4984242122490841E-2</c:v>
                </c:pt>
                <c:pt idx="741">
                  <c:v>2.499668888439377E-2</c:v>
                </c:pt>
                <c:pt idx="742">
                  <c:v>2.5009101562842417E-2</c:v>
                </c:pt>
                <c:pt idx="743">
                  <c:v>2.5021479722848738E-2</c:v>
                </c:pt>
                <c:pt idx="744">
                  <c:v>2.5033822929414917E-2</c:v>
                </c:pt>
                <c:pt idx="745">
                  <c:v>2.5046130747541362E-2</c:v>
                </c:pt>
                <c:pt idx="746">
                  <c:v>2.505840274222404E-2</c:v>
                </c:pt>
                <c:pt idx="747">
                  <c:v>2.50706384784527E-2</c:v>
                </c:pt>
                <c:pt idx="748">
                  <c:v>2.5082837521214429E-2</c:v>
                </c:pt>
                <c:pt idx="749">
                  <c:v>2.509499943549276E-2</c:v>
                </c:pt>
                <c:pt idx="750">
                  <c:v>2.5107123786264118E-2</c:v>
                </c:pt>
                <c:pt idx="751">
                  <c:v>2.5119210138504044E-2</c:v>
                </c:pt>
                <c:pt idx="752">
                  <c:v>2.5131258057183636E-2</c:v>
                </c:pt>
                <c:pt idx="753">
                  <c:v>2.5143267107264222E-2</c:v>
                </c:pt>
                <c:pt idx="754">
                  <c:v>2.5155236853711571E-2</c:v>
                </c:pt>
                <c:pt idx="755">
                  <c:v>2.5167166861481682E-2</c:v>
                </c:pt>
                <c:pt idx="756">
                  <c:v>2.5179056695528779E-2</c:v>
                </c:pt>
                <c:pt idx="757">
                  <c:v>2.5190905920801754E-2</c:v>
                </c:pt>
                <c:pt idx="758">
                  <c:v>2.5202714102246837E-2</c:v>
                </c:pt>
                <c:pt idx="759">
                  <c:v>2.5214480804805817E-2</c:v>
                </c:pt>
                <c:pt idx="760">
                  <c:v>2.5226205593418705E-2</c:v>
                </c:pt>
                <c:pt idx="761">
                  <c:v>2.5237888033017519E-2</c:v>
                </c:pt>
                <c:pt idx="762">
                  <c:v>2.5249527688533391E-2</c:v>
                </c:pt>
                <c:pt idx="763">
                  <c:v>2.5261124124894785E-2</c:v>
                </c:pt>
                <c:pt idx="764">
                  <c:v>2.5272676907023062E-2</c:v>
                </c:pt>
                <c:pt idx="765">
                  <c:v>2.5284185599839581E-2</c:v>
                </c:pt>
                <c:pt idx="766">
                  <c:v>2.5295649768259487E-2</c:v>
                </c:pt>
                <c:pt idx="767">
                  <c:v>2.5307068977197034E-2</c:v>
                </c:pt>
                <c:pt idx="768">
                  <c:v>2.5318442791560258E-2</c:v>
                </c:pt>
                <c:pt idx="769">
                  <c:v>2.5329770776254534E-2</c:v>
                </c:pt>
                <c:pt idx="770">
                  <c:v>2.5341052496184346E-2</c:v>
                </c:pt>
                <c:pt idx="771">
                  <c:v>2.535228751624885E-2</c:v>
                </c:pt>
                <c:pt idx="772">
                  <c:v>2.5363475401342761E-2</c:v>
                </c:pt>
                <c:pt idx="773">
                  <c:v>2.5374615716359905E-2</c:v>
                </c:pt>
                <c:pt idx="774">
                  <c:v>2.5385708026189668E-2</c:v>
                </c:pt>
                <c:pt idx="775">
                  <c:v>2.5396751895718772E-2</c:v>
                </c:pt>
                <c:pt idx="776">
                  <c:v>2.5407746889831273E-2</c:v>
                </c:pt>
                <c:pt idx="777">
                  <c:v>2.5418692573407675E-2</c:v>
                </c:pt>
                <c:pt idx="778">
                  <c:v>2.5429588511325908E-2</c:v>
                </c:pt>
                <c:pt idx="779">
                  <c:v>2.5440434268460078E-2</c:v>
                </c:pt>
                <c:pt idx="780">
                  <c:v>2.5451229409683494E-2</c:v>
                </c:pt>
                <c:pt idx="781">
                  <c:v>2.5461973499863698E-2</c:v>
                </c:pt>
                <c:pt idx="782">
                  <c:v>2.5472666103869557E-2</c:v>
                </c:pt>
                <c:pt idx="783">
                  <c:v>2.5483306786562743E-2</c:v>
                </c:pt>
                <c:pt idx="784">
                  <c:v>2.5493895112806086E-2</c:v>
                </c:pt>
                <c:pt idx="785">
                  <c:v>2.5504430647457887E-2</c:v>
                </c:pt>
                <c:pt idx="786">
                  <c:v>2.5514912955374759E-2</c:v>
                </c:pt>
                <c:pt idx="787">
                  <c:v>2.552534160141038E-2</c:v>
                </c:pt>
                <c:pt idx="788">
                  <c:v>2.5535716150415853E-2</c:v>
                </c:pt>
                <c:pt idx="789">
                  <c:v>2.5546036167240958E-2</c:v>
                </c:pt>
                <c:pt idx="790">
                  <c:v>2.555630121673147E-2</c:v>
                </c:pt>
                <c:pt idx="791">
                  <c:v>2.5566510863734848E-2</c:v>
                </c:pt>
                <c:pt idx="792">
                  <c:v>2.5576664673089944E-2</c:v>
                </c:pt>
                <c:pt idx="793">
                  <c:v>2.5586762209639957E-2</c:v>
                </c:pt>
                <c:pt idx="794">
                  <c:v>2.5596803038223738E-2</c:v>
                </c:pt>
                <c:pt idx="795">
                  <c:v>2.5606786723675425E-2</c:v>
                </c:pt>
                <c:pt idx="796">
                  <c:v>2.561671283083191E-2</c:v>
                </c:pt>
                <c:pt idx="797">
                  <c:v>2.5626580924524321E-2</c:v>
                </c:pt>
                <c:pt idx="798">
                  <c:v>2.5636390569585998E-2</c:v>
                </c:pt>
                <c:pt idx="799">
                  <c:v>2.5646141330843975E-2</c:v>
                </c:pt>
                <c:pt idx="800">
                  <c:v>2.5655832773127329E-2</c:v>
                </c:pt>
                <c:pt idx="801">
                  <c:v>2.56654644612615E-2</c:v>
                </c:pt>
                <c:pt idx="802">
                  <c:v>2.5675035960071924E-2</c:v>
                </c:pt>
                <c:pt idx="803">
                  <c:v>2.568454683438226E-2</c:v>
                </c:pt>
                <c:pt idx="804">
                  <c:v>2.5693996649012618E-2</c:v>
                </c:pt>
                <c:pt idx="805">
                  <c:v>2.5703384968783993E-2</c:v>
                </c:pt>
                <c:pt idx="806">
                  <c:v>2.5712711358516493E-2</c:v>
                </c:pt>
                <c:pt idx="807">
                  <c:v>2.5721975383027562E-2</c:v>
                </c:pt>
                <c:pt idx="808">
                  <c:v>2.5731176607134643E-2</c:v>
                </c:pt>
                <c:pt idx="809">
                  <c:v>2.5740314595653402E-2</c:v>
                </c:pt>
                <c:pt idx="810">
                  <c:v>2.5749388913397731E-2</c:v>
                </c:pt>
                <c:pt idx="811">
                  <c:v>2.5758399125182407E-2</c:v>
                </c:pt>
                <c:pt idx="812">
                  <c:v>2.5767344795821323E-2</c:v>
                </c:pt>
                <c:pt idx="813">
                  <c:v>2.5776225490126592E-2</c:v>
                </c:pt>
                <c:pt idx="814">
                  <c:v>2.578504077290944E-2</c:v>
                </c:pt>
                <c:pt idx="815">
                  <c:v>2.5793790208981093E-2</c:v>
                </c:pt>
                <c:pt idx="816">
                  <c:v>2.5802473363151002E-2</c:v>
                </c:pt>
                <c:pt idx="817">
                  <c:v>2.5811089800231279E-2</c:v>
                </c:pt>
                <c:pt idx="818">
                  <c:v>2.5819639085030488E-2</c:v>
                </c:pt>
                <c:pt idx="819">
                  <c:v>2.5828120782357189E-2</c:v>
                </c:pt>
                <c:pt idx="820">
                  <c:v>2.5836534457020832E-2</c:v>
                </c:pt>
                <c:pt idx="821">
                  <c:v>2.5844879673830867E-2</c:v>
                </c:pt>
                <c:pt idx="822">
                  <c:v>2.5853155997594968E-2</c:v>
                </c:pt>
                <c:pt idx="823">
                  <c:v>2.5861362993121695E-2</c:v>
                </c:pt>
                <c:pt idx="824">
                  <c:v>2.5869500225220499E-2</c:v>
                </c:pt>
                <c:pt idx="825">
                  <c:v>2.5877567258699052E-2</c:v>
                </c:pt>
                <c:pt idx="826">
                  <c:v>2.5885563658366806E-2</c:v>
                </c:pt>
                <c:pt idx="827">
                  <c:v>2.5893488989033209E-2</c:v>
                </c:pt>
                <c:pt idx="828">
                  <c:v>2.5901342815507711E-2</c:v>
                </c:pt>
                <c:pt idx="829">
                  <c:v>2.5909124702597985E-2</c:v>
                </c:pt>
                <c:pt idx="830">
                  <c:v>2.5916834215117923E-2</c:v>
                </c:pt>
                <c:pt idx="831">
                  <c:v>2.5924470917876086E-2</c:v>
                </c:pt>
                <c:pt idx="832">
                  <c:v>2.5932034375683699E-2</c:v>
                </c:pt>
                <c:pt idx="833">
                  <c:v>2.5939524153355542E-2</c:v>
                </c:pt>
                <c:pt idx="834">
                  <c:v>2.5946939815701064E-2</c:v>
                </c:pt>
                <c:pt idx="835">
                  <c:v>2.5954280927536821E-2</c:v>
                </c:pt>
                <c:pt idx="836">
                  <c:v>2.5961547053677592E-2</c:v>
                </c:pt>
                <c:pt idx="837">
                  <c:v>2.5968737758937266E-2</c:v>
                </c:pt>
                <c:pt idx="838">
                  <c:v>2.5975852608134176E-2</c:v>
                </c:pt>
                <c:pt idx="839">
                  <c:v>2.5982891166086652E-2</c:v>
                </c:pt>
                <c:pt idx="840">
                  <c:v>2.5989852997613028E-2</c:v>
                </c:pt>
                <c:pt idx="841">
                  <c:v>2.5996737667536962E-2</c:v>
                </c:pt>
                <c:pt idx="842">
                  <c:v>2.6003544740677675E-2</c:v>
                </c:pt>
                <c:pt idx="843">
                  <c:v>2.6010273781860604E-2</c:v>
                </c:pt>
                <c:pt idx="844">
                  <c:v>2.6016924355910298E-2</c:v>
                </c:pt>
                <c:pt idx="845">
                  <c:v>2.6023496027654858E-2</c:v>
                </c:pt>
                <c:pt idx="846">
                  <c:v>2.6029988361921497E-2</c:v>
                </c:pt>
                <c:pt idx="847">
                  <c:v>2.6036400923543646E-2</c:v>
                </c:pt>
                <c:pt idx="848">
                  <c:v>2.6042733277351182E-2</c:v>
                </c:pt>
                <c:pt idx="849">
                  <c:v>2.604898498818109E-2</c:v>
                </c:pt>
                <c:pt idx="850">
                  <c:v>2.6055155620869463E-2</c:v>
                </c:pt>
                <c:pt idx="851">
                  <c:v>2.6061244740255063E-2</c:v>
                </c:pt>
                <c:pt idx="852">
                  <c:v>2.6067251911179312E-2</c:v>
                </c:pt>
                <c:pt idx="853">
                  <c:v>2.6073176698487188E-2</c:v>
                </c:pt>
                <c:pt idx="854">
                  <c:v>2.6079018667023668E-2</c:v>
                </c:pt>
                <c:pt idx="855">
                  <c:v>2.6084777381638169E-2</c:v>
                </c:pt>
                <c:pt idx="856">
                  <c:v>2.6090452407182774E-2</c:v>
                </c:pt>
                <c:pt idx="857">
                  <c:v>2.6096043308510453E-2</c:v>
                </c:pt>
                <c:pt idx="858">
                  <c:v>2.6101549650478617E-2</c:v>
                </c:pt>
                <c:pt idx="859">
                  <c:v>2.6106970997949119E-2</c:v>
                </c:pt>
                <c:pt idx="860">
                  <c:v>2.6112306915782924E-2</c:v>
                </c:pt>
                <c:pt idx="861">
                  <c:v>2.6117556968845435E-2</c:v>
                </c:pt>
                <c:pt idx="862">
                  <c:v>2.6122720722010051E-2</c:v>
                </c:pt>
                <c:pt idx="863">
                  <c:v>2.6127797740144842E-2</c:v>
                </c:pt>
                <c:pt idx="864">
                  <c:v>2.6132787588129425E-2</c:v>
                </c:pt>
                <c:pt idx="865">
                  <c:v>2.6137689830840749E-2</c:v>
                </c:pt>
                <c:pt idx="866">
                  <c:v>2.614250403316376E-2</c:v>
                </c:pt>
                <c:pt idx="867">
                  <c:v>2.614722975998518E-2</c:v>
                </c:pt>
                <c:pt idx="868">
                  <c:v>2.6151866576194394E-2</c:v>
                </c:pt>
                <c:pt idx="869">
                  <c:v>2.6156414046687004E-2</c:v>
                </c:pt>
                <c:pt idx="870">
                  <c:v>2.6160871736360392E-2</c:v>
                </c:pt>
                <c:pt idx="871">
                  <c:v>2.6165239210118152E-2</c:v>
                </c:pt>
                <c:pt idx="872">
                  <c:v>2.6169516032865658E-2</c:v>
                </c:pt>
                <c:pt idx="873">
                  <c:v>2.6173701769516278E-2</c:v>
                </c:pt>
                <c:pt idx="874">
                  <c:v>2.6177795984982488E-2</c:v>
                </c:pt>
                <c:pt idx="875">
                  <c:v>2.618179824418565E-2</c:v>
                </c:pt>
                <c:pt idx="876">
                  <c:v>2.6185708112049788E-2</c:v>
                </c:pt>
                <c:pt idx="877">
                  <c:v>2.6189525153503368E-2</c:v>
                </c:pt>
                <c:pt idx="878">
                  <c:v>2.6193248933479296E-2</c:v>
                </c:pt>
                <c:pt idx="879">
                  <c:v>2.6196879016918473E-2</c:v>
                </c:pt>
                <c:pt idx="880">
                  <c:v>2.6200414968761798E-2</c:v>
                </c:pt>
                <c:pt idx="881">
                  <c:v>2.6203856353959942E-2</c:v>
                </c:pt>
                <c:pt idx="882">
                  <c:v>2.6207202737464463E-2</c:v>
                </c:pt>
                <c:pt idx="883">
                  <c:v>2.621045368423669E-2</c:v>
                </c:pt>
                <c:pt idx="884">
                  <c:v>2.6213608759238838E-2</c:v>
                </c:pt>
                <c:pt idx="885">
                  <c:v>2.6216667527442894E-2</c:v>
                </c:pt>
                <c:pt idx="886">
                  <c:v>2.6219629553822621E-2</c:v>
                </c:pt>
                <c:pt idx="887">
                  <c:v>2.6222494403357999E-2</c:v>
                </c:pt>
                <c:pt idx="888">
                  <c:v>2.6225261641038777E-2</c:v>
                </c:pt>
                <c:pt idx="889">
                  <c:v>2.6227930831854707E-2</c:v>
                </c:pt>
                <c:pt idx="890">
                  <c:v>2.6230501540806195E-2</c:v>
                </c:pt>
                <c:pt idx="891">
                  <c:v>2.6232973332898091E-2</c:v>
                </c:pt>
                <c:pt idx="892">
                  <c:v>2.6235345773140573E-2</c:v>
                </c:pt>
                <c:pt idx="893">
                  <c:v>2.6237618426550924E-2</c:v>
                </c:pt>
                <c:pt idx="894">
                  <c:v>2.6239790858152645E-2</c:v>
                </c:pt>
                <c:pt idx="895">
                  <c:v>2.6241862632977231E-2</c:v>
                </c:pt>
                <c:pt idx="896">
                  <c:v>2.6243833316060616E-2</c:v>
                </c:pt>
                <c:pt idx="897">
                  <c:v>2.6245702472445842E-2</c:v>
                </c:pt>
                <c:pt idx="898">
                  <c:v>2.6247469667184831E-2</c:v>
                </c:pt>
                <c:pt idx="899">
                  <c:v>2.6249134465333057E-2</c:v>
                </c:pt>
                <c:pt idx="900">
                  <c:v>2.6250696431956655E-2</c:v>
                </c:pt>
                <c:pt idx="901">
                  <c:v>2.6252155132126198E-2</c:v>
                </c:pt>
                <c:pt idx="902">
                  <c:v>2.6253510130922031E-2</c:v>
                </c:pt>
                <c:pt idx="903">
                  <c:v>2.6254760993429826E-2</c:v>
                </c:pt>
                <c:pt idx="904">
                  <c:v>2.6255907284742364E-2</c:v>
                </c:pt>
                <c:pt idx="905">
                  <c:v>2.6256948569962191E-2</c:v>
                </c:pt>
                <c:pt idx="906">
                  <c:v>2.6257884414198074E-2</c:v>
                </c:pt>
                <c:pt idx="907">
                  <c:v>2.6258714382568549E-2</c:v>
                </c:pt>
                <c:pt idx="908">
                  <c:v>2.6259438040195704E-2</c:v>
                </c:pt>
                <c:pt idx="909">
                  <c:v>2.6260054952215839E-2</c:v>
                </c:pt>
                <c:pt idx="910">
                  <c:v>2.6260564683768806E-2</c:v>
                </c:pt>
                <c:pt idx="911">
                  <c:v>2.6260966800004226E-2</c:v>
                </c:pt>
                <c:pt idx="912">
                  <c:v>2.6261260866080605E-2</c:v>
                </c:pt>
                <c:pt idx="913">
                  <c:v>2.6261446447164438E-2</c:v>
                </c:pt>
                <c:pt idx="914">
                  <c:v>2.6261523108431106E-2</c:v>
                </c:pt>
                <c:pt idx="915">
                  <c:v>2.626149041506487E-2</c:v>
                </c:pt>
                <c:pt idx="916">
                  <c:v>2.6261347932257983E-2</c:v>
                </c:pt>
                <c:pt idx="917">
                  <c:v>2.626109522521336E-2</c:v>
                </c:pt>
                <c:pt idx="918">
                  <c:v>2.6260731859141906E-2</c:v>
                </c:pt>
                <c:pt idx="919">
                  <c:v>2.6260257399264297E-2</c:v>
                </c:pt>
                <c:pt idx="920">
                  <c:v>2.6259671410809204E-2</c:v>
                </c:pt>
                <c:pt idx="921">
                  <c:v>2.6258973459016843E-2</c:v>
                </c:pt>
                <c:pt idx="922">
                  <c:v>2.6258163109136312E-2</c:v>
                </c:pt>
                <c:pt idx="923">
                  <c:v>2.6257239926425591E-2</c:v>
                </c:pt>
                <c:pt idx="924">
                  <c:v>2.6256203476154205E-2</c:v>
                </c:pt>
                <c:pt idx="925">
                  <c:v>2.6255053323599675E-2</c:v>
                </c:pt>
                <c:pt idx="926">
                  <c:v>2.6253789034051955E-2</c:v>
                </c:pt>
                <c:pt idx="927">
                  <c:v>2.6252410172806329E-2</c:v>
                </c:pt>
                <c:pt idx="928">
                  <c:v>2.6250916305175842E-2</c:v>
                </c:pt>
                <c:pt idx="929">
                  <c:v>2.6249306996478872E-2</c:v>
                </c:pt>
                <c:pt idx="930">
                  <c:v>2.624758181204534E-2</c:v>
                </c:pt>
                <c:pt idx="931">
                  <c:v>2.6245740317217603E-2</c:v>
                </c:pt>
                <c:pt idx="932">
                  <c:v>2.6243782077344235E-2</c:v>
                </c:pt>
                <c:pt idx="933">
                  <c:v>2.6241706657791575E-2</c:v>
                </c:pt>
                <c:pt idx="934">
                  <c:v>2.6239513623932176E-2</c:v>
                </c:pt>
                <c:pt idx="935">
                  <c:v>2.623720254115014E-2</c:v>
                </c:pt>
                <c:pt idx="936">
                  <c:v>2.6234772974844667E-2</c:v>
                </c:pt>
                <c:pt idx="937">
                  <c:v>2.6232224490420286E-2</c:v>
                </c:pt>
                <c:pt idx="938">
                  <c:v>2.6229556653298403E-2</c:v>
                </c:pt>
                <c:pt idx="939">
                  <c:v>2.6226769028911079E-2</c:v>
                </c:pt>
                <c:pt idx="940">
                  <c:v>2.6223861182700148E-2</c:v>
                </c:pt>
                <c:pt idx="941">
                  <c:v>2.6220832680122541E-2</c:v>
                </c:pt>
                <c:pt idx="942">
                  <c:v>2.6217683086643184E-2</c:v>
                </c:pt>
                <c:pt idx="943">
                  <c:v>2.621441196774299E-2</c:v>
                </c:pt>
                <c:pt idx="944">
                  <c:v>2.6211018888914417E-2</c:v>
                </c:pt>
                <c:pt idx="945">
                  <c:v>2.6207503415660582E-2</c:v>
                </c:pt>
                <c:pt idx="946">
                  <c:v>2.6203865113500591E-2</c:v>
                </c:pt>
                <c:pt idx="947">
                  <c:v>2.6200103547962428E-2</c:v>
                </c:pt>
                <c:pt idx="948">
                  <c:v>2.6196218284590067E-2</c:v>
                </c:pt>
                <c:pt idx="949">
                  <c:v>2.6192208888939028E-2</c:v>
                </c:pt>
                <c:pt idx="950">
                  <c:v>2.6188074926578153E-2</c:v>
                </c:pt>
                <c:pt idx="951">
                  <c:v>2.6183815963090495E-2</c:v>
                </c:pt>
                <c:pt idx="952">
                  <c:v>2.6179431564072431E-2</c:v>
                </c:pt>
                <c:pt idx="953">
                  <c:v>2.6174921295131881E-2</c:v>
                </c:pt>
                <c:pt idx="954">
                  <c:v>2.6170284721892756E-2</c:v>
                </c:pt>
                <c:pt idx="955">
                  <c:v>2.6165521409993175E-2</c:v>
                </c:pt>
                <c:pt idx="956">
                  <c:v>2.6160630925081918E-2</c:v>
                </c:pt>
                <c:pt idx="957">
                  <c:v>2.6155612832826414E-2</c:v>
                </c:pt>
                <c:pt idx="958">
                  <c:v>2.6150466698904751E-2</c:v>
                </c:pt>
                <c:pt idx="959">
                  <c:v>2.6145192089011005E-2</c:v>
                </c:pt>
                <c:pt idx="960">
                  <c:v>2.6139788568855238E-2</c:v>
                </c:pt>
                <c:pt idx="961">
                  <c:v>2.6134255704157283E-2</c:v>
                </c:pt>
                <c:pt idx="962">
                  <c:v>2.6128593060659178E-2</c:v>
                </c:pt>
                <c:pt idx="963">
                  <c:v>2.6122800204110064E-2</c:v>
                </c:pt>
                <c:pt idx="964">
                  <c:v>2.61168767002804E-2</c:v>
                </c:pt>
                <c:pt idx="965">
                  <c:v>2.6110822114952192E-2</c:v>
                </c:pt>
                <c:pt idx="966">
                  <c:v>2.6104636013924321E-2</c:v>
                </c:pt>
                <c:pt idx="967">
                  <c:v>2.6098317963011652E-2</c:v>
                </c:pt>
                <c:pt idx="968">
                  <c:v>2.6091867528043267E-2</c:v>
                </c:pt>
                <c:pt idx="969">
                  <c:v>2.6085284274865117E-2</c:v>
                </c:pt>
                <c:pt idx="970">
                  <c:v>2.6078567769339145E-2</c:v>
                </c:pt>
                <c:pt idx="971">
                  <c:v>2.6071717577343279E-2</c:v>
                </c:pt>
                <c:pt idx="972">
                  <c:v>2.6064733264770545E-2</c:v>
                </c:pt>
                <c:pt idx="973">
                  <c:v>2.6057614397532625E-2</c:v>
                </c:pt>
                <c:pt idx="974">
                  <c:v>2.605036054155363E-2</c:v>
                </c:pt>
                <c:pt idx="975">
                  <c:v>2.6042971262781656E-2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A4-445A-872B-B2250E6DF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73807"/>
        <c:axId val="192275247"/>
      </c:scatterChart>
      <c:valAx>
        <c:axId val="19227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75247"/>
        <c:crosses val="autoZero"/>
        <c:crossBetween val="midCat"/>
      </c:valAx>
      <c:valAx>
        <c:axId val="19227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7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82550</xdr:colOff>
      <xdr:row>24</xdr:row>
      <xdr:rowOff>69850</xdr:rowOff>
    </xdr:from>
    <xdr:to>
      <xdr:col>18</xdr:col>
      <xdr:colOff>387350</xdr:colOff>
      <xdr:row>39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F9D676-7072-FD38-5ADA-7DD5152AD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0</xdr:row>
      <xdr:rowOff>57150</xdr:rowOff>
    </xdr:from>
    <xdr:to>
      <xdr:col>20</xdr:col>
      <xdr:colOff>68580</xdr:colOff>
      <xdr:row>19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20A3D6-6DD7-5A00-F426-ACE815FC8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C6F1-7440-4C65-AF1D-58694D1D5599}">
  <dimension ref="A1:AB66"/>
  <sheetViews>
    <sheetView tabSelected="1" workbookViewId="0">
      <selection activeCell="B3" sqref="B3"/>
    </sheetView>
  </sheetViews>
  <sheetFormatPr defaultRowHeight="14.4" x14ac:dyDescent="0.3"/>
  <cols>
    <col min="4" max="4" width="9.21875" bestFit="1" customWidth="1"/>
    <col min="5" max="5" width="11.44140625" bestFit="1" customWidth="1"/>
    <col min="9" max="9" width="11.77734375" bestFit="1" customWidth="1"/>
    <col min="10" max="10" width="11.88671875" bestFit="1" customWidth="1"/>
    <col min="11" max="11" width="11.77734375" bestFit="1" customWidth="1"/>
  </cols>
  <sheetData>
    <row r="1" spans="1:28" s="5" customFormat="1" x14ac:dyDescent="0.3">
      <c r="A1" s="5" t="s">
        <v>31</v>
      </c>
    </row>
    <row r="2" spans="1:28" x14ac:dyDescent="0.3">
      <c r="A2" t="s">
        <v>19</v>
      </c>
      <c r="B2" t="s">
        <v>20</v>
      </c>
      <c r="C2" t="s">
        <v>10</v>
      </c>
      <c r="E2" t="s">
        <v>39</v>
      </c>
      <c r="G2" t="s">
        <v>46</v>
      </c>
      <c r="I2" t="s">
        <v>14</v>
      </c>
    </row>
    <row r="3" spans="1:28" x14ac:dyDescent="0.3">
      <c r="A3" t="s">
        <v>18</v>
      </c>
      <c r="B3" s="2">
        <v>3.9399999999999998E-2</v>
      </c>
      <c r="C3" s="7">
        <v>0.25</v>
      </c>
      <c r="E3" s="6">
        <v>24.76</v>
      </c>
      <c r="G3" t="s">
        <v>51</v>
      </c>
      <c r="I3" t="s">
        <v>15</v>
      </c>
    </row>
    <row r="4" spans="1:28" x14ac:dyDescent="0.3">
      <c r="A4" t="s">
        <v>0</v>
      </c>
      <c r="B4" s="2">
        <v>3.5299999999999998E-2</v>
      </c>
      <c r="C4">
        <v>1</v>
      </c>
      <c r="E4" s="6">
        <v>96.58</v>
      </c>
      <c r="I4" t="s">
        <v>16</v>
      </c>
    </row>
    <row r="5" spans="1:28" x14ac:dyDescent="0.3">
      <c r="A5" t="s">
        <v>1</v>
      </c>
      <c r="B5" s="2">
        <v>0.03</v>
      </c>
      <c r="C5">
        <v>2</v>
      </c>
      <c r="E5" s="6">
        <v>190.85</v>
      </c>
      <c r="I5" t="s">
        <v>49</v>
      </c>
    </row>
    <row r="6" spans="1:28" x14ac:dyDescent="0.3">
      <c r="A6" t="s">
        <v>2</v>
      </c>
      <c r="B6" s="2">
        <v>2.75E-2</v>
      </c>
      <c r="C6">
        <v>3</v>
      </c>
      <c r="E6" s="6">
        <v>283.02</v>
      </c>
      <c r="I6" t="s">
        <v>50</v>
      </c>
    </row>
    <row r="7" spans="1:28" x14ac:dyDescent="0.3">
      <c r="A7" t="s">
        <v>3</v>
      </c>
      <c r="B7" s="2">
        <v>2.6200000000000001E-2</v>
      </c>
      <c r="C7">
        <v>4</v>
      </c>
      <c r="E7" s="6">
        <v>373.15</v>
      </c>
      <c r="I7" t="s">
        <v>17</v>
      </c>
    </row>
    <row r="8" spans="1:28" x14ac:dyDescent="0.3">
      <c r="A8" t="s">
        <v>5</v>
      </c>
      <c r="B8" s="2">
        <v>2.5700000000000001E-2</v>
      </c>
      <c r="C8">
        <v>5</v>
      </c>
      <c r="E8" s="6">
        <v>461.2</v>
      </c>
      <c r="I8" t="s">
        <v>54</v>
      </c>
    </row>
    <row r="9" spans="1:28" x14ac:dyDescent="0.3">
      <c r="A9" t="s">
        <v>6</v>
      </c>
      <c r="B9" s="2">
        <v>2.52E-2</v>
      </c>
      <c r="C9">
        <v>7</v>
      </c>
      <c r="E9" s="6">
        <v>631.6</v>
      </c>
      <c r="I9" t="s">
        <v>55</v>
      </c>
    </row>
    <row r="10" spans="1:28" x14ac:dyDescent="0.3">
      <c r="A10" t="s">
        <v>7</v>
      </c>
      <c r="B10" s="2">
        <v>2.5399999999999999E-2</v>
      </c>
      <c r="C10">
        <v>10</v>
      </c>
      <c r="E10" s="6">
        <v>871.06</v>
      </c>
      <c r="I10" t="s">
        <v>56</v>
      </c>
    </row>
    <row r="12" spans="1:28" s="5" customFormat="1" x14ac:dyDescent="0.3">
      <c r="A12" s="5" t="s">
        <v>32</v>
      </c>
    </row>
    <row r="14" spans="1:28" x14ac:dyDescent="0.3">
      <c r="A14" t="s">
        <v>53</v>
      </c>
      <c r="B14" t="s">
        <v>52</v>
      </c>
      <c r="C14" t="s">
        <v>42</v>
      </c>
      <c r="D14" t="s">
        <v>48</v>
      </c>
      <c r="E14" t="s">
        <v>43</v>
      </c>
      <c r="F14" t="s">
        <v>44</v>
      </c>
      <c r="G14" t="s">
        <v>45</v>
      </c>
      <c r="H14" t="s">
        <v>47</v>
      </c>
      <c r="J14" t="s">
        <v>33</v>
      </c>
      <c r="K14" s="15">
        <v>1.5</v>
      </c>
      <c r="L14" t="s">
        <v>35</v>
      </c>
    </row>
    <row r="15" spans="1:28" x14ac:dyDescent="0.3">
      <c r="A15" s="7">
        <f>Bootstrap!Y413</f>
        <v>0</v>
      </c>
      <c r="B15" s="13">
        <f>Bootstrap!Z413</f>
        <v>3.920721988904103E-2</v>
      </c>
      <c r="C15" s="18">
        <v>0</v>
      </c>
      <c r="D15" s="11">
        <f>((B16-B15)/(A16-A15) + (B17-B16)/(A17-A16))/2</f>
        <v>-3.0106533994070602E-3</v>
      </c>
      <c r="E15" s="9">
        <f>IF($G$3="Cubic",(C15+D15-2*(B16-B15)/(A16-A15))/(A16-A15)^2, 0)</f>
        <v>-4.8170454390512964E-2</v>
      </c>
      <c r="F15" s="9">
        <f t="shared" ref="F15:F23" si="0">IF($G$3="Cubic", ((B16-B15)/(A16-A15) - C15 - E15*(A16^2 + A15*A16 - 2*A15^2))/(A16-A15), IF($G$3="QUADRATIC", (B16-B15-C15*(A16-A15))/(A16-A15)^2, 0))</f>
        <v>1.2042613597628241E-2</v>
      </c>
      <c r="G15" s="9">
        <f t="shared" ref="G15:G23" si="1">IF($G$3="Cubic", C15-2*F15*A15 - 3*E15*A15^2, IF($G$3="Quadratic", C15-2*F15*A15, (B16-B15)/(A16-A15)))</f>
        <v>0</v>
      </c>
      <c r="H15" s="9">
        <f t="shared" ref="H15:H23" si="2">B15 -E15*A15^3 - F15*A15^2 - G15*A15</f>
        <v>3.920721988904103E-2</v>
      </c>
      <c r="J15" t="s">
        <v>34</v>
      </c>
      <c r="K15" s="15">
        <v>6.5</v>
      </c>
      <c r="L15" t="s">
        <v>35</v>
      </c>
      <c r="O15" t="s">
        <v>19</v>
      </c>
      <c r="P15" t="s">
        <v>40</v>
      </c>
      <c r="Q15" t="s">
        <v>41</v>
      </c>
      <c r="U15" s="7"/>
      <c r="V15" s="19"/>
      <c r="W15" s="18"/>
      <c r="X15" s="11"/>
      <c r="Y15" s="11"/>
      <c r="Z15" s="11"/>
      <c r="AA15" s="18"/>
      <c r="AB15" s="11"/>
    </row>
    <row r="16" spans="1:28" x14ac:dyDescent="0.3">
      <c r="A16" s="7">
        <f>Bootstrap!Y414</f>
        <v>0.25</v>
      </c>
      <c r="B16" s="13">
        <f>Bootstrap!Z414</f>
        <v>3.920721988904103E-2</v>
      </c>
      <c r="C16" s="11">
        <f>D15</f>
        <v>-3.0106533994070602E-3</v>
      </c>
      <c r="D16" s="11">
        <f t="shared" ref="D16:D21" si="3">((B17-B16)/(A17-A16) + (B18-B17)/(A18-A17))/2</f>
        <v>-5.6152639767526203E-3</v>
      </c>
      <c r="E16" s="9">
        <f t="shared" ref="E16:E23" si="4">IF($G$3="Cubic",(C16+D16-2*(B17-B16)/(A17-A16))/(A17-A16)^2, 0)</f>
        <v>6.0741266159441082E-3</v>
      </c>
      <c r="F16" s="9">
        <f t="shared" si="0"/>
        <v>-1.3125394456458909E-2</v>
      </c>
      <c r="G16" s="9">
        <f t="shared" si="1"/>
        <v>2.4131450883328742E-3</v>
      </c>
      <c r="H16" s="9">
        <f t="shared" si="2"/>
        <v>3.9329362542112362E-2</v>
      </c>
      <c r="J16" t="s">
        <v>28</v>
      </c>
      <c r="K16" s="15">
        <v>2</v>
      </c>
      <c r="L16" t="s">
        <v>36</v>
      </c>
      <c r="O16" t="str">
        <f t="shared" ref="O15:O22" si="5">A4</f>
        <v>1Y Swap</v>
      </c>
      <c r="P16" s="17">
        <v>-81.952864310645964</v>
      </c>
      <c r="Q16" s="17">
        <f t="shared" ref="Q15:Q22" si="6">-P16/E4*1000000</f>
        <v>848549.01957595744</v>
      </c>
      <c r="U16" s="7"/>
      <c r="V16" s="19"/>
      <c r="W16" s="11"/>
      <c r="X16" s="11"/>
      <c r="Y16" s="11"/>
      <c r="Z16" s="11"/>
      <c r="AA16" s="18"/>
      <c r="AB16" s="11"/>
    </row>
    <row r="17" spans="1:28" x14ac:dyDescent="0.3">
      <c r="A17" s="7">
        <f>Bootstrap!Y415</f>
        <v>1</v>
      </c>
      <c r="B17" s="13">
        <f>Bootstrap!Z415</f>
        <v>3.4691239789930439E-2</v>
      </c>
      <c r="C17" s="11">
        <f t="shared" ref="C17:C23" si="7">D16</f>
        <v>-5.6152639767526203E-3</v>
      </c>
      <c r="D17" s="11">
        <f t="shared" si="3"/>
        <v>-3.8382851895872958E-3</v>
      </c>
      <c r="E17" s="9">
        <f t="shared" si="4"/>
        <v>9.648931430423259E-4</v>
      </c>
      <c r="F17" s="9">
        <f t="shared" si="0"/>
        <v>-3.4535297501078043E-3</v>
      </c>
      <c r="G17" s="9">
        <f t="shared" si="1"/>
        <v>-1.6028839056639894E-3</v>
      </c>
      <c r="H17" s="9">
        <f t="shared" si="2"/>
        <v>3.878276030265991E-2</v>
      </c>
      <c r="J17" t="s">
        <v>8</v>
      </c>
      <c r="K17" s="8">
        <v>1000000</v>
      </c>
      <c r="O17" t="str">
        <f t="shared" si="5"/>
        <v>2Y Swap</v>
      </c>
      <c r="P17" s="17">
        <v>-80.470085726308753</v>
      </c>
      <c r="Q17" s="17">
        <f t="shared" si="6"/>
        <v>421640.48061990441</v>
      </c>
      <c r="U17" s="7"/>
      <c r="V17" s="19"/>
      <c r="W17" s="11"/>
      <c r="X17" s="11"/>
      <c r="Y17" s="11"/>
      <c r="Z17" s="11"/>
      <c r="AA17" s="18"/>
      <c r="AB17" s="11"/>
    </row>
    <row r="18" spans="1:28" x14ac:dyDescent="0.3">
      <c r="A18" s="7">
        <f>Bootstrap!Y416</f>
        <v>2</v>
      </c>
      <c r="B18" s="13">
        <f>Bootstrap!Z416</f>
        <v>2.9482018635239318E-2</v>
      </c>
      <c r="C18" s="11">
        <f t="shared" si="7"/>
        <v>-3.8382851895872958E-3</v>
      </c>
      <c r="D18" s="11">
        <f t="shared" si="3"/>
        <v>-1.8755315300439286E-3</v>
      </c>
      <c r="E18" s="9">
        <f t="shared" si="4"/>
        <v>-7.7911827066428317E-4</v>
      </c>
      <c r="F18" s="9">
        <f t="shared" si="0"/>
        <v>6.8247638597538074E-3</v>
      </c>
      <c r="G18" s="9">
        <f t="shared" si="1"/>
        <v>-2.1787921380631126E-2</v>
      </c>
      <c r="H18" s="9">
        <f t="shared" si="2"/>
        <v>5.1991752122800605E-2</v>
      </c>
      <c r="J18" t="s">
        <v>37</v>
      </c>
      <c r="K18" s="10">
        <v>2.282939490509275E-2</v>
      </c>
      <c r="O18" t="str">
        <f t="shared" si="5"/>
        <v>3Y Swap</v>
      </c>
      <c r="P18" s="17">
        <v>8.4081453943654196</v>
      </c>
      <c r="Q18" s="17">
        <f t="shared" si="6"/>
        <v>-29708.661558778251</v>
      </c>
      <c r="U18" s="7"/>
      <c r="V18" s="19"/>
      <c r="W18" s="11"/>
      <c r="X18" s="11"/>
      <c r="Y18" s="11"/>
      <c r="Z18" s="11"/>
      <c r="AA18" s="18"/>
      <c r="AB18" s="11"/>
    </row>
    <row r="19" spans="1:28" x14ac:dyDescent="0.3">
      <c r="A19" s="7">
        <f>Bootstrap!Y417</f>
        <v>3</v>
      </c>
      <c r="B19" s="13">
        <f>Bootstrap!Z417</f>
        <v>2.7014669410755848E-2</v>
      </c>
      <c r="C19" s="11">
        <f t="shared" si="7"/>
        <v>-1.8755315300439286E-3</v>
      </c>
      <c r="D19" s="11">
        <f t="shared" si="3"/>
        <v>-8.8410176606227263E-4</v>
      </c>
      <c r="E19" s="9">
        <f t="shared" si="4"/>
        <v>-1.9220562489742805E-4</v>
      </c>
      <c r="F19" s="9">
        <f t="shared" si="0"/>
        <v>2.5138739434138226E-3</v>
      </c>
      <c r="G19" s="9">
        <f t="shared" si="1"/>
        <v>-1.1769223318296307E-2</v>
      </c>
      <c r="H19" s="9">
        <f t="shared" si="2"/>
        <v>4.4887025747150922E-2</v>
      </c>
      <c r="J19" t="s">
        <v>38</v>
      </c>
      <c r="K19" s="14">
        <f>SUM(J26:J66)-SUM(K26:K66)</f>
        <v>0</v>
      </c>
      <c r="L19" s="12"/>
      <c r="M19" s="12"/>
      <c r="O19" t="str">
        <f t="shared" si="5"/>
        <v>4Y Swap</v>
      </c>
      <c r="P19" s="17">
        <v>-27.878397270280402</v>
      </c>
      <c r="Q19" s="17">
        <f t="shared" si="6"/>
        <v>74710.966823744879</v>
      </c>
      <c r="U19" s="7"/>
      <c r="V19" s="19"/>
      <c r="W19" s="11"/>
      <c r="X19" s="11"/>
      <c r="Y19" s="11"/>
      <c r="Z19" s="11"/>
      <c r="AA19" s="18"/>
      <c r="AB19" s="11"/>
    </row>
    <row r="20" spans="1:28" x14ac:dyDescent="0.3">
      <c r="A20" s="7">
        <f>Bootstrap!Y418</f>
        <v>4</v>
      </c>
      <c r="B20" s="13">
        <f>Bootstrap!Z418</f>
        <v>2.5730955575151461E-2</v>
      </c>
      <c r="C20" s="11">
        <f t="shared" si="7"/>
        <v>-8.8410176606227263E-4</v>
      </c>
      <c r="D20" s="11">
        <f t="shared" si="3"/>
        <v>-3.6222127041696511E-4</v>
      </c>
      <c r="E20" s="9">
        <f t="shared" si="4"/>
        <v>-2.7734364343892041E-4</v>
      </c>
      <c r="F20" s="9">
        <f t="shared" si="0"/>
        <v>4.0050794342480793E-3</v>
      </c>
      <c r="G20" s="9">
        <f t="shared" si="1"/>
        <v>-1.9612242354978729E-2</v>
      </c>
      <c r="H20" s="9">
        <f t="shared" si="2"/>
        <v>5.7848647227188014E-2</v>
      </c>
      <c r="O20" t="str">
        <f t="shared" si="5"/>
        <v>5Y Swap</v>
      </c>
      <c r="P20" s="17">
        <v>144.33908731135307</v>
      </c>
      <c r="Q20" s="17">
        <f t="shared" si="6"/>
        <v>-312964.1962518497</v>
      </c>
      <c r="U20" s="7"/>
      <c r="V20" s="19"/>
      <c r="W20" s="11"/>
      <c r="X20" s="11"/>
      <c r="Y20" s="11"/>
      <c r="Z20" s="11"/>
      <c r="AA20" s="18"/>
      <c r="AB20" s="11"/>
    </row>
    <row r="21" spans="1:28" x14ac:dyDescent="0.3">
      <c r="A21" s="7">
        <f>Bootstrap!Y419</f>
        <v>5</v>
      </c>
      <c r="B21" s="13">
        <f>Bootstrap!Z419</f>
        <v>2.5246465878631302E-2</v>
      </c>
      <c r="C21" s="11">
        <f t="shared" si="7"/>
        <v>-3.6222127041696511E-4</v>
      </c>
      <c r="D21" s="11">
        <f t="shared" si="3"/>
        <v>-7.7962741844226101E-5</v>
      </c>
      <c r="E21" s="9">
        <f t="shared" si="4"/>
        <v>9.930419091587966E-6</v>
      </c>
      <c r="F21" s="9">
        <f t="shared" si="0"/>
        <v>-1.0768291150539864E-4</v>
      </c>
      <c r="G21" s="9">
        <f t="shared" si="1"/>
        <v>-3.0173587232076209E-5</v>
      </c>
      <c r="H21" s="9">
        <f t="shared" si="2"/>
        <v>2.6848104215978153E-2</v>
      </c>
      <c r="J21" t="s">
        <v>29</v>
      </c>
      <c r="K21" s="10">
        <f>K18 * SUM(J27:J66)/SUM(K27:K66)</f>
        <v>2.2829394905092757E-2</v>
      </c>
      <c r="O21" t="str">
        <f t="shared" si="5"/>
        <v>7Y Swap</v>
      </c>
      <c r="P21" s="17">
        <v>494.25909237249289</v>
      </c>
      <c r="Q21" s="17">
        <f t="shared" si="6"/>
        <v>-782550.81122940604</v>
      </c>
      <c r="U21" s="7"/>
      <c r="V21" s="19"/>
      <c r="W21" s="11"/>
      <c r="X21" s="11"/>
      <c r="Y21" s="11"/>
      <c r="Z21" s="11"/>
      <c r="AA21" s="18"/>
      <c r="AB21" s="11"/>
    </row>
    <row r="22" spans="1:28" x14ac:dyDescent="0.3">
      <c r="A22" s="7">
        <f>Bootstrap!Y420</f>
        <v>7</v>
      </c>
      <c r="B22" s="13">
        <f>Bootstrap!Z420</f>
        <v>2.4766560190003759E-2</v>
      </c>
      <c r="C22" s="11">
        <f t="shared" si="7"/>
        <v>-7.7962741844226101E-5</v>
      </c>
      <c r="D22" s="11">
        <f>(B23-B22)/(A23-A22)</f>
        <v>8.4027360625319361E-5</v>
      </c>
      <c r="E22" s="9">
        <f t="shared" si="4"/>
        <v>-1.7998900274393943E-5</v>
      </c>
      <c r="F22" s="9">
        <f t="shared" si="0"/>
        <v>4.8597030740863643E-4</v>
      </c>
      <c r="G22" s="9">
        <f t="shared" si="1"/>
        <v>-4.2357087052292269E-3</v>
      </c>
      <c r="H22" s="9">
        <f t="shared" si="2"/>
        <v>3.6777598857702286E-2</v>
      </c>
      <c r="O22" t="str">
        <f t="shared" si="5"/>
        <v>10Y Swap</v>
      </c>
      <c r="P22" s="17">
        <v>-28.036883725420921</v>
      </c>
      <c r="Q22" s="17">
        <f t="shared" si="6"/>
        <v>32187.086682227313</v>
      </c>
      <c r="U22" s="7"/>
      <c r="V22" s="19"/>
      <c r="W22" s="11"/>
      <c r="X22" s="11"/>
      <c r="Y22" s="11"/>
      <c r="Z22" s="11"/>
      <c r="AA22" s="18"/>
      <c r="AB22" s="11"/>
    </row>
    <row r="23" spans="1:28" x14ac:dyDescent="0.3">
      <c r="A23" s="7">
        <f>Bootstrap!Y421</f>
        <v>10</v>
      </c>
      <c r="B23" s="13">
        <f>Bootstrap!Z421</f>
        <v>2.5018642271879717E-2</v>
      </c>
      <c r="C23" s="11">
        <f t="shared" si="7"/>
        <v>8.4027360625319361E-5</v>
      </c>
      <c r="D23" s="11">
        <v>0</v>
      </c>
      <c r="E23" s="9">
        <f t="shared" si="4"/>
        <v>-4.9197010937506248E-5</v>
      </c>
      <c r="F23" s="9">
        <f t="shared" si="0"/>
        <v>7.4215653209385964E-4</v>
      </c>
      <c r="G23" s="9">
        <f t="shared" si="1"/>
        <v>0</v>
      </c>
      <c r="H23" s="9">
        <f t="shared" si="2"/>
        <v>0</v>
      </c>
      <c r="P23" s="17">
        <f>SUM(P16:P22)</f>
        <v>428.66809404555534</v>
      </c>
      <c r="Q23" s="17">
        <f>SUM(Q16:Q22)</f>
        <v>251863.8846618</v>
      </c>
      <c r="U23" s="7"/>
      <c r="V23" s="19"/>
      <c r="W23" s="11"/>
      <c r="X23" s="11"/>
      <c r="Y23" s="11"/>
      <c r="Z23" s="11"/>
      <c r="AA23" s="18"/>
      <c r="AB23" s="11"/>
    </row>
    <row r="25" spans="1:28" x14ac:dyDescent="0.3">
      <c r="A25" t="s">
        <v>10</v>
      </c>
      <c r="B25" t="s">
        <v>22</v>
      </c>
      <c r="C25" t="s">
        <v>43</v>
      </c>
      <c r="D25" t="s">
        <v>44</v>
      </c>
      <c r="E25" t="s">
        <v>45</v>
      </c>
      <c r="F25" t="s">
        <v>47</v>
      </c>
      <c r="G25" t="s">
        <v>23</v>
      </c>
      <c r="H25" t="s">
        <v>24</v>
      </c>
      <c r="I25" t="s">
        <v>11</v>
      </c>
      <c r="J25" t="s">
        <v>26</v>
      </c>
      <c r="K25" t="s">
        <v>27</v>
      </c>
    </row>
    <row r="26" spans="1:28" x14ac:dyDescent="0.3">
      <c r="A26" s="7">
        <v>0</v>
      </c>
      <c r="B26" s="7">
        <f t="array" ref="B26:B66">INDEX(A15:A23, MATCH(A26:A66, A15:A23, 1))</f>
        <v>0</v>
      </c>
      <c r="C26" s="11">
        <f t="array" ref="C26:C66">VLOOKUP(B26:B66, A15:H23, 5, FALSE)</f>
        <v>-4.8170454390512964E-2</v>
      </c>
      <c r="D26" s="11">
        <f t="array" ref="D26:D66">VLOOKUP(B26:B66, A15:H23, 6, FALSE)</f>
        <v>1.2042613597628241E-2</v>
      </c>
      <c r="E26" s="11">
        <f t="array" ref="E26:E66">VLOOKUP(B26:B66, A15:H23, 7, FALSE)</f>
        <v>0</v>
      </c>
      <c r="F26" s="1">
        <f t="array" ref="F26:F66">VLOOKUP(B26:B66, A15:H23, 8, FALSE)</f>
        <v>3.920721988904103E-2</v>
      </c>
      <c r="G26" s="21">
        <f>C26*A26^3 + D26*A26^2 + E26*A26 + F26</f>
        <v>3.920721988904103E-2</v>
      </c>
      <c r="H26" s="16">
        <f t="shared" ref="H26:H66" si="8">EXP(-G26*A26)</f>
        <v>1</v>
      </c>
      <c r="I26" s="21">
        <f t="shared" ref="I26:I65" si="9">(H26/H27-1)/(A27-A26)</f>
        <v>3.9399999999999658E-2</v>
      </c>
    </row>
    <row r="27" spans="1:28" x14ac:dyDescent="0.3">
      <c r="A27" s="7">
        <v>0.25</v>
      </c>
      <c r="B27" s="7">
        <v>0.25</v>
      </c>
      <c r="C27" s="11">
        <v>6.0741266159441082E-3</v>
      </c>
      <c r="D27" s="11">
        <v>-1.3125394456458909E-2</v>
      </c>
      <c r="E27" s="11">
        <v>2.4131450883328742E-3</v>
      </c>
      <c r="F27" s="1">
        <v>3.9329362542112362E-2</v>
      </c>
      <c r="G27" s="21">
        <f t="shared" ref="G27:G66" si="10">C27*A27^3 + D27*A27^2 + E27*A27 + F27</f>
        <v>3.9207219889041023E-2</v>
      </c>
      <c r="H27" s="16">
        <f t="shared" si="8"/>
        <v>0.99024607614992333</v>
      </c>
      <c r="I27" s="21">
        <f t="shared" si="9"/>
        <v>3.6990474412635699E-2</v>
      </c>
      <c r="J27" s="6">
        <f t="array" ref="J27:J66">(A27:A66 &lt;= K15) * (A27:A66 &gt; K14) * I26:I65 * H27:H66 * (A27:A66-A26:A65) * K17</f>
        <v>0</v>
      </c>
      <c r="K27" s="6">
        <f t="array" ref="K27:K66">(A27:A66 &lt;= K15) * (A27:A66 &gt; K14) * (ROUND((K14+A27:A66)*K16, 0)=(K14+A27:A66)*K16) * H27:H66 * K17 * K18 / K16</f>
        <v>0</v>
      </c>
    </row>
    <row r="28" spans="1:28" x14ac:dyDescent="0.3">
      <c r="A28" s="7">
        <v>0.5</v>
      </c>
      <c r="B28" s="7">
        <v>0.25</v>
      </c>
      <c r="C28" s="11">
        <v>6.0741266159441082E-3</v>
      </c>
      <c r="D28" s="11">
        <v>-1.3125394456458909E-2</v>
      </c>
      <c r="E28" s="11">
        <v>2.4131450883328742E-3</v>
      </c>
      <c r="F28" s="1">
        <v>3.9329362542112362E-2</v>
      </c>
      <c r="G28" s="21">
        <f t="shared" si="10"/>
        <v>3.8013852299157082E-2</v>
      </c>
      <c r="H28" s="16">
        <f t="shared" si="8"/>
        <v>0.98117256647131401</v>
      </c>
      <c r="I28" s="21">
        <f t="shared" si="9"/>
        <v>3.3064330638397088E-2</v>
      </c>
      <c r="J28" s="6">
        <v>0</v>
      </c>
      <c r="K28" s="6">
        <v>0</v>
      </c>
    </row>
    <row r="29" spans="1:28" x14ac:dyDescent="0.3">
      <c r="A29" s="7">
        <v>0.75</v>
      </c>
      <c r="B29" s="7">
        <v>0.25</v>
      </c>
      <c r="C29" s="11">
        <v>6.0741266159441082E-3</v>
      </c>
      <c r="D29" s="11">
        <v>-1.3125394456458909E-2</v>
      </c>
      <c r="E29" s="11">
        <v>2.4131450883328742E-3</v>
      </c>
      <c r="F29" s="1">
        <v>3.9329362542112362E-2</v>
      </c>
      <c r="G29" s="21">
        <f t="shared" si="10"/>
        <v>3.6318709142705304E-2</v>
      </c>
      <c r="H29" s="16">
        <f t="shared" si="8"/>
        <v>0.97312860498409492</v>
      </c>
      <c r="I29" s="21">
        <f t="shared" si="9"/>
        <v>2.9920178960134436E-2</v>
      </c>
      <c r="J29" s="6">
        <v>0</v>
      </c>
      <c r="K29" s="6">
        <v>0</v>
      </c>
    </row>
    <row r="30" spans="1:28" x14ac:dyDescent="0.3">
      <c r="A30" s="7">
        <v>1</v>
      </c>
      <c r="B30" s="7">
        <v>1</v>
      </c>
      <c r="C30" s="11">
        <v>9.648931430423259E-4</v>
      </c>
      <c r="D30" s="11">
        <v>-3.4535297501078043E-3</v>
      </c>
      <c r="E30" s="11">
        <v>-1.6028839056639894E-3</v>
      </c>
      <c r="F30" s="1">
        <v>3.878276030265991E-2</v>
      </c>
      <c r="G30" s="21">
        <f t="shared" si="10"/>
        <v>3.4691239789930439E-2</v>
      </c>
      <c r="H30" s="16">
        <f t="shared" si="8"/>
        <v>0.96590360282043841</v>
      </c>
      <c r="I30" s="21">
        <f t="shared" si="9"/>
        <v>2.7668153220104408E-2</v>
      </c>
      <c r="J30" s="6">
        <v>0</v>
      </c>
      <c r="K30" s="6">
        <v>0</v>
      </c>
    </row>
    <row r="31" spans="1:28" x14ac:dyDescent="0.3">
      <c r="A31" s="7">
        <v>1.25</v>
      </c>
      <c r="B31" s="7">
        <v>1</v>
      </c>
      <c r="C31" s="11">
        <v>9.648931430423259E-4</v>
      </c>
      <c r="D31" s="11">
        <v>-3.4535297501078043E-3</v>
      </c>
      <c r="E31" s="11">
        <v>-1.6028839056639894E-3</v>
      </c>
      <c r="F31" s="1">
        <v>3.878276030265991E-2</v>
      </c>
      <c r="G31" s="21">
        <f t="shared" si="10"/>
        <v>3.3267572106041018E-2</v>
      </c>
      <c r="H31" s="16">
        <f t="shared" si="8"/>
        <v>0.95926830719477452</v>
      </c>
      <c r="I31" s="21">
        <f t="shared" si="9"/>
        <v>2.4926525958334445E-2</v>
      </c>
      <c r="J31" s="6">
        <v>0</v>
      </c>
      <c r="K31" s="6">
        <v>0</v>
      </c>
    </row>
    <row r="32" spans="1:28" x14ac:dyDescent="0.3">
      <c r="A32" s="7">
        <v>1.5</v>
      </c>
      <c r="B32" s="7">
        <v>1</v>
      </c>
      <c r="C32" s="11">
        <v>9.648931430423259E-4</v>
      </c>
      <c r="D32" s="11">
        <v>-3.4535297501078043E-3</v>
      </c>
      <c r="E32" s="11">
        <v>-1.6028839056639894E-3</v>
      </c>
      <c r="F32" s="1">
        <v>3.878276030265991E-2</v>
      </c>
      <c r="G32" s="21">
        <f t="shared" si="10"/>
        <v>3.1864506864189214E-2</v>
      </c>
      <c r="H32" s="16">
        <f t="shared" si="8"/>
        <v>0.95332752139257781</v>
      </c>
      <c r="I32" s="21">
        <f t="shared" si="9"/>
        <v>2.288569914159666E-2</v>
      </c>
      <c r="J32" s="6">
        <v>0</v>
      </c>
      <c r="K32" s="6">
        <v>0</v>
      </c>
    </row>
    <row r="33" spans="1:11" x14ac:dyDescent="0.3">
      <c r="A33" s="7">
        <v>1.75</v>
      </c>
      <c r="B33" s="7">
        <v>1</v>
      </c>
      <c r="C33" s="11">
        <v>9.648931430423259E-4</v>
      </c>
      <c r="D33" s="11">
        <v>-3.4535297501078043E-3</v>
      </c>
      <c r="E33" s="11">
        <v>-1.6028839056639894E-3</v>
      </c>
      <c r="F33" s="1">
        <v>3.878276030265991E-2</v>
      </c>
      <c r="G33" s="21">
        <f t="shared" si="10"/>
        <v>3.0572502796535242E-2</v>
      </c>
      <c r="H33" s="16">
        <f t="shared" si="8"/>
        <v>0.94790415904284708</v>
      </c>
      <c r="I33" s="21">
        <f t="shared" si="9"/>
        <v>2.1908408624002895E-2</v>
      </c>
      <c r="J33" s="6">
        <v>5423.362349730698</v>
      </c>
      <c r="K33" s="6">
        <v>0</v>
      </c>
    </row>
    <row r="34" spans="1:11" x14ac:dyDescent="0.3">
      <c r="A34" s="7">
        <v>2</v>
      </c>
      <c r="B34" s="7">
        <v>2</v>
      </c>
      <c r="C34" s="11">
        <v>-7.7911827066428317E-4</v>
      </c>
      <c r="D34" s="11">
        <v>6.8247638597538074E-3</v>
      </c>
      <c r="E34" s="11">
        <v>-2.1787921380631126E-2</v>
      </c>
      <c r="F34" s="1">
        <v>5.1991752122800605E-2</v>
      </c>
      <c r="G34" s="21">
        <f t="shared" si="10"/>
        <v>2.9482018635239318E-2</v>
      </c>
      <c r="H34" s="16">
        <f t="shared" si="8"/>
        <v>0.94274067207527401</v>
      </c>
      <c r="I34" s="21">
        <f t="shared" si="9"/>
        <v>2.2006031030922912E-2</v>
      </c>
      <c r="J34" s="6">
        <v>5163.4869675730552</v>
      </c>
      <c r="K34" s="6">
        <v>10761.099547949489</v>
      </c>
    </row>
    <row r="35" spans="1:11" x14ac:dyDescent="0.3">
      <c r="A35" s="7">
        <v>2.25</v>
      </c>
      <c r="B35" s="7">
        <v>2</v>
      </c>
      <c r="C35" s="11">
        <v>-7.7911827066428317E-4</v>
      </c>
      <c r="D35" s="11">
        <v>6.8247638597538074E-3</v>
      </c>
      <c r="E35" s="11">
        <v>-2.1787921380631126E-2</v>
      </c>
      <c r="F35" s="1">
        <v>5.1991752122800605E-2</v>
      </c>
      <c r="G35" s="21">
        <f t="shared" si="10"/>
        <v>2.8644652004598873E-2</v>
      </c>
      <c r="H35" s="16">
        <f t="shared" si="8"/>
        <v>0.93758255437884575</v>
      </c>
      <c r="I35" s="21">
        <f t="shared" si="9"/>
        <v>2.2290005897353637E-2</v>
      </c>
      <c r="J35" s="6">
        <v>5158.1176964282122</v>
      </c>
      <c r="K35" s="6">
        <v>0</v>
      </c>
    </row>
    <row r="36" spans="1:11" x14ac:dyDescent="0.3">
      <c r="A36" s="7">
        <v>2.5</v>
      </c>
      <c r="B36" s="7">
        <v>2</v>
      </c>
      <c r="C36" s="11">
        <v>-7.7911827066428317E-4</v>
      </c>
      <c r="D36" s="11">
        <v>6.8247638597538074E-3</v>
      </c>
      <c r="E36" s="11">
        <v>-2.1787921380631126E-2</v>
      </c>
      <c r="F36" s="1">
        <v>5.1991752122800605E-2</v>
      </c>
      <c r="G36" s="21">
        <f t="shared" si="10"/>
        <v>2.8002999815554663E-2</v>
      </c>
      <c r="H36" s="16">
        <f t="shared" si="8"/>
        <v>0.93238682740845846</v>
      </c>
      <c r="I36" s="21">
        <f t="shared" si="9"/>
        <v>2.2356463488940825E-2</v>
      </c>
      <c r="J36" s="6">
        <v>5195.7269703873471</v>
      </c>
      <c r="K36" s="6">
        <v>10642.913543607128</v>
      </c>
    </row>
    <row r="37" spans="1:11" x14ac:dyDescent="0.3">
      <c r="A37" s="7">
        <v>2.75</v>
      </c>
      <c r="B37" s="7">
        <v>2</v>
      </c>
      <c r="C37" s="11">
        <v>-7.7911827066428317E-4</v>
      </c>
      <c r="D37" s="11">
        <v>6.8247638597538074E-3</v>
      </c>
      <c r="E37" s="11">
        <v>-2.1787921380631126E-2</v>
      </c>
      <c r="F37" s="1">
        <v>5.1991752122800605E-2</v>
      </c>
      <c r="G37" s="21">
        <f t="shared" si="10"/>
        <v>2.7484019730231915E-2</v>
      </c>
      <c r="H37" s="16">
        <f t="shared" si="8"/>
        <v>0.92720457360928976</v>
      </c>
      <c r="I37" s="21">
        <f t="shared" si="9"/>
        <v>2.1911612467816255E-2</v>
      </c>
      <c r="J37" s="6">
        <v>5182.2537991687586</v>
      </c>
      <c r="K37" s="6">
        <v>0</v>
      </c>
    </row>
    <row r="38" spans="1:11" x14ac:dyDescent="0.3">
      <c r="A38" s="7">
        <v>3</v>
      </c>
      <c r="B38" s="7">
        <v>3</v>
      </c>
      <c r="C38" s="11">
        <v>-1.9220562489742805E-4</v>
      </c>
      <c r="D38" s="11">
        <v>2.5138739434138226E-3</v>
      </c>
      <c r="E38" s="11">
        <v>-1.1769223318296307E-2</v>
      </c>
      <c r="F38" s="1">
        <v>4.4887025747150922E-2</v>
      </c>
      <c r="G38" s="21">
        <f t="shared" si="10"/>
        <v>2.7014669410755851E-2</v>
      </c>
      <c r="H38" s="16">
        <f t="shared" si="8"/>
        <v>0.92215310822344376</v>
      </c>
      <c r="I38" s="21">
        <f t="shared" si="9"/>
        <v>2.157514660102855E-2</v>
      </c>
      <c r="J38" s="6">
        <v>5051.4653858460806</v>
      </c>
      <c r="K38" s="6">
        <v>10526.098735295865</v>
      </c>
    </row>
    <row r="39" spans="1:11" x14ac:dyDescent="0.3">
      <c r="A39" s="7">
        <v>3.25</v>
      </c>
      <c r="B39" s="7">
        <v>3</v>
      </c>
      <c r="C39" s="11">
        <v>-1.9220562489742805E-4</v>
      </c>
      <c r="D39" s="11">
        <v>2.5138739434138226E-3</v>
      </c>
      <c r="E39" s="11">
        <v>-1.1769223318296307E-2</v>
      </c>
      <c r="F39" s="1">
        <v>4.4887025747150922E-2</v>
      </c>
      <c r="G39" s="21">
        <f t="shared" si="10"/>
        <v>2.6591784772814406E-2</v>
      </c>
      <c r="H39" s="16">
        <f t="shared" si="8"/>
        <v>0.91720589530978469</v>
      </c>
      <c r="I39" s="21">
        <f t="shared" si="9"/>
        <v>2.185063559319822E-2</v>
      </c>
      <c r="J39" s="6">
        <v>4947.212913659062</v>
      </c>
      <c r="K39" s="6">
        <v>0</v>
      </c>
    </row>
    <row r="40" spans="1:11" x14ac:dyDescent="0.3">
      <c r="A40" s="7">
        <v>3.5</v>
      </c>
      <c r="B40" s="7">
        <v>3</v>
      </c>
      <c r="C40" s="11">
        <v>-1.9220562489742805E-4</v>
      </c>
      <c r="D40" s="11">
        <v>2.5138739434138226E-3</v>
      </c>
      <c r="E40" s="11">
        <v>-1.1769223318296307E-2</v>
      </c>
      <c r="F40" s="1">
        <v>4.4887025747150922E-2</v>
      </c>
      <c r="G40" s="21">
        <f t="shared" si="10"/>
        <v>2.6248883772455944E-2</v>
      </c>
      <c r="H40" s="16">
        <f t="shared" si="8"/>
        <v>0.91222273367643603</v>
      </c>
      <c r="I40" s="21">
        <f t="shared" si="9"/>
        <v>2.2095637508444455E-2</v>
      </c>
      <c r="J40" s="6">
        <v>4983.1616333487282</v>
      </c>
      <c r="K40" s="6">
        <v>10412.746514251305</v>
      </c>
    </row>
    <row r="41" spans="1:11" x14ac:dyDescent="0.3">
      <c r="A41" s="7">
        <v>3.75</v>
      </c>
      <c r="B41" s="7">
        <v>3</v>
      </c>
      <c r="C41" s="11">
        <v>-1.9220562489742805E-4</v>
      </c>
      <c r="D41" s="11">
        <v>2.5138739434138226E-3</v>
      </c>
      <c r="E41" s="11">
        <v>-1.1769223318296307E-2</v>
      </c>
      <c r="F41" s="1">
        <v>4.4887025747150922E-2</v>
      </c>
      <c r="G41" s="21">
        <f t="shared" si="10"/>
        <v>2.5967947132346344E-2</v>
      </c>
      <c r="H41" s="16">
        <f t="shared" si="8"/>
        <v>0.90721138022618264</v>
      </c>
      <c r="I41" s="21">
        <f t="shared" si="9"/>
        <v>2.2237668303951352E-2</v>
      </c>
      <c r="J41" s="6">
        <v>5011.3534502533266</v>
      </c>
      <c r="K41" s="6">
        <v>0</v>
      </c>
    </row>
    <row r="42" spans="1:11" x14ac:dyDescent="0.3">
      <c r="A42" s="7">
        <v>4</v>
      </c>
      <c r="B42" s="7">
        <v>4</v>
      </c>
      <c r="C42" s="11">
        <v>-2.7734364343892041E-4</v>
      </c>
      <c r="D42" s="11">
        <v>4.0050794342480793E-3</v>
      </c>
      <c r="E42" s="11">
        <v>-1.9612242354978729E-2</v>
      </c>
      <c r="F42" s="1">
        <v>5.7848647227188014E-2</v>
      </c>
      <c r="G42" s="21">
        <f t="shared" si="10"/>
        <v>2.5730955575151461E-2</v>
      </c>
      <c r="H42" s="16">
        <f t="shared" si="8"/>
        <v>0.90219569805652444</v>
      </c>
      <c r="I42" s="21">
        <f t="shared" si="9"/>
        <v>2.2683192895248894E-2</v>
      </c>
      <c r="J42" s="6">
        <v>5015.6821696582101</v>
      </c>
      <c r="K42" s="6">
        <v>10298.290936304107</v>
      </c>
    </row>
    <row r="43" spans="1:11" x14ac:dyDescent="0.3">
      <c r="A43" s="7">
        <v>4.25</v>
      </c>
      <c r="B43" s="7">
        <v>4</v>
      </c>
      <c r="C43" s="11">
        <v>-2.7734364343892041E-4</v>
      </c>
      <c r="D43" s="11">
        <v>4.0050794342480793E-3</v>
      </c>
      <c r="E43" s="11">
        <v>-1.9612242354978729E-2</v>
      </c>
      <c r="F43" s="1">
        <v>5.7848647227188014E-2</v>
      </c>
      <c r="G43" s="21">
        <f t="shared" si="10"/>
        <v>2.5547906371268476E-2</v>
      </c>
      <c r="H43" s="16">
        <f t="shared" si="8"/>
        <v>0.89710837746303995</v>
      </c>
      <c r="I43" s="21">
        <f t="shared" si="9"/>
        <v>2.3376194505321024E-2</v>
      </c>
      <c r="J43" s="6">
        <v>5087.3205934844727</v>
      </c>
      <c r="K43" s="6">
        <v>0</v>
      </c>
    </row>
    <row r="44" spans="1:11" x14ac:dyDescent="0.3">
      <c r="A44" s="7">
        <v>4.5</v>
      </c>
      <c r="B44" s="7">
        <v>4</v>
      </c>
      <c r="C44" s="11">
        <v>-2.7734364343892041E-4</v>
      </c>
      <c r="D44" s="11">
        <v>4.0050794342480793E-3</v>
      </c>
      <c r="E44" s="11">
        <v>-1.9612242354978729E-2</v>
      </c>
      <c r="F44" s="1">
        <v>5.7848647227188014E-2</v>
      </c>
      <c r="G44" s="21">
        <f t="shared" si="10"/>
        <v>2.5423475664935719E-2</v>
      </c>
      <c r="H44" s="16">
        <f t="shared" si="8"/>
        <v>0.89189609332402031</v>
      </c>
      <c r="I44" s="21">
        <f t="shared" si="9"/>
        <v>2.3749250867581395E-2</v>
      </c>
      <c r="J44" s="6">
        <v>5212.2841390195626</v>
      </c>
      <c r="K44" s="6">
        <v>10180.724064401758</v>
      </c>
    </row>
    <row r="45" spans="1:11" x14ac:dyDescent="0.3">
      <c r="A45" s="7">
        <v>4.75</v>
      </c>
      <c r="B45" s="7">
        <v>4</v>
      </c>
      <c r="C45" s="11">
        <v>-2.7734364343892041E-4</v>
      </c>
      <c r="D45" s="11">
        <v>4.0050794342480793E-3</v>
      </c>
      <c r="E45" s="11">
        <v>-1.9612242354978729E-2</v>
      </c>
      <c r="F45" s="1">
        <v>5.7848647227188014E-2</v>
      </c>
      <c r="G45" s="21">
        <f t="shared" si="10"/>
        <v>2.533166248958079E-2</v>
      </c>
      <c r="H45" s="16">
        <f t="shared" si="8"/>
        <v>0.88663188257241832</v>
      </c>
      <c r="I45" s="21">
        <f t="shared" si="9"/>
        <v>2.3697651581001011E-2</v>
      </c>
      <c r="J45" s="6">
        <v>5264.2107516020824</v>
      </c>
      <c r="K45" s="6">
        <v>0</v>
      </c>
    </row>
    <row r="46" spans="1:11" x14ac:dyDescent="0.3">
      <c r="A46" s="7">
        <v>5</v>
      </c>
      <c r="B46" s="7">
        <v>5</v>
      </c>
      <c r="C46" s="11">
        <v>9.930419091587966E-6</v>
      </c>
      <c r="D46" s="11">
        <v>-1.0768291150539864E-4</v>
      </c>
      <c r="E46" s="11">
        <v>-3.0173587232076209E-5</v>
      </c>
      <c r="F46" s="1">
        <v>2.6848104215978153E-2</v>
      </c>
      <c r="G46" s="21">
        <f t="shared" si="10"/>
        <v>2.5246465878631302E-2</v>
      </c>
      <c r="H46" s="16">
        <f t="shared" si="8"/>
        <v>0.88141004553266145</v>
      </c>
      <c r="I46" s="21">
        <f t="shared" si="9"/>
        <v>2.3470825702827547E-2</v>
      </c>
      <c r="J46" s="6">
        <v>5221.8370397568115</v>
      </c>
      <c r="K46" s="6">
        <v>10061.029001390456</v>
      </c>
    </row>
    <row r="47" spans="1:11" x14ac:dyDescent="0.3">
      <c r="A47" s="7">
        <v>5.25</v>
      </c>
      <c r="B47" s="7">
        <v>5</v>
      </c>
      <c r="C47" s="11">
        <v>9.930419091587966E-6</v>
      </c>
      <c r="D47" s="11">
        <v>-1.0768291150539864E-4</v>
      </c>
      <c r="E47" s="11">
        <v>-3.0173587232076209E-5</v>
      </c>
      <c r="F47" s="1">
        <v>2.6848104215978153E-2</v>
      </c>
      <c r="G47" s="21">
        <f t="shared" si="10"/>
        <v>2.5158645309754642E-2</v>
      </c>
      <c r="H47" s="16">
        <f t="shared" si="8"/>
        <v>0.87626836004577724</v>
      </c>
      <c r="I47" s="21">
        <f t="shared" si="9"/>
        <v>2.3428923617396791E-2</v>
      </c>
      <c r="J47" s="6">
        <v>5141.6854868842429</v>
      </c>
      <c r="K47" s="6">
        <v>0</v>
      </c>
    </row>
    <row r="48" spans="1:11" x14ac:dyDescent="0.3">
      <c r="A48" s="7">
        <v>5.5</v>
      </c>
      <c r="B48" s="7">
        <v>5</v>
      </c>
      <c r="C48" s="11">
        <v>9.930419091587966E-6</v>
      </c>
      <c r="D48" s="11">
        <v>-1.0768291150539864E-4</v>
      </c>
      <c r="E48" s="11">
        <v>-3.0173587232076209E-5</v>
      </c>
      <c r="F48" s="1">
        <v>2.6848104215978153E-2</v>
      </c>
      <c r="G48" s="21">
        <f t="shared" si="10"/>
        <v>2.5076914889526375E-2</v>
      </c>
      <c r="H48" s="16">
        <f t="shared" si="8"/>
        <v>0.87116574114393874</v>
      </c>
      <c r="I48" s="21">
        <f t="shared" si="9"/>
        <v>2.3426937094740197E-2</v>
      </c>
      <c r="J48" s="6">
        <v>5102.6189018385512</v>
      </c>
      <c r="K48" s="6">
        <v>9944.0933661813924</v>
      </c>
    </row>
    <row r="49" spans="1:11" x14ac:dyDescent="0.3">
      <c r="A49" s="7">
        <v>5.75</v>
      </c>
      <c r="B49" s="7">
        <v>5</v>
      </c>
      <c r="C49" s="11">
        <v>9.930419091587966E-6</v>
      </c>
      <c r="D49" s="11">
        <v>-1.0768291150539864E-4</v>
      </c>
      <c r="E49" s="11">
        <v>-3.0173587232076209E-5</v>
      </c>
      <c r="F49" s="1">
        <v>2.6848104215978153E-2</v>
      </c>
      <c r="G49" s="21">
        <f t="shared" si="10"/>
        <v>2.5002205594736329E-2</v>
      </c>
      <c r="H49" s="16">
        <f t="shared" si="8"/>
        <v>0.86609326304604928</v>
      </c>
      <c r="I49" s="21">
        <f t="shared" si="9"/>
        <v>2.3468611829883024E-2</v>
      </c>
      <c r="J49" s="6">
        <v>5072.4780978895178</v>
      </c>
      <c r="K49" s="6">
        <v>0</v>
      </c>
    </row>
    <row r="50" spans="1:11" x14ac:dyDescent="0.3">
      <c r="A50" s="7">
        <v>6</v>
      </c>
      <c r="B50" s="7">
        <v>5</v>
      </c>
      <c r="C50" s="11">
        <v>9.930419091587966E-6</v>
      </c>
      <c r="D50" s="11">
        <v>-1.0768291150539864E-4</v>
      </c>
      <c r="E50" s="11">
        <v>-3.0173587232076209E-5</v>
      </c>
      <c r="F50" s="1">
        <v>2.6848104215978153E-2</v>
      </c>
      <c r="G50" s="21">
        <f t="shared" si="10"/>
        <v>2.4935448402174345E-2</v>
      </c>
      <c r="H50" s="16">
        <f t="shared" si="8"/>
        <v>0.86104140144107955</v>
      </c>
      <c r="I50" s="21">
        <f t="shared" si="9"/>
        <v>2.3557695016646285E-2</v>
      </c>
      <c r="J50" s="6">
        <v>5051.8616049697939</v>
      </c>
      <c r="K50" s="6">
        <v>9828.5270915664514</v>
      </c>
    </row>
    <row r="51" spans="1:11" x14ac:dyDescent="0.3">
      <c r="A51" s="7">
        <v>6.25</v>
      </c>
      <c r="B51" s="7">
        <v>5</v>
      </c>
      <c r="C51" s="11">
        <v>9.930419091587966E-6</v>
      </c>
      <c r="D51" s="11">
        <v>-1.0768291150539864E-4</v>
      </c>
      <c r="E51" s="11">
        <v>-3.0173587232076209E-5</v>
      </c>
      <c r="F51" s="1">
        <v>2.6848104215978153E-2</v>
      </c>
      <c r="G51" s="21">
        <f t="shared" si="10"/>
        <v>2.4877574288630262E-2</v>
      </c>
      <c r="H51" s="16">
        <f t="shared" si="8"/>
        <v>0.85600005438720794</v>
      </c>
      <c r="I51" s="21">
        <f t="shared" si="9"/>
        <v>2.3697935771652467E-2</v>
      </c>
      <c r="J51" s="6">
        <v>5041.3470538716201</v>
      </c>
      <c r="K51" s="6">
        <v>0</v>
      </c>
    </row>
    <row r="52" spans="1:11" x14ac:dyDescent="0.3">
      <c r="A52" s="7">
        <v>6.5</v>
      </c>
      <c r="B52" s="7">
        <v>5</v>
      </c>
      <c r="C52" s="11">
        <v>9.930419091587966E-6</v>
      </c>
      <c r="D52" s="11">
        <v>-1.0768291150539864E-4</v>
      </c>
      <c r="E52" s="11">
        <v>-3.0173587232076209E-5</v>
      </c>
      <c r="F52" s="1">
        <v>2.6848104215978153E-2</v>
      </c>
      <c r="G52" s="21">
        <f t="shared" si="10"/>
        <v>2.4829514230893912E-2</v>
      </c>
      <c r="H52" s="16">
        <f t="shared" si="8"/>
        <v>0.85095856403847758</v>
      </c>
      <c r="I52" s="21">
        <f t="shared" si="9"/>
        <v>2.3893085593348573E-2</v>
      </c>
      <c r="J52" s="6">
        <v>5041.4903487303636</v>
      </c>
      <c r="K52" s="6">
        <v>9713.4345531525323</v>
      </c>
    </row>
    <row r="53" spans="1:11" x14ac:dyDescent="0.3">
      <c r="A53" s="7">
        <v>6.75</v>
      </c>
      <c r="B53" s="7">
        <v>5</v>
      </c>
      <c r="C53" s="11">
        <v>9.930419091587966E-6</v>
      </c>
      <c r="D53" s="11">
        <v>-1.0768291150539864E-4</v>
      </c>
      <c r="E53" s="11">
        <v>-3.0173587232076209E-5</v>
      </c>
      <c r="F53" s="1">
        <v>2.6848104215978153E-2</v>
      </c>
      <c r="G53" s="21">
        <f t="shared" si="10"/>
        <v>2.4792199205755129E-2</v>
      </c>
      <c r="H53" s="16">
        <f t="shared" si="8"/>
        <v>0.84590573947915759</v>
      </c>
      <c r="I53" s="21">
        <f t="shared" si="9"/>
        <v>2.4146898856110433E-2</v>
      </c>
      <c r="J53" s="6">
        <v>0</v>
      </c>
      <c r="K53" s="6">
        <v>0</v>
      </c>
    </row>
    <row r="54" spans="1:11" x14ac:dyDescent="0.3">
      <c r="A54" s="7">
        <v>7</v>
      </c>
      <c r="B54" s="7">
        <v>7</v>
      </c>
      <c r="C54" s="11">
        <v>-1.7998900274393943E-5</v>
      </c>
      <c r="D54" s="11">
        <v>4.8597030740863643E-4</v>
      </c>
      <c r="E54" s="11">
        <v>-4.2357087052292269E-3</v>
      </c>
      <c r="F54" s="1">
        <v>3.6777598857702286E-2</v>
      </c>
      <c r="G54" s="21">
        <f t="shared" si="10"/>
        <v>2.4766560190003759E-2</v>
      </c>
      <c r="H54" s="16">
        <f t="shared" si="8"/>
        <v>0.84082988095649469</v>
      </c>
      <c r="I54" s="21">
        <f t="shared" si="9"/>
        <v>2.4463416327764165E-2</v>
      </c>
      <c r="J54" s="6">
        <v>0</v>
      </c>
      <c r="K54" s="6">
        <v>0</v>
      </c>
    </row>
    <row r="55" spans="1:11" x14ac:dyDescent="0.3">
      <c r="A55" s="7">
        <v>7.25</v>
      </c>
      <c r="B55" s="7">
        <v>7</v>
      </c>
      <c r="C55" s="11">
        <v>-1.7998900274393943E-5</v>
      </c>
      <c r="D55" s="11">
        <v>4.8597030740863643E-4</v>
      </c>
      <c r="E55" s="11">
        <v>-4.2357087052292269E-3</v>
      </c>
      <c r="F55" s="1">
        <v>3.6777598857702286E-2</v>
      </c>
      <c r="G55" s="21">
        <f t="shared" si="10"/>
        <v>2.4753537859328816E-2</v>
      </c>
      <c r="H55" s="16">
        <f t="shared" si="8"/>
        <v>0.83571874704601856</v>
      </c>
      <c r="I55" s="21">
        <f t="shared" si="9"/>
        <v>2.4793746459691235E-2</v>
      </c>
      <c r="J55" s="6">
        <v>0</v>
      </c>
      <c r="K55" s="6">
        <v>0</v>
      </c>
    </row>
    <row r="56" spans="1:11" x14ac:dyDescent="0.3">
      <c r="A56" s="7">
        <v>7.5</v>
      </c>
      <c r="B56" s="7">
        <v>7</v>
      </c>
      <c r="C56" s="11">
        <v>-1.7998900274393943E-5</v>
      </c>
      <c r="D56" s="11">
        <v>4.8597030740863643E-4</v>
      </c>
      <c r="E56" s="11">
        <v>-4.2357087052292269E-3</v>
      </c>
      <c r="F56" s="1">
        <v>3.6777598857702286E-2</v>
      </c>
      <c r="G56" s="21">
        <f t="shared" si="10"/>
        <v>2.4752327306958935E-2</v>
      </c>
      <c r="H56" s="16">
        <f t="shared" si="8"/>
        <v>0.83057050839550473</v>
      </c>
      <c r="I56" s="21">
        <f t="shared" si="9"/>
        <v>2.5107123786264118E-2</v>
      </c>
      <c r="J56" s="6">
        <v>0</v>
      </c>
      <c r="K56" s="6">
        <v>0</v>
      </c>
    </row>
    <row r="57" spans="1:11" x14ac:dyDescent="0.3">
      <c r="A57" s="7">
        <v>7.75</v>
      </c>
      <c r="B57" s="7">
        <v>7</v>
      </c>
      <c r="C57" s="11">
        <v>-1.7998900274393943E-5</v>
      </c>
      <c r="D57" s="11">
        <v>4.8597030740863643E-4</v>
      </c>
      <c r="E57" s="11">
        <v>-4.2357087052292269E-3</v>
      </c>
      <c r="F57" s="1">
        <v>3.6777598857702286E-2</v>
      </c>
      <c r="G57" s="21">
        <f t="shared" si="10"/>
        <v>2.4761241135993407E-2</v>
      </c>
      <c r="H57" s="16">
        <f t="shared" si="8"/>
        <v>0.82538971794044458</v>
      </c>
      <c r="I57" s="21">
        <f t="shared" si="9"/>
        <v>2.5396751895718772E-2</v>
      </c>
      <c r="J57" s="6">
        <v>0</v>
      </c>
      <c r="K57" s="6">
        <v>0</v>
      </c>
    </row>
    <row r="58" spans="1:11" x14ac:dyDescent="0.3">
      <c r="A58" s="7">
        <v>8</v>
      </c>
      <c r="B58" s="7">
        <v>7</v>
      </c>
      <c r="C58" s="11">
        <v>-1.7998900274393943E-5</v>
      </c>
      <c r="D58" s="11">
        <v>4.8597030740863643E-4</v>
      </c>
      <c r="E58" s="11">
        <v>-4.2357087052292269E-3</v>
      </c>
      <c r="F58" s="1">
        <v>3.6777598857702286E-2</v>
      </c>
      <c r="G58" s="21">
        <f t="shared" si="10"/>
        <v>2.4778591949531505E-2</v>
      </c>
      <c r="H58" s="16">
        <f t="shared" si="8"/>
        <v>0.82018222680955444</v>
      </c>
      <c r="I58" s="21">
        <f t="shared" si="9"/>
        <v>2.5655832773127329E-2</v>
      </c>
      <c r="J58" s="6">
        <v>0</v>
      </c>
      <c r="K58" s="6">
        <v>0</v>
      </c>
    </row>
    <row r="59" spans="1:11" x14ac:dyDescent="0.3">
      <c r="A59" s="7">
        <v>8.25</v>
      </c>
      <c r="B59" s="7">
        <v>7</v>
      </c>
      <c r="C59" s="11">
        <v>-1.7998900274393943E-5</v>
      </c>
      <c r="D59" s="11">
        <v>4.8597030740863643E-4</v>
      </c>
      <c r="E59" s="11">
        <v>-4.2357087052292269E-3</v>
      </c>
      <c r="F59" s="1">
        <v>3.6777598857702286E-2</v>
      </c>
      <c r="G59" s="21">
        <f t="shared" si="10"/>
        <v>2.4802692350672496E-2</v>
      </c>
      <c r="H59" s="16">
        <f t="shared" si="8"/>
        <v>0.81495513862103885</v>
      </c>
      <c r="I59" s="21">
        <f t="shared" si="9"/>
        <v>2.5877567258699052E-2</v>
      </c>
      <c r="J59" s="6">
        <v>0</v>
      </c>
      <c r="K59" s="6">
        <v>0</v>
      </c>
    </row>
    <row r="60" spans="1:11" x14ac:dyDescent="0.3">
      <c r="A60" s="7">
        <v>8.5</v>
      </c>
      <c r="B60" s="7">
        <v>7</v>
      </c>
      <c r="C60" s="11">
        <v>-1.7998900274393943E-5</v>
      </c>
      <c r="D60" s="11">
        <v>4.8597030740863643E-4</v>
      </c>
      <c r="E60" s="11">
        <v>-4.2357087052292269E-3</v>
      </c>
      <c r="F60" s="1">
        <v>3.6777598857702286E-2</v>
      </c>
      <c r="G60" s="21">
        <f t="shared" si="10"/>
        <v>2.483185494251566E-2</v>
      </c>
      <c r="H60" s="16">
        <f t="shared" si="8"/>
        <v>0.80971676361828182</v>
      </c>
      <c r="I60" s="21">
        <f t="shared" si="9"/>
        <v>2.6055155620869463E-2</v>
      </c>
      <c r="J60" s="6">
        <v>0</v>
      </c>
      <c r="K60" s="6">
        <v>0</v>
      </c>
    </row>
    <row r="61" spans="1:11" x14ac:dyDescent="0.3">
      <c r="A61" s="7">
        <v>8.75</v>
      </c>
      <c r="B61" s="7">
        <v>7</v>
      </c>
      <c r="C61" s="11">
        <v>-1.7998900274393943E-5</v>
      </c>
      <c r="D61" s="11">
        <v>4.8597030740863643E-4</v>
      </c>
      <c r="E61" s="11">
        <v>-4.2357087052292269E-3</v>
      </c>
      <c r="F61" s="1">
        <v>3.6777598857702286E-2</v>
      </c>
      <c r="G61" s="21">
        <f t="shared" si="10"/>
        <v>2.4864392328160269E-2</v>
      </c>
      <c r="H61" s="16">
        <f t="shared" si="8"/>
        <v>0.8044765730422917</v>
      </c>
      <c r="I61" s="21">
        <f t="shared" si="9"/>
        <v>2.618179824418565E-2</v>
      </c>
      <c r="J61" s="6">
        <v>0</v>
      </c>
      <c r="K61" s="6">
        <v>0</v>
      </c>
    </row>
    <row r="62" spans="1:11" x14ac:dyDescent="0.3">
      <c r="A62" s="7">
        <v>9</v>
      </c>
      <c r="B62" s="7">
        <v>7</v>
      </c>
      <c r="C62" s="11">
        <v>-1.7998900274393943E-5</v>
      </c>
      <c r="D62" s="11">
        <v>4.8597030740863643E-4</v>
      </c>
      <c r="E62" s="11">
        <v>-4.2357087052292269E-3</v>
      </c>
      <c r="F62" s="1">
        <v>3.6777598857702286E-2</v>
      </c>
      <c r="G62" s="21">
        <f t="shared" si="10"/>
        <v>2.4898617110705609E-2</v>
      </c>
      <c r="H62" s="16">
        <f t="shared" si="8"/>
        <v>0.79924515419857411</v>
      </c>
      <c r="I62" s="21">
        <f t="shared" si="9"/>
        <v>2.6250696431956655E-2</v>
      </c>
      <c r="J62" s="6">
        <v>0</v>
      </c>
      <c r="K62" s="6">
        <v>0</v>
      </c>
    </row>
    <row r="63" spans="1:11" x14ac:dyDescent="0.3">
      <c r="A63" s="7">
        <v>9.25</v>
      </c>
      <c r="B63" s="7">
        <v>7</v>
      </c>
      <c r="C63" s="11">
        <v>-1.7998900274393943E-5</v>
      </c>
      <c r="D63" s="11">
        <v>4.8597030740863643E-4</v>
      </c>
      <c r="E63" s="11">
        <v>-4.2357087052292269E-3</v>
      </c>
      <c r="F63" s="1">
        <v>3.6777598857702286E-2</v>
      </c>
      <c r="G63" s="21">
        <f t="shared" si="10"/>
        <v>2.493284189325095E-2</v>
      </c>
      <c r="H63" s="16">
        <f t="shared" si="8"/>
        <v>0.79403416673170524</v>
      </c>
      <c r="I63" s="21">
        <f t="shared" si="9"/>
        <v>2.6255053323599675E-2</v>
      </c>
      <c r="J63" s="6">
        <v>0</v>
      </c>
      <c r="K63" s="6">
        <v>0</v>
      </c>
    </row>
    <row r="64" spans="1:11" x14ac:dyDescent="0.3">
      <c r="A64" s="7">
        <v>9.5</v>
      </c>
      <c r="B64" s="7">
        <v>7</v>
      </c>
      <c r="C64" s="11">
        <v>-1.7998900274393943E-5</v>
      </c>
      <c r="D64" s="11">
        <v>4.8597030740863643E-4</v>
      </c>
      <c r="E64" s="11">
        <v>-4.2357087052292269E-3</v>
      </c>
      <c r="F64" s="1">
        <v>3.6777598857702286E-2</v>
      </c>
      <c r="G64" s="21">
        <f t="shared" si="10"/>
        <v>2.4965379278895559E-2</v>
      </c>
      <c r="H64" s="16">
        <f t="shared" si="8"/>
        <v>0.78885630067200496</v>
      </c>
      <c r="I64" s="21">
        <f t="shared" si="9"/>
        <v>2.6188074926578153E-2</v>
      </c>
      <c r="J64" s="6">
        <v>0</v>
      </c>
      <c r="K64" s="6">
        <v>0</v>
      </c>
    </row>
    <row r="65" spans="1:11" x14ac:dyDescent="0.3">
      <c r="A65" s="7">
        <v>9.75</v>
      </c>
      <c r="B65" s="7">
        <v>7</v>
      </c>
      <c r="C65" s="11">
        <v>-1.7998900274393943E-5</v>
      </c>
      <c r="D65" s="11">
        <v>4.8597030740863643E-4</v>
      </c>
      <c r="E65" s="11">
        <v>-4.2357087052292269E-3</v>
      </c>
      <c r="F65" s="1">
        <v>3.6777598857702286E-2</v>
      </c>
      <c r="G65" s="21">
        <f t="shared" si="10"/>
        <v>2.4994541870738723E-2</v>
      </c>
      <c r="H65" s="16">
        <f t="shared" si="8"/>
        <v>0.7837252368657821</v>
      </c>
      <c r="I65" s="21">
        <f t="shared" si="9"/>
        <v>2.6042971262781656E-2</v>
      </c>
      <c r="J65" s="6">
        <v>0</v>
      </c>
      <c r="K65" s="6">
        <v>0</v>
      </c>
    </row>
    <row r="66" spans="1:11" x14ac:dyDescent="0.3">
      <c r="A66" s="7">
        <v>10</v>
      </c>
      <c r="B66" s="7">
        <v>10</v>
      </c>
      <c r="C66" s="11">
        <v>-4.9197010937506248E-5</v>
      </c>
      <c r="D66" s="11">
        <v>7.4215653209385964E-4</v>
      </c>
      <c r="E66" s="11">
        <v>0</v>
      </c>
      <c r="F66" s="1">
        <v>0</v>
      </c>
      <c r="G66" s="21">
        <f t="shared" si="10"/>
        <v>2.5018642271879714E-2</v>
      </c>
      <c r="H66" s="16">
        <f t="shared" si="8"/>
        <v>0.77865561044418174</v>
      </c>
      <c r="J66" s="6">
        <v>0</v>
      </c>
      <c r="K66" s="6">
        <v>0</v>
      </c>
    </row>
  </sheetData>
  <dataValidations count="2">
    <dataValidation type="list" allowBlank="1" showInputMessage="1" showErrorMessage="1" sqref="G3" xr:uid="{49DECEDA-4F45-4B6A-88A2-D86B30E6DB9B}">
      <formula1>"Linear,Quadratic,Cubic"</formula1>
    </dataValidation>
    <dataValidation type="list" allowBlank="1" showInputMessage="1" showErrorMessage="1" sqref="K16" xr:uid="{8AC18142-66EB-4A3E-9FA9-601D0DCC4332}">
      <formula1>"1,2,4"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6318-62C3-4E74-8E34-144034895045}">
  <dimension ref="A1:AI464"/>
  <sheetViews>
    <sheetView workbookViewId="0">
      <selection activeCell="C15" sqref="C15"/>
    </sheetView>
  </sheetViews>
  <sheetFormatPr defaultRowHeight="14.4" x14ac:dyDescent="0.3"/>
  <cols>
    <col min="5" max="5" width="11.44140625" bestFit="1" customWidth="1"/>
    <col min="17" max="17" width="9.88671875" bestFit="1" customWidth="1"/>
    <col min="26" max="26" width="9.5546875" bestFit="1" customWidth="1"/>
  </cols>
  <sheetData>
    <row r="1" spans="1:11" x14ac:dyDescent="0.3">
      <c r="A1" t="s">
        <v>19</v>
      </c>
      <c r="B1" t="s">
        <v>20</v>
      </c>
      <c r="C1" t="s">
        <v>21</v>
      </c>
      <c r="E1" t="s">
        <v>57</v>
      </c>
      <c r="I1" t="str">
        <f>Pricing!I2</f>
        <v>// Assumptions:</v>
      </c>
    </row>
    <row r="2" spans="1:11" x14ac:dyDescent="0.3">
      <c r="A2" t="str">
        <f>Pricing!A3</f>
        <v>3M Fixing</v>
      </c>
      <c r="B2" s="2">
        <f>Pricing!B3</f>
        <v>3.9399999999999998E-2</v>
      </c>
      <c r="C2" s="7">
        <f>Pricing!C3</f>
        <v>0.25</v>
      </c>
      <c r="E2" t="s">
        <v>58</v>
      </c>
      <c r="I2" t="str">
        <f>Pricing!I3</f>
        <v>// All swaps are quarterly 3M-Euribor (floating leg) versus annual coupon (fixed leg). This is market convention for Euribor swaps.</v>
      </c>
    </row>
    <row r="3" spans="1:11" x14ac:dyDescent="0.3">
      <c r="A3" t="str">
        <f>Pricing!A4</f>
        <v>1Y Swap</v>
      </c>
      <c r="B3" s="2">
        <f>Pricing!B4</f>
        <v>3.5299999999999998E-2</v>
      </c>
      <c r="C3" s="7">
        <f>Pricing!C4</f>
        <v>1</v>
      </c>
      <c r="E3" t="s">
        <v>4</v>
      </c>
      <c r="F3" s="4">
        <v>1E-4</v>
      </c>
      <c r="I3" t="str">
        <f>Pricing!I4</f>
        <v>// All coupon periods are exactly 1/4 of a year. We ignore intricansies of the Gregorian calendar.</v>
      </c>
    </row>
    <row r="4" spans="1:11" x14ac:dyDescent="0.3">
      <c r="A4" t="str">
        <f>Pricing!A5</f>
        <v>2Y Swap</v>
      </c>
      <c r="B4" s="2">
        <f>Pricing!B5</f>
        <v>0.03</v>
      </c>
      <c r="C4" s="7">
        <f>Pricing!C5</f>
        <v>2</v>
      </c>
      <c r="E4" t="s">
        <v>46</v>
      </c>
      <c r="F4" t="str">
        <f>Pricing!G3</f>
        <v>Cubic</v>
      </c>
      <c r="I4" t="str">
        <f>Pricing!I5</f>
        <v>// Underlying model is compounded yield, which is a linear or quadratic or cubic spline</v>
      </c>
    </row>
    <row r="5" spans="1:11" x14ac:dyDescent="0.3">
      <c r="A5" t="str">
        <f>Pricing!A6</f>
        <v>3Y Swap</v>
      </c>
      <c r="B5" s="2">
        <f>Pricing!B6</f>
        <v>2.75E-2</v>
      </c>
      <c r="C5" s="7">
        <f>Pricing!C6</f>
        <v>3</v>
      </c>
      <c r="I5" t="str">
        <f>Pricing!I6</f>
        <v>// I.e. a discount factor for a future date T is given by exp(-r(T)*T), where r(T) is a spline</v>
      </c>
    </row>
    <row r="6" spans="1:11" x14ac:dyDescent="0.3">
      <c r="A6" t="str">
        <f>Pricing!A7</f>
        <v>4Y Swap</v>
      </c>
      <c r="B6" s="2">
        <f>Pricing!B7</f>
        <v>2.6200000000000001E-2</v>
      </c>
      <c r="C6" s="7">
        <f>Pricing!C7</f>
        <v>4</v>
      </c>
      <c r="I6" t="str">
        <f>Pricing!I7</f>
        <v>// Maturities of the fixing and the swaps correspond to nodes in the r(T) function.</v>
      </c>
    </row>
    <row r="7" spans="1:11" x14ac:dyDescent="0.3">
      <c r="A7" t="str">
        <f>Pricing!A8</f>
        <v>5Y Swap</v>
      </c>
      <c r="B7" s="2">
        <f>Pricing!B8</f>
        <v>2.5700000000000001E-2</v>
      </c>
      <c r="C7" s="7">
        <f>Pricing!C8</f>
        <v>5</v>
      </c>
      <c r="I7" t="str">
        <f>Pricing!I8</f>
        <v>// Each segment of the spine is given by a*x^3 + b*x^2 + c*c + d</v>
      </c>
    </row>
    <row r="8" spans="1:11" x14ac:dyDescent="0.3">
      <c r="A8" t="str">
        <f>Pricing!A9</f>
        <v>7Y Swap</v>
      </c>
      <c r="B8" s="2">
        <f>Pricing!B9</f>
        <v>2.52E-2</v>
      </c>
      <c r="C8" s="7">
        <f>Pricing!C9</f>
        <v>7</v>
      </c>
      <c r="I8" t="str">
        <f>Pricing!I9</f>
        <v>// A cubic spline tries to match values on the end of the segment, as well as two derivatives</v>
      </c>
    </row>
    <row r="9" spans="1:11" x14ac:dyDescent="0.3">
      <c r="A9" t="str">
        <f>Pricing!A10</f>
        <v>10Y Swap</v>
      </c>
      <c r="B9" s="2">
        <f>Pricing!B10</f>
        <v>2.5399999999999999E-2</v>
      </c>
      <c r="C9" s="7">
        <f>Pricing!C10</f>
        <v>10</v>
      </c>
      <c r="I9" t="str">
        <f>Pricing!I10</f>
        <v>// Target value for a derivative at interior points is an average of secants (a-la Hermite spline)</v>
      </c>
    </row>
    <row r="11" spans="1:11" s="5" customFormat="1" x14ac:dyDescent="0.3">
      <c r="A11" s="5" t="s">
        <v>30</v>
      </c>
    </row>
    <row r="13" spans="1:11" x14ac:dyDescent="0.3">
      <c r="A13" t="s">
        <v>10</v>
      </c>
      <c r="B13" t="s">
        <v>9</v>
      </c>
      <c r="C13" t="s">
        <v>42</v>
      </c>
      <c r="D13" t="s">
        <v>48</v>
      </c>
      <c r="E13" t="s">
        <v>43</v>
      </c>
      <c r="F13" t="s">
        <v>44</v>
      </c>
      <c r="G13" t="s">
        <v>45</v>
      </c>
      <c r="H13" t="s">
        <v>47</v>
      </c>
      <c r="J13" t="s">
        <v>25</v>
      </c>
      <c r="K13">
        <f>C2</f>
        <v>0.25</v>
      </c>
    </row>
    <row r="14" spans="1:11" x14ac:dyDescent="0.3">
      <c r="A14" s="7">
        <v>0</v>
      </c>
      <c r="B14" s="10">
        <f>LN(1+B2*C2)/C2</f>
        <v>3.920721988904103E-2</v>
      </c>
      <c r="C14" s="18">
        <v>0</v>
      </c>
      <c r="D14" s="11">
        <f>((B15-B14)/(A15-A14) + (B16-B15)/(A16-A15))/2</f>
        <v>-3.0106533994071808E-3</v>
      </c>
      <c r="E14" s="11">
        <f t="shared" ref="E14:E22" si="0">IF($F$4="Cubic",(C14+D14-2*(B15-B14)/(A15-A14))/(A15-A14)^2, 0)</f>
        <v>-4.8170454390514893E-2</v>
      </c>
      <c r="F14" s="11">
        <f t="shared" ref="F14:F22" si="1">IF($F$4="Cubic", ((B15-B14)/(A15-A14) - C14 - E14*(A15^2 + A14*A15 - 2*A14^2))/(A15-A14), IF($F$4="QUADRATIC", (B15-B14-C14*(A15-A14))/(A15-A14)^2, 0))</f>
        <v>1.2042613597628723E-2</v>
      </c>
      <c r="G14" s="18">
        <f t="shared" ref="G14:G22" si="2">IF($F$4="Cubic", C14-2*F14*A14 - 3*E14*A14^2, IF($F$4="Quadratic", C14-2*F14*A14, (B15-B14)/(A15-A14)))</f>
        <v>0</v>
      </c>
      <c r="H14" s="11">
        <f t="shared" ref="H14:H22" si="3">B14 -E14*A14^3 - F14*A14^2 - G14*A14</f>
        <v>3.920721988904103E-2</v>
      </c>
      <c r="J14" t="s">
        <v>28</v>
      </c>
      <c r="K14">
        <v>4</v>
      </c>
    </row>
    <row r="15" spans="1:11" x14ac:dyDescent="0.3">
      <c r="A15" s="7">
        <f>C2</f>
        <v>0.25</v>
      </c>
      <c r="B15" s="10">
        <f>LN(1+B2*C2)/C2</f>
        <v>3.920721988904103E-2</v>
      </c>
      <c r="C15" s="11">
        <f>D14</f>
        <v>-3.0106533994071808E-3</v>
      </c>
      <c r="D15" s="11">
        <f t="shared" ref="D15:D20" si="4">((B16-B15)/(A16-A15) + (B17-B16)/(A17-A16))/2</f>
        <v>-5.5768721736000962E-3</v>
      </c>
      <c r="E15" s="11">
        <f t="shared" si="0"/>
        <v>6.1423787104381254E-3</v>
      </c>
      <c r="F15" s="11">
        <f t="shared" si="1"/>
        <v>-1.3227772598200098E-2</v>
      </c>
      <c r="G15" s="18">
        <f t="shared" si="2"/>
        <v>2.4515368914857193E-3</v>
      </c>
      <c r="H15" s="11">
        <f t="shared" si="3"/>
        <v>3.9325096786206507E-2</v>
      </c>
      <c r="J15" t="s">
        <v>29</v>
      </c>
      <c r="K15" s="9">
        <f>SUM(J25:J65) / SUM(K25:K65) * K14</f>
        <v>3.9399999999999658E-2</v>
      </c>
    </row>
    <row r="16" spans="1:11" x14ac:dyDescent="0.3">
      <c r="A16" s="7">
        <f t="shared" ref="A16:A22" si="5">C3</f>
        <v>1</v>
      </c>
      <c r="B16" s="9">
        <f>LN(1+B3)</f>
        <v>3.4691239789930259E-2</v>
      </c>
      <c r="C16" s="11">
        <f t="shared" ref="C16:C22" si="6">D15</f>
        <v>-5.5768721736000962E-3</v>
      </c>
      <c r="D16" s="11">
        <f t="shared" si="4"/>
        <v>-3.7812862008387814E-3</v>
      </c>
      <c r="E16" s="11">
        <f t="shared" si="0"/>
        <v>9.0671672233278225E-4</v>
      </c>
      <c r="F16" s="11">
        <f t="shared" si="1"/>
        <v>-3.1824322641168627E-3</v>
      </c>
      <c r="G16" s="18">
        <f t="shared" si="2"/>
        <v>-1.9321578123647175E-3</v>
      </c>
      <c r="H16" s="11">
        <f t="shared" si="3"/>
        <v>3.8899113144079067E-2</v>
      </c>
      <c r="J16" t="s">
        <v>12</v>
      </c>
      <c r="K16" s="9">
        <f>B2</f>
        <v>3.9399999999999998E-2</v>
      </c>
    </row>
    <row r="17" spans="1:11" x14ac:dyDescent="0.3">
      <c r="A17" s="7">
        <f t="shared" si="5"/>
        <v>2</v>
      </c>
      <c r="B17" s="9">
        <f t="shared" ref="B17:B22" si="7">LN(1+B4)</f>
        <v>2.9558802241544429E-2</v>
      </c>
      <c r="C17" s="11">
        <f t="shared" si="6"/>
        <v>-3.7812862008387814E-3</v>
      </c>
      <c r="D17" s="11">
        <f t="shared" si="4"/>
        <v>-1.8480713579085289E-3</v>
      </c>
      <c r="E17" s="11">
        <f t="shared" si="0"/>
        <v>-7.6908785216384459E-4</v>
      </c>
      <c r="F17" s="11">
        <f t="shared" si="1"/>
        <v>6.7347663126939607E-3</v>
      </c>
      <c r="G17" s="18">
        <f t="shared" si="2"/>
        <v>-2.1491297225648489E-2</v>
      </c>
      <c r="H17" s="11">
        <f t="shared" si="3"/>
        <v>5.1755034259376324E-2</v>
      </c>
    </row>
    <row r="18" spans="1:11" x14ac:dyDescent="0.3">
      <c r="A18" s="7">
        <f t="shared" si="5"/>
        <v>3</v>
      </c>
      <c r="B18" s="9">
        <f t="shared" si="7"/>
        <v>2.7128667388252696E-2</v>
      </c>
      <c r="C18" s="11">
        <f t="shared" si="6"/>
        <v>-1.8480713579085289E-3</v>
      </c>
      <c r="D18" s="11">
        <f t="shared" si="4"/>
        <v>-8.7668052851219876E-4</v>
      </c>
      <c r="E18" s="11">
        <f t="shared" si="0"/>
        <v>-1.9273616137007767E-4</v>
      </c>
      <c r="F18" s="11">
        <f t="shared" si="1"/>
        <v>2.5094251090839806E-3</v>
      </c>
      <c r="G18" s="18">
        <f t="shared" si="2"/>
        <v>-1.1700745655420315E-2</v>
      </c>
      <c r="H18" s="11">
        <f t="shared" si="3"/>
        <v>4.4849954729749918E-2</v>
      </c>
    </row>
    <row r="19" spans="1:11" x14ac:dyDescent="0.3">
      <c r="A19" s="7">
        <f t="shared" si="5"/>
        <v>4</v>
      </c>
      <c r="B19" s="9">
        <f t="shared" si="7"/>
        <v>2.5862659525727371E-2</v>
      </c>
      <c r="C19" s="11">
        <f t="shared" si="6"/>
        <v>-8.7668052851219876E-4</v>
      </c>
      <c r="D19" s="11">
        <f t="shared" si="4"/>
        <v>-3.6557430311189021E-4</v>
      </c>
      <c r="E19" s="11">
        <f t="shared" si="0"/>
        <v>-2.6754844262594397E-4</v>
      </c>
      <c r="F19" s="11">
        <f t="shared" si="1"/>
        <v>3.8674570881503979E-3</v>
      </c>
      <c r="G19" s="18">
        <f t="shared" si="2"/>
        <v>-1.897401198767007E-2</v>
      </c>
      <c r="H19" s="11">
        <f t="shared" si="3"/>
        <v>5.7002494394061701E-2</v>
      </c>
    </row>
    <row r="20" spans="1:11" x14ac:dyDescent="0.3">
      <c r="A20" s="7">
        <f t="shared" si="5"/>
        <v>5</v>
      </c>
      <c r="B20" s="9">
        <f t="shared" si="7"/>
        <v>2.5375306331228299E-2</v>
      </c>
      <c r="C20" s="11">
        <f t="shared" si="6"/>
        <v>-3.6557430311189021E-4</v>
      </c>
      <c r="D20" s="11">
        <f t="shared" si="4"/>
        <v>-8.9386895914960601E-5</v>
      </c>
      <c r="E20" s="11">
        <f t="shared" si="0"/>
        <v>8.1574061056412586E-6</v>
      </c>
      <c r="F20" s="11">
        <f t="shared" si="1"/>
        <v>-7.7786458102310253E-5</v>
      </c>
      <c r="G20" s="18">
        <f t="shared" si="2"/>
        <v>-1.9951518001188207E-4</v>
      </c>
      <c r="H20" s="11">
        <f t="shared" si="3"/>
        <v>2.7297867920640307E-2</v>
      </c>
    </row>
    <row r="21" spans="1:11" x14ac:dyDescent="0.3">
      <c r="A21" s="7">
        <f t="shared" si="5"/>
        <v>7</v>
      </c>
      <c r="B21" s="9">
        <f t="shared" si="7"/>
        <v>2.4887715507778883E-2</v>
      </c>
      <c r="C21" s="11">
        <f t="shared" si="6"/>
        <v>-8.9386895914960601E-5</v>
      </c>
      <c r="D21" s="11">
        <f>(B22-B21)/(A22-A21)</f>
        <v>6.502161989478672E-5</v>
      </c>
      <c r="E21" s="11">
        <f t="shared" si="0"/>
        <v>-1.7156501756638591E-5</v>
      </c>
      <c r="F21" s="11">
        <f t="shared" si="1"/>
        <v>4.6322554742924196E-4</v>
      </c>
      <c r="G21" s="18">
        <f t="shared" si="2"/>
        <v>-4.0525388016984755E-3</v>
      </c>
      <c r="H21" s="11">
        <f t="shared" si="3"/>
        <v>3.6442115398162389E-2</v>
      </c>
    </row>
    <row r="22" spans="1:11" x14ac:dyDescent="0.3">
      <c r="A22" s="7">
        <f t="shared" si="5"/>
        <v>10</v>
      </c>
      <c r="B22" s="9">
        <f t="shared" si="7"/>
        <v>2.5082780367463243E-2</v>
      </c>
      <c r="C22" s="11">
        <f t="shared" si="6"/>
        <v>6.502161989478672E-5</v>
      </c>
      <c r="D22" s="11">
        <v>0</v>
      </c>
      <c r="E22" s="11">
        <f t="shared" si="0"/>
        <v>-4.9515344535978621E-5</v>
      </c>
      <c r="F22" s="11">
        <f t="shared" si="1"/>
        <v>7.4598124903441868E-4</v>
      </c>
      <c r="G22" s="18">
        <f t="shared" si="2"/>
        <v>0</v>
      </c>
      <c r="H22" s="11">
        <f t="shared" si="3"/>
        <v>0</v>
      </c>
    </row>
    <row r="24" spans="1:11" x14ac:dyDescent="0.3">
      <c r="A24" t="s">
        <v>10</v>
      </c>
      <c r="B24" t="s">
        <v>22</v>
      </c>
      <c r="C24" t="s">
        <v>43</v>
      </c>
      <c r="D24" t="s">
        <v>44</v>
      </c>
      <c r="E24" t="s">
        <v>45</v>
      </c>
      <c r="F24" t="s">
        <v>47</v>
      </c>
      <c r="G24" t="s">
        <v>23</v>
      </c>
      <c r="H24" t="s">
        <v>24</v>
      </c>
      <c r="I24" t="s">
        <v>11</v>
      </c>
      <c r="J24" t="s">
        <v>26</v>
      </c>
      <c r="K24" t="s">
        <v>27</v>
      </c>
    </row>
    <row r="25" spans="1:11" x14ac:dyDescent="0.3">
      <c r="A25" s="7">
        <v>0</v>
      </c>
      <c r="B25" s="7">
        <f t="array" ref="B25:B65">INDEX(A14:A22, MATCH(A25:A65, A14:A22, 1))</f>
        <v>0</v>
      </c>
      <c r="C25" s="11">
        <f t="array" ref="C25:C65">VLOOKUP(B25:B65, A14:H22, 5, FALSE)</f>
        <v>-4.8170454390514893E-2</v>
      </c>
      <c r="D25" s="11">
        <f t="array" ref="D25:D65">VLOOKUP(B25:B65, A14:H22, 6, FALSE)</f>
        <v>1.2042613597628723E-2</v>
      </c>
      <c r="E25" s="11">
        <f t="array" ref="E25:E65">VLOOKUP(B25:B65, A14:H22, 7, FALSE)</f>
        <v>0</v>
      </c>
      <c r="F25" s="1">
        <f t="array" ref="F25:F65">VLOOKUP(B25:B65, A14:H22, 8, FALSE)</f>
        <v>3.920721988904103E-2</v>
      </c>
      <c r="G25" s="3">
        <f>C25*A25^3 + D25*A25^2 + E25*A25 + F25</f>
        <v>3.920721988904103E-2</v>
      </c>
      <c r="H25" s="11">
        <f t="shared" ref="H25:H65" si="8">EXP(-G25*A25)</f>
        <v>1</v>
      </c>
      <c r="I25" s="3">
        <f t="shared" ref="I25:I64" si="9">(H25/H26-1)/(A26-A25)</f>
        <v>3.9399999999999658E-2</v>
      </c>
    </row>
    <row r="26" spans="1:11" x14ac:dyDescent="0.3">
      <c r="A26" s="7">
        <v>0.25</v>
      </c>
      <c r="B26" s="7">
        <v>0.25</v>
      </c>
      <c r="C26" s="11">
        <v>6.1423787104381254E-3</v>
      </c>
      <c r="D26" s="11">
        <v>-1.3227772598200098E-2</v>
      </c>
      <c r="E26" s="11">
        <v>2.4515368914857193E-3</v>
      </c>
      <c r="F26" s="1">
        <v>3.9325096786206507E-2</v>
      </c>
      <c r="G26" s="3">
        <f t="shared" ref="G26:G65" si="10">C26*A26^3 + D26*A26^2 + E26*A26 + F26</f>
        <v>3.9207219889041023E-2</v>
      </c>
      <c r="H26" s="11">
        <f t="shared" si="8"/>
        <v>0.99024607614992333</v>
      </c>
      <c r="I26" s="3">
        <f t="shared" si="9"/>
        <v>3.6986169210941E-2</v>
      </c>
      <c r="J26" s="3">
        <f t="array" ref="J26:J65">(A26:A65 &lt;= K13) * I25:I64 * H26:H65 * (A26:A65-A25:A64)</f>
        <v>9.7539238500766595E-3</v>
      </c>
      <c r="K26" s="11">
        <f t="array" ref="K26:K65">(A26:A65 &lt;= K13) * (ROUND(A26:A65*K14, 0)=A26:A65*K14) * H26:H65</f>
        <v>0.99024607614992333</v>
      </c>
    </row>
    <row r="27" spans="1:11" x14ac:dyDescent="0.3">
      <c r="A27" s="7">
        <v>0.5</v>
      </c>
      <c r="B27" s="7">
        <v>0.25</v>
      </c>
      <c r="C27" s="11">
        <v>6.1423787104381254E-3</v>
      </c>
      <c r="D27" s="11">
        <v>-1.3227772598200098E-2</v>
      </c>
      <c r="E27" s="11">
        <v>2.4515368914857193E-3</v>
      </c>
      <c r="F27" s="1">
        <v>3.9325096786206507E-2</v>
      </c>
      <c r="G27" s="3">
        <f t="shared" si="10"/>
        <v>3.8011719421204106E-2</v>
      </c>
      <c r="H27" s="11">
        <f t="shared" si="8"/>
        <v>0.98117361283253957</v>
      </c>
      <c r="I27" s="3">
        <f t="shared" si="9"/>
        <v>3.3055728613577529E-2</v>
      </c>
      <c r="J27" s="3">
        <v>0</v>
      </c>
      <c r="K27" s="11">
        <v>0</v>
      </c>
    </row>
    <row r="28" spans="1:11" x14ac:dyDescent="0.3">
      <c r="A28" s="7">
        <v>0.75</v>
      </c>
      <c r="B28" s="7">
        <v>0.25</v>
      </c>
      <c r="C28" s="11">
        <v>6.1423787104381254E-3</v>
      </c>
      <c r="D28" s="11">
        <v>-1.3227772598200098E-2</v>
      </c>
      <c r="E28" s="11">
        <v>2.4515368914857193E-3</v>
      </c>
      <c r="F28" s="1">
        <v>3.9325096786206507E-2</v>
      </c>
      <c r="G28" s="3">
        <f t="shared" si="10"/>
        <v>3.6314443386799324E-2</v>
      </c>
      <c r="H28" s="11">
        <f t="shared" si="8"/>
        <v>0.97313171833589573</v>
      </c>
      <c r="I28" s="3">
        <f t="shared" si="9"/>
        <v>2.9933071972610747E-2</v>
      </c>
      <c r="J28" s="3">
        <v>0</v>
      </c>
      <c r="K28" s="11">
        <v>0</v>
      </c>
    </row>
    <row r="29" spans="1:11" x14ac:dyDescent="0.3">
      <c r="A29" s="7">
        <v>1</v>
      </c>
      <c r="B29" s="7">
        <v>1</v>
      </c>
      <c r="C29" s="11">
        <v>9.0671672233278225E-4</v>
      </c>
      <c r="D29" s="11">
        <v>-3.1824322641168627E-3</v>
      </c>
      <c r="E29" s="11">
        <v>-1.9321578123647175E-3</v>
      </c>
      <c r="F29" s="1">
        <v>3.8899113144079067E-2</v>
      </c>
      <c r="G29" s="3">
        <f t="shared" si="10"/>
        <v>3.4691239789930273E-2</v>
      </c>
      <c r="H29" s="11">
        <f t="shared" si="8"/>
        <v>0.96590360282043863</v>
      </c>
      <c r="I29" s="3">
        <f t="shared" si="9"/>
        <v>2.7742285441562764E-2</v>
      </c>
      <c r="J29" s="3">
        <v>0</v>
      </c>
      <c r="K29" s="11">
        <v>0</v>
      </c>
    </row>
    <row r="30" spans="1:11" x14ac:dyDescent="0.3">
      <c r="A30" s="7">
        <v>1.25</v>
      </c>
      <c r="B30" s="7">
        <v>1</v>
      </c>
      <c r="C30" s="11">
        <v>9.0671672233278225E-4</v>
      </c>
      <c r="D30" s="11">
        <v>-3.1824322641168627E-3</v>
      </c>
      <c r="E30" s="11">
        <v>-1.9321578123647175E-3</v>
      </c>
      <c r="F30" s="1">
        <v>3.8899113144079067E-2</v>
      </c>
      <c r="G30" s="3">
        <f t="shared" si="10"/>
        <v>3.3282296564246791E-2</v>
      </c>
      <c r="H30" s="11">
        <f t="shared" si="8"/>
        <v>0.95925065147463506</v>
      </c>
      <c r="I30" s="3">
        <f t="shared" si="9"/>
        <v>2.5070191370540229E-2</v>
      </c>
      <c r="J30" s="3">
        <v>0</v>
      </c>
      <c r="K30" s="11">
        <v>0</v>
      </c>
    </row>
    <row r="31" spans="1:11" x14ac:dyDescent="0.3">
      <c r="A31" s="7">
        <v>1.5</v>
      </c>
      <c r="B31" s="7">
        <v>1</v>
      </c>
      <c r="C31" s="11">
        <v>9.0671672233278225E-4</v>
      </c>
      <c r="D31" s="11">
        <v>-3.1824322641168627E-3</v>
      </c>
      <c r="E31" s="11">
        <v>-1.9321578123647175E-3</v>
      </c>
      <c r="F31" s="1">
        <v>3.8899113144079067E-2</v>
      </c>
      <c r="G31" s="3">
        <f t="shared" si="10"/>
        <v>3.1900572769142189E-2</v>
      </c>
      <c r="H31" s="11">
        <f t="shared" si="8"/>
        <v>0.95327594885793454</v>
      </c>
      <c r="I31" s="3">
        <f t="shared" si="9"/>
        <v>2.3080408178137723E-2</v>
      </c>
      <c r="J31" s="3">
        <v>0</v>
      </c>
      <c r="K31" s="11">
        <v>0</v>
      </c>
    </row>
    <row r="32" spans="1:11" x14ac:dyDescent="0.3">
      <c r="A32" s="7">
        <v>1.75</v>
      </c>
      <c r="B32" s="7">
        <v>1</v>
      </c>
      <c r="C32" s="11">
        <v>9.0671672233278225E-4</v>
      </c>
      <c r="D32" s="11">
        <v>-3.1824322641168627E-3</v>
      </c>
      <c r="E32" s="11">
        <v>-1.9321578123647175E-3</v>
      </c>
      <c r="F32" s="1">
        <v>3.8899113144079067E-2</v>
      </c>
      <c r="G32" s="3">
        <f t="shared" si="10"/>
        <v>3.0631073097335176E-2</v>
      </c>
      <c r="H32" s="11">
        <f t="shared" si="8"/>
        <v>0.94780700571642607</v>
      </c>
      <c r="I32" s="3">
        <f t="shared" si="9"/>
        <v>2.211380945822583E-2</v>
      </c>
      <c r="J32" s="3">
        <v>0</v>
      </c>
      <c r="K32" s="11">
        <v>0</v>
      </c>
    </row>
    <row r="33" spans="1:11" x14ac:dyDescent="0.3">
      <c r="A33" s="7">
        <v>2</v>
      </c>
      <c r="B33" s="7">
        <v>2</v>
      </c>
      <c r="C33" s="11">
        <v>-7.6908785216384459E-4</v>
      </c>
      <c r="D33" s="11">
        <v>6.7347663126939607E-3</v>
      </c>
      <c r="E33" s="11">
        <v>-2.1491297225648489E-2</v>
      </c>
      <c r="F33" s="1">
        <v>5.1755034259376324E-2</v>
      </c>
      <c r="G33" s="3">
        <f t="shared" si="10"/>
        <v>2.9558802241544432E-2</v>
      </c>
      <c r="H33" s="11">
        <f t="shared" si="8"/>
        <v>0.94259590913375435</v>
      </c>
      <c r="I33" s="3">
        <f t="shared" si="9"/>
        <v>2.219674992935694E-2</v>
      </c>
      <c r="J33" s="3">
        <v>0</v>
      </c>
      <c r="K33" s="11">
        <v>0</v>
      </c>
    </row>
    <row r="34" spans="1:11" x14ac:dyDescent="0.3">
      <c r="A34" s="7">
        <v>2.25</v>
      </c>
      <c r="B34" s="7">
        <v>2</v>
      </c>
      <c r="C34" s="11">
        <v>-7.6908785216384459E-4</v>
      </c>
      <c r="D34" s="11">
        <v>6.7347663126939607E-3</v>
      </c>
      <c r="E34" s="11">
        <v>-2.1491297225648489E-2</v>
      </c>
      <c r="F34" s="1">
        <v>5.1755034259376324E-2</v>
      </c>
      <c r="G34" s="3">
        <f t="shared" si="10"/>
        <v>2.8733978643626604E-2</v>
      </c>
      <c r="H34" s="11">
        <f t="shared" si="8"/>
        <v>0.93739413334298927</v>
      </c>
      <c r="I34" s="3">
        <f t="shared" si="9"/>
        <v>2.2477943430550873E-2</v>
      </c>
      <c r="J34" s="3">
        <v>0</v>
      </c>
      <c r="K34" s="11">
        <v>0</v>
      </c>
    </row>
    <row r="35" spans="1:11" x14ac:dyDescent="0.3">
      <c r="A35" s="7">
        <v>2.5</v>
      </c>
      <c r="B35" s="7">
        <v>2</v>
      </c>
      <c r="C35" s="11">
        <v>-7.6908785216384459E-4</v>
      </c>
      <c r="D35" s="11">
        <v>6.7347663126939607E-3</v>
      </c>
      <c r="E35" s="11">
        <v>-2.1491297225648489E-2</v>
      </c>
      <c r="F35" s="1">
        <v>5.1755034259376324E-2</v>
      </c>
      <c r="G35" s="3">
        <f t="shared" si="10"/>
        <v>2.810208295953228E-2</v>
      </c>
      <c r="H35" s="11">
        <f t="shared" si="8"/>
        <v>0.93215589646568675</v>
      </c>
      <c r="I35" s="3">
        <f t="shared" si="9"/>
        <v>2.2543604720574706E-2</v>
      </c>
      <c r="J35" s="3">
        <v>0</v>
      </c>
      <c r="K35" s="11">
        <v>0</v>
      </c>
    </row>
    <row r="36" spans="1:11" x14ac:dyDescent="0.3">
      <c r="A36" s="7">
        <v>2.75</v>
      </c>
      <c r="B36" s="7">
        <v>2</v>
      </c>
      <c r="C36" s="11">
        <v>-7.6908785216384459E-4</v>
      </c>
      <c r="D36" s="11">
        <v>6.7347663126939607E-3</v>
      </c>
      <c r="E36" s="11">
        <v>-2.1491297225648489E-2</v>
      </c>
      <c r="F36" s="1">
        <v>5.1755034259376324E-2</v>
      </c>
      <c r="G36" s="3">
        <f t="shared" si="10"/>
        <v>2.7591013203121101E-2</v>
      </c>
      <c r="H36" s="11">
        <f t="shared" si="8"/>
        <v>0.92693180043768719</v>
      </c>
      <c r="I36" s="3">
        <f t="shared" si="9"/>
        <v>2.2103711123307335E-2</v>
      </c>
      <c r="J36" s="3">
        <v>0</v>
      </c>
      <c r="K36" s="11">
        <v>0</v>
      </c>
    </row>
    <row r="37" spans="1:11" x14ac:dyDescent="0.3">
      <c r="A37" s="7">
        <v>3</v>
      </c>
      <c r="B37" s="7">
        <v>3</v>
      </c>
      <c r="C37" s="11">
        <v>-1.9273616137007767E-4</v>
      </c>
      <c r="D37" s="11">
        <v>2.5094251090839806E-3</v>
      </c>
      <c r="E37" s="11">
        <v>-1.1700745655420315E-2</v>
      </c>
      <c r="F37" s="1">
        <v>4.4849954729749918E-2</v>
      </c>
      <c r="G37" s="3">
        <f t="shared" si="10"/>
        <v>2.7128667388252696E-2</v>
      </c>
      <c r="H37" s="11">
        <f t="shared" si="8"/>
        <v>0.92183779137690147</v>
      </c>
      <c r="I37" s="3">
        <f t="shared" si="9"/>
        <v>2.1771848205990096E-2</v>
      </c>
      <c r="J37" s="3">
        <v>0</v>
      </c>
      <c r="K37" s="11">
        <v>0</v>
      </c>
    </row>
    <row r="38" spans="1:11" x14ac:dyDescent="0.3">
      <c r="A38" s="7">
        <v>3.25</v>
      </c>
      <c r="B38" s="7">
        <v>3</v>
      </c>
      <c r="C38" s="11">
        <v>-1.9273616137007767E-4</v>
      </c>
      <c r="D38" s="11">
        <v>2.5094251090839806E-3</v>
      </c>
      <c r="E38" s="11">
        <v>-1.1700745655420315E-2</v>
      </c>
      <c r="F38" s="1">
        <v>4.4849954729749918E-2</v>
      </c>
      <c r="G38" s="3">
        <f t="shared" si="10"/>
        <v>2.6712063024801239E-2</v>
      </c>
      <c r="H38" s="11">
        <f t="shared" si="8"/>
        <v>0.91684742563217236</v>
      </c>
      <c r="I38" s="3">
        <f t="shared" si="9"/>
        <v>2.2043049910224433E-2</v>
      </c>
      <c r="J38" s="3">
        <v>0</v>
      </c>
      <c r="K38" s="11">
        <v>0</v>
      </c>
    </row>
    <row r="39" spans="1:11" x14ac:dyDescent="0.3">
      <c r="A39" s="7">
        <v>3.5</v>
      </c>
      <c r="B39" s="7">
        <v>3</v>
      </c>
      <c r="C39" s="11">
        <v>-1.9273616137007767E-4</v>
      </c>
      <c r="D39" s="11">
        <v>2.5094251090839806E-3</v>
      </c>
      <c r="E39" s="11">
        <v>-1.1700745655420315E-2</v>
      </c>
      <c r="F39" s="1">
        <v>4.4849954729749918E-2</v>
      </c>
      <c r="G39" s="3">
        <f t="shared" si="10"/>
        <v>2.6374239603315495E-2</v>
      </c>
      <c r="H39" s="11">
        <f t="shared" si="8"/>
        <v>0.9118225879284283</v>
      </c>
      <c r="I39" s="3">
        <f t="shared" si="9"/>
        <v>2.2279384118863987E-2</v>
      </c>
      <c r="J39" s="3">
        <v>0</v>
      </c>
      <c r="K39" s="11">
        <v>0</v>
      </c>
    </row>
    <row r="40" spans="1:11" x14ac:dyDescent="0.3">
      <c r="A40" s="7">
        <v>3.75</v>
      </c>
      <c r="B40" s="7">
        <v>3</v>
      </c>
      <c r="C40" s="11">
        <v>-1.9273616137007767E-4</v>
      </c>
      <c r="D40" s="11">
        <v>2.5094251090839806E-3</v>
      </c>
      <c r="E40" s="11">
        <v>-1.1700745655420315E-2</v>
      </c>
      <c r="F40" s="1">
        <v>4.4849954729749918E-2</v>
      </c>
      <c r="G40" s="3">
        <f t="shared" si="10"/>
        <v>2.6097128108667024E-2</v>
      </c>
      <c r="H40" s="11">
        <f t="shared" si="8"/>
        <v>0.90677200746280406</v>
      </c>
      <c r="I40" s="3">
        <f t="shared" si="9"/>
        <v>2.2408163072906717E-2</v>
      </c>
      <c r="J40" s="3">
        <v>0</v>
      </c>
      <c r="K40" s="11">
        <v>0</v>
      </c>
    </row>
    <row r="41" spans="1:11" x14ac:dyDescent="0.3">
      <c r="A41" s="7">
        <v>4</v>
      </c>
      <c r="B41" s="7">
        <v>4</v>
      </c>
      <c r="C41" s="11">
        <v>-2.6754844262594397E-4</v>
      </c>
      <c r="D41" s="11">
        <v>3.8674570881503979E-3</v>
      </c>
      <c r="E41" s="11">
        <v>-1.897401198767007E-2</v>
      </c>
      <c r="F41" s="1">
        <v>5.7002494394061701E-2</v>
      </c>
      <c r="G41" s="3">
        <f t="shared" si="10"/>
        <v>2.5862659525727374E-2</v>
      </c>
      <c r="H41" s="11">
        <f t="shared" si="8"/>
        <v>0.90172053227942761</v>
      </c>
      <c r="I41" s="3">
        <f t="shared" si="9"/>
        <v>2.2828526141982053E-2</v>
      </c>
      <c r="J41" s="3">
        <v>0</v>
      </c>
      <c r="K41" s="11">
        <v>0</v>
      </c>
    </row>
    <row r="42" spans="1:11" x14ac:dyDescent="0.3">
      <c r="A42" s="7">
        <v>4.25</v>
      </c>
      <c r="B42" s="7">
        <v>4</v>
      </c>
      <c r="C42" s="11">
        <v>-2.6754844262594397E-4</v>
      </c>
      <c r="D42" s="11">
        <v>3.8674570881503979E-3</v>
      </c>
      <c r="E42" s="11">
        <v>-1.897401198767007E-2</v>
      </c>
      <c r="F42" s="1">
        <v>5.7002494394061701E-2</v>
      </c>
      <c r="G42" s="3">
        <f t="shared" si="10"/>
        <v>2.5680363685223237E-2</v>
      </c>
      <c r="H42" s="11">
        <f t="shared" si="8"/>
        <v>0.8966034981801283</v>
      </c>
      <c r="I42" s="3">
        <f t="shared" si="9"/>
        <v>2.3494249537455048E-2</v>
      </c>
      <c r="J42" s="3">
        <v>0</v>
      </c>
      <c r="K42" s="11">
        <v>0</v>
      </c>
    </row>
    <row r="43" spans="1:11" x14ac:dyDescent="0.3">
      <c r="A43" s="7">
        <v>4.5</v>
      </c>
      <c r="B43" s="7">
        <v>4</v>
      </c>
      <c r="C43" s="11">
        <v>-2.6754844262594397E-4</v>
      </c>
      <c r="D43" s="11">
        <v>3.8674570881503979E-3</v>
      </c>
      <c r="E43" s="11">
        <v>-1.897401198767007E-2</v>
      </c>
      <c r="F43" s="1">
        <v>5.7002494394061701E-2</v>
      </c>
      <c r="G43" s="3">
        <f t="shared" si="10"/>
        <v>2.5555094650302798E-2</v>
      </c>
      <c r="H43" s="11">
        <f t="shared" si="8"/>
        <v>0.891367992667769</v>
      </c>
      <c r="I43" s="3">
        <f t="shared" si="9"/>
        <v>2.3852759422680059E-2</v>
      </c>
      <c r="J43" s="3">
        <v>0</v>
      </c>
      <c r="K43" s="11">
        <v>0</v>
      </c>
    </row>
    <row r="44" spans="1:11" x14ac:dyDescent="0.3">
      <c r="A44" s="7">
        <v>4.75</v>
      </c>
      <c r="B44" s="7">
        <v>4</v>
      </c>
      <c r="C44" s="11">
        <v>-2.6754844262594397E-4</v>
      </c>
      <c r="D44" s="11">
        <v>3.8674570881503979E-3</v>
      </c>
      <c r="E44" s="11">
        <v>-1.897401198767007E-2</v>
      </c>
      <c r="F44" s="1">
        <v>5.7002494394061701E-2</v>
      </c>
      <c r="G44" s="3">
        <f t="shared" si="10"/>
        <v>2.5461769754469885E-2</v>
      </c>
      <c r="H44" s="11">
        <f t="shared" si="8"/>
        <v>0.8860841049220276</v>
      </c>
      <c r="I44" s="3">
        <f t="shared" si="9"/>
        <v>2.3803044687086938E-2</v>
      </c>
      <c r="J44" s="3">
        <v>0</v>
      </c>
      <c r="K44" s="11">
        <v>0</v>
      </c>
    </row>
    <row r="45" spans="1:11" x14ac:dyDescent="0.3">
      <c r="A45" s="7">
        <v>5</v>
      </c>
      <c r="B45" s="7">
        <v>5</v>
      </c>
      <c r="C45" s="11">
        <v>8.1574061056412586E-6</v>
      </c>
      <c r="D45" s="11">
        <v>-7.7786458102310253E-5</v>
      </c>
      <c r="E45" s="11">
        <v>-1.9951518001188207E-4</v>
      </c>
      <c r="F45" s="1">
        <v>2.7297867920640307E-2</v>
      </c>
      <c r="G45" s="3">
        <f t="shared" si="10"/>
        <v>2.5375306331228299E-2</v>
      </c>
      <c r="H45" s="11">
        <f t="shared" si="8"/>
        <v>0.88084242203851149</v>
      </c>
      <c r="I45" s="3">
        <f t="shared" si="9"/>
        <v>2.3586490245102176E-2</v>
      </c>
      <c r="J45" s="3">
        <v>0</v>
      </c>
      <c r="K45" s="11">
        <v>0</v>
      </c>
    </row>
    <row r="46" spans="1:11" x14ac:dyDescent="0.3">
      <c r="A46" s="7">
        <v>5.25</v>
      </c>
      <c r="B46" s="7">
        <v>5</v>
      </c>
      <c r="C46" s="11">
        <v>8.1574061056412586E-6</v>
      </c>
      <c r="D46" s="11">
        <v>-7.7786458102310253E-5</v>
      </c>
      <c r="E46" s="11">
        <v>-1.9951518001188207E-4</v>
      </c>
      <c r="F46" s="1">
        <v>2.7297867920640307E-2</v>
      </c>
      <c r="G46" s="3">
        <f t="shared" si="10"/>
        <v>2.5286826129513371E-2</v>
      </c>
      <c r="H46" s="11">
        <f t="shared" si="8"/>
        <v>0.87567887423228097</v>
      </c>
      <c r="I46" s="3">
        <f t="shared" si="9"/>
        <v>2.3548713460508353E-2</v>
      </c>
      <c r="J46" s="3">
        <v>0</v>
      </c>
      <c r="K46" s="11">
        <v>0</v>
      </c>
    </row>
    <row r="47" spans="1:11" x14ac:dyDescent="0.3">
      <c r="A47" s="7">
        <v>5.5</v>
      </c>
      <c r="B47" s="7">
        <v>5</v>
      </c>
      <c r="C47" s="11">
        <v>8.1574061056412586E-6</v>
      </c>
      <c r="D47" s="11">
        <v>-7.7786458102310253E-5</v>
      </c>
      <c r="E47" s="11">
        <v>-1.9951518001188207E-4</v>
      </c>
      <c r="F47" s="1">
        <v>2.7297867920640307E-2</v>
      </c>
      <c r="G47" s="3">
        <f t="shared" si="10"/>
        <v>2.5204682513806136E-2</v>
      </c>
      <c r="H47" s="11">
        <f t="shared" si="8"/>
        <v>0.87055376891822578</v>
      </c>
      <c r="I47" s="3">
        <f t="shared" si="9"/>
        <v>2.3547751484119139E-2</v>
      </c>
      <c r="J47" s="3">
        <v>0</v>
      </c>
      <c r="K47" s="11">
        <v>0</v>
      </c>
    </row>
    <row r="48" spans="1:11" x14ac:dyDescent="0.3">
      <c r="A48" s="7">
        <v>5.75</v>
      </c>
      <c r="B48" s="7">
        <v>5</v>
      </c>
      <c r="C48" s="11">
        <v>8.1574061056412586E-6</v>
      </c>
      <c r="D48" s="11">
        <v>-7.7786458102310253E-5</v>
      </c>
      <c r="E48" s="11">
        <v>-1.9951518001188207E-4</v>
      </c>
      <c r="F48" s="1">
        <v>2.7297867920640307E-2</v>
      </c>
      <c r="G48" s="3">
        <f t="shared" si="10"/>
        <v>2.5129640240928997E-2</v>
      </c>
      <c r="H48" s="11">
        <f t="shared" si="8"/>
        <v>0.86545886634213776</v>
      </c>
      <c r="I48" s="3">
        <f t="shared" si="9"/>
        <v>2.3586681353719996E-2</v>
      </c>
      <c r="J48" s="3">
        <v>0</v>
      </c>
      <c r="K48" s="11">
        <v>0</v>
      </c>
    </row>
    <row r="49" spans="1:11" x14ac:dyDescent="0.3">
      <c r="A49" s="7">
        <v>6</v>
      </c>
      <c r="B49" s="7">
        <v>5</v>
      </c>
      <c r="C49" s="11">
        <v>8.1574061056412586E-6</v>
      </c>
      <c r="D49" s="11">
        <v>-7.7786458102310253E-5</v>
      </c>
      <c r="E49" s="11">
        <v>-1.9951518001188207E-4</v>
      </c>
      <c r="F49" s="1">
        <v>2.7297867920640307E-2</v>
      </c>
      <c r="G49" s="3">
        <f t="shared" si="10"/>
        <v>2.5062464067704356E-2</v>
      </c>
      <c r="H49" s="11">
        <f t="shared" si="8"/>
        <v>0.86038545693859148</v>
      </c>
      <c r="I49" s="3">
        <f t="shared" si="9"/>
        <v>2.3668581354055362E-2</v>
      </c>
      <c r="J49" s="3">
        <v>0</v>
      </c>
      <c r="K49" s="11">
        <v>0</v>
      </c>
    </row>
    <row r="50" spans="1:11" x14ac:dyDescent="0.3">
      <c r="A50" s="7">
        <v>6.25</v>
      </c>
      <c r="B50" s="7">
        <v>5</v>
      </c>
      <c r="C50" s="11">
        <v>8.1574061056412586E-6</v>
      </c>
      <c r="D50" s="11">
        <v>-7.7786458102310253E-5</v>
      </c>
      <c r="E50" s="11">
        <v>-1.9951518001188207E-4</v>
      </c>
      <c r="F50" s="1">
        <v>2.7297867920640307E-2</v>
      </c>
      <c r="G50" s="3">
        <f t="shared" si="10"/>
        <v>2.5003918750954625E-2</v>
      </c>
      <c r="H50" s="11">
        <f t="shared" si="8"/>
        <v>0.85532437828073038</v>
      </c>
      <c r="I50" s="3">
        <f t="shared" si="9"/>
        <v>2.3796531333753812E-2</v>
      </c>
      <c r="J50" s="3">
        <v>0</v>
      </c>
      <c r="K50" s="11">
        <v>0</v>
      </c>
    </row>
    <row r="51" spans="1:11" x14ac:dyDescent="0.3">
      <c r="A51" s="7">
        <v>6.5</v>
      </c>
      <c r="B51" s="7">
        <v>5</v>
      </c>
      <c r="C51" s="11">
        <v>8.1574061056412586E-6</v>
      </c>
      <c r="D51" s="11">
        <v>-7.7786458102310253E-5</v>
      </c>
      <c r="E51" s="11">
        <v>-1.9951518001188207E-4</v>
      </c>
      <c r="F51" s="1">
        <v>2.7297867920640307E-2</v>
      </c>
      <c r="G51" s="3">
        <f t="shared" si="10"/>
        <v>2.4954769047502195E-2</v>
      </c>
      <c r="H51" s="11">
        <f t="shared" si="8"/>
        <v>0.85026603270838741</v>
      </c>
      <c r="I51" s="3">
        <f t="shared" si="9"/>
        <v>2.3973613045868092E-2</v>
      </c>
      <c r="J51" s="3">
        <v>0</v>
      </c>
      <c r="K51" s="11">
        <v>0</v>
      </c>
    </row>
    <row r="52" spans="1:11" x14ac:dyDescent="0.3">
      <c r="A52" s="7">
        <v>6.75</v>
      </c>
      <c r="B52" s="7">
        <v>5</v>
      </c>
      <c r="C52" s="11">
        <v>8.1574061056412586E-6</v>
      </c>
      <c r="D52" s="11">
        <v>-7.7786458102310253E-5</v>
      </c>
      <c r="E52" s="11">
        <v>-1.9951518001188207E-4</v>
      </c>
      <c r="F52" s="1">
        <v>2.7297867920640307E-2</v>
      </c>
      <c r="G52" s="3">
        <f t="shared" si="10"/>
        <v>2.491577971416948E-2</v>
      </c>
      <c r="H52" s="11">
        <f t="shared" si="8"/>
        <v>0.84520040583943612</v>
      </c>
      <c r="I52" s="3">
        <f t="shared" si="9"/>
        <v>2.4202910512109987E-2</v>
      </c>
      <c r="J52" s="3">
        <v>0</v>
      </c>
      <c r="K52" s="11">
        <v>0</v>
      </c>
    </row>
    <row r="53" spans="1:11" x14ac:dyDescent="0.3">
      <c r="A53" s="7">
        <v>7</v>
      </c>
      <c r="B53" s="7">
        <v>7</v>
      </c>
      <c r="C53" s="11">
        <v>-1.7156501756638591E-5</v>
      </c>
      <c r="D53" s="11">
        <v>4.6322554742924196E-4</v>
      </c>
      <c r="E53" s="11">
        <v>-4.0525388016984755E-3</v>
      </c>
      <c r="F53" s="1">
        <v>3.6442115398162389E-2</v>
      </c>
      <c r="G53" s="3">
        <f t="shared" si="10"/>
        <v>2.4887715507778883E-2</v>
      </c>
      <c r="H53" s="11">
        <f t="shared" si="8"/>
        <v>0.84011708617533698</v>
      </c>
      <c r="I53" s="3">
        <f t="shared" si="9"/>
        <v>2.4493147994856024E-2</v>
      </c>
      <c r="J53" s="3">
        <v>0</v>
      </c>
      <c r="K53" s="11">
        <v>0</v>
      </c>
    </row>
    <row r="54" spans="1:11" x14ac:dyDescent="0.3">
      <c r="A54" s="7">
        <v>7.25</v>
      </c>
      <c r="B54" s="7">
        <v>7</v>
      </c>
      <c r="C54" s="11">
        <v>-1.7156501756638591E-5</v>
      </c>
      <c r="D54" s="11">
        <v>4.6322554742924196E-4</v>
      </c>
      <c r="E54" s="11">
        <v>-4.0525388016984755E-3</v>
      </c>
      <c r="F54" s="1">
        <v>3.6442115398162389E-2</v>
      </c>
      <c r="G54" s="3">
        <f t="shared" si="10"/>
        <v>2.4871534401618933E-2</v>
      </c>
      <c r="H54" s="11">
        <f t="shared" si="8"/>
        <v>0.83500411632596561</v>
      </c>
      <c r="I54" s="3">
        <f t="shared" si="9"/>
        <v>2.4800436232831125E-2</v>
      </c>
      <c r="J54" s="3">
        <v>0</v>
      </c>
      <c r="K54" s="11">
        <v>0</v>
      </c>
    </row>
    <row r="55" spans="1:11" x14ac:dyDescent="0.3">
      <c r="A55" s="7">
        <v>7.5</v>
      </c>
      <c r="B55" s="7">
        <v>7</v>
      </c>
      <c r="C55" s="11">
        <v>-1.7156501756638591E-5</v>
      </c>
      <c r="D55" s="11">
        <v>4.6322554742924196E-4</v>
      </c>
      <c r="E55" s="11">
        <v>-4.0525388016984755E-3</v>
      </c>
      <c r="F55" s="1">
        <v>3.6442115398162389E-2</v>
      </c>
      <c r="G55" s="3">
        <f t="shared" si="10"/>
        <v>2.4866612249736776E-2</v>
      </c>
      <c r="H55" s="11">
        <f t="shared" si="8"/>
        <v>0.82985890063907886</v>
      </c>
      <c r="I55" s="3">
        <f t="shared" si="9"/>
        <v>2.5091562786158761E-2</v>
      </c>
      <c r="J55" s="3">
        <v>0</v>
      </c>
      <c r="K55" s="11">
        <v>0</v>
      </c>
    </row>
    <row r="56" spans="1:11" x14ac:dyDescent="0.3">
      <c r="A56" s="7">
        <v>7.75</v>
      </c>
      <c r="B56" s="7">
        <v>7</v>
      </c>
      <c r="C56" s="11">
        <v>-1.7156501756638591E-5</v>
      </c>
      <c r="D56" s="11">
        <v>4.6322554742924196E-4</v>
      </c>
      <c r="E56" s="11">
        <v>-4.0525388016984755E-3</v>
      </c>
      <c r="F56" s="1">
        <v>3.6442115398162389E-2</v>
      </c>
      <c r="G56" s="3">
        <f t="shared" si="10"/>
        <v>2.4871340630092734E-2</v>
      </c>
      <c r="H56" s="11">
        <f t="shared" si="8"/>
        <v>0.82468573715093574</v>
      </c>
      <c r="I56" s="3">
        <f t="shared" si="9"/>
        <v>2.5360049661432349E-2</v>
      </c>
      <c r="J56" s="3">
        <v>0</v>
      </c>
      <c r="K56" s="11">
        <v>0</v>
      </c>
    </row>
    <row r="57" spans="1:11" x14ac:dyDescent="0.3">
      <c r="A57" s="7">
        <v>8</v>
      </c>
      <c r="B57" s="7">
        <v>7</v>
      </c>
      <c r="C57" s="11">
        <v>-1.7156501756638591E-5</v>
      </c>
      <c r="D57" s="11">
        <v>4.6322554742924196E-4</v>
      </c>
      <c r="E57" s="11">
        <v>-4.0525388016984755E-3</v>
      </c>
      <c r="F57" s="1">
        <v>3.6442115398162389E-2</v>
      </c>
      <c r="G57" s="3">
        <f t="shared" si="10"/>
        <v>2.4884111120647111E-2</v>
      </c>
      <c r="H57" s="11">
        <f t="shared" si="8"/>
        <v>0.81949015936628966</v>
      </c>
      <c r="I57" s="3">
        <f t="shared" si="9"/>
        <v>2.5599417457502938E-2</v>
      </c>
      <c r="J57" s="3">
        <v>0</v>
      </c>
      <c r="K57" s="11">
        <v>0</v>
      </c>
    </row>
    <row r="58" spans="1:11" x14ac:dyDescent="0.3">
      <c r="A58" s="7">
        <v>8.25</v>
      </c>
      <c r="B58" s="7">
        <v>7</v>
      </c>
      <c r="C58" s="11">
        <v>-1.7156501756638591E-5</v>
      </c>
      <c r="D58" s="11">
        <v>4.6322554742924196E-4</v>
      </c>
      <c r="E58" s="11">
        <v>-4.0525388016984755E-3</v>
      </c>
      <c r="F58" s="1">
        <v>3.6442115398162389E-2</v>
      </c>
      <c r="G58" s="3">
        <f t="shared" si="10"/>
        <v>2.4903315299360233E-2</v>
      </c>
      <c r="H58" s="11">
        <f t="shared" si="8"/>
        <v>0.81427889303885592</v>
      </c>
      <c r="I58" s="3">
        <f t="shared" si="9"/>
        <v>2.580318578189722E-2</v>
      </c>
      <c r="J58" s="3">
        <v>0</v>
      </c>
      <c r="K58" s="11">
        <v>0</v>
      </c>
    </row>
    <row r="59" spans="1:11" x14ac:dyDescent="0.3">
      <c r="A59" s="7">
        <v>8.5</v>
      </c>
      <c r="B59" s="7">
        <v>7</v>
      </c>
      <c r="C59" s="11">
        <v>-1.7156501756638591E-5</v>
      </c>
      <c r="D59" s="11">
        <v>4.6322554742924196E-4</v>
      </c>
      <c r="E59" s="11">
        <v>-4.0525388016984755E-3</v>
      </c>
      <c r="F59" s="1">
        <v>3.6442115398162389E-2</v>
      </c>
      <c r="G59" s="3">
        <f t="shared" si="10"/>
        <v>2.4927344744192406E-2</v>
      </c>
      <c r="H59" s="11">
        <f t="shared" si="8"/>
        <v>0.80905981287379347</v>
      </c>
      <c r="I59" s="3">
        <f t="shared" si="9"/>
        <v>2.5964873771520125E-2</v>
      </c>
      <c r="J59" s="3">
        <v>0</v>
      </c>
      <c r="K59" s="11">
        <v>0</v>
      </c>
    </row>
    <row r="60" spans="1:11" x14ac:dyDescent="0.3">
      <c r="A60" s="7">
        <v>8.75</v>
      </c>
      <c r="B60" s="7">
        <v>7</v>
      </c>
      <c r="C60" s="11">
        <v>-1.7156501756638591E-5</v>
      </c>
      <c r="D60" s="11">
        <v>4.6322554742924196E-4</v>
      </c>
      <c r="E60" s="11">
        <v>-4.0525388016984755E-3</v>
      </c>
      <c r="F60" s="1">
        <v>3.6442115398162389E-2</v>
      </c>
      <c r="G60" s="3">
        <f t="shared" si="10"/>
        <v>2.4954591033103945E-2</v>
      </c>
      <c r="H60" s="11">
        <f t="shared" si="8"/>
        <v>0.80384189951053098</v>
      </c>
      <c r="I60" s="3">
        <f t="shared" si="9"/>
        <v>2.6078000717641991E-2</v>
      </c>
      <c r="J60" s="3">
        <v>0</v>
      </c>
      <c r="K60" s="11">
        <v>0</v>
      </c>
    </row>
    <row r="61" spans="1:11" x14ac:dyDescent="0.3">
      <c r="A61" s="7">
        <v>9</v>
      </c>
      <c r="B61" s="7">
        <v>7</v>
      </c>
      <c r="C61" s="11">
        <v>-1.7156501756638591E-5</v>
      </c>
      <c r="D61" s="11">
        <v>4.6322554742924196E-4</v>
      </c>
      <c r="E61" s="11">
        <v>-4.0525388016984755E-3</v>
      </c>
      <c r="F61" s="1">
        <v>3.6442115398162389E-2</v>
      </c>
      <c r="G61" s="3">
        <f t="shared" si="10"/>
        <v>2.4983445744055175E-2</v>
      </c>
      <c r="H61" s="11">
        <f t="shared" si="8"/>
        <v>0.7986351971991078</v>
      </c>
      <c r="I61" s="3">
        <f t="shared" si="9"/>
        <v>2.6136086795143676E-2</v>
      </c>
      <c r="J61" s="3">
        <v>0</v>
      </c>
      <c r="K61" s="11">
        <v>0</v>
      </c>
    </row>
    <row r="62" spans="1:11" x14ac:dyDescent="0.3">
      <c r="A62" s="7">
        <v>9.25</v>
      </c>
      <c r="B62" s="7">
        <v>7</v>
      </c>
      <c r="C62" s="11">
        <v>-1.7156501756638591E-5</v>
      </c>
      <c r="D62" s="11">
        <v>4.6322554742924196E-4</v>
      </c>
      <c r="E62" s="11">
        <v>-4.0525388016984755E-3</v>
      </c>
      <c r="F62" s="1">
        <v>3.6442115398162389E-2</v>
      </c>
      <c r="G62" s="3">
        <f t="shared" si="10"/>
        <v>2.5012300455006402E-2</v>
      </c>
      <c r="H62" s="11">
        <f t="shared" si="8"/>
        <v>0.79345077263380004</v>
      </c>
      <c r="I62" s="3">
        <f t="shared" si="9"/>
        <v>2.6132653895965419E-2</v>
      </c>
      <c r="J62" s="3">
        <v>0</v>
      </c>
      <c r="K62" s="11">
        <v>0</v>
      </c>
    </row>
    <row r="63" spans="1:11" x14ac:dyDescent="0.3">
      <c r="A63" s="7">
        <v>9.5</v>
      </c>
      <c r="B63" s="7">
        <v>7</v>
      </c>
      <c r="C63" s="11">
        <v>-1.7156501756638591E-5</v>
      </c>
      <c r="D63" s="11">
        <v>4.6322554742924196E-4</v>
      </c>
      <c r="E63" s="11">
        <v>-4.0525388016984755E-3</v>
      </c>
      <c r="F63" s="1">
        <v>3.6442115398162389E-2</v>
      </c>
      <c r="G63" s="3">
        <f t="shared" si="10"/>
        <v>2.5039546743917951E-2</v>
      </c>
      <c r="H63" s="11">
        <f t="shared" si="8"/>
        <v>0.78830067545439864</v>
      </c>
      <c r="I63" s="3">
        <f t="shared" si="9"/>
        <v>2.6061226566651996E-2</v>
      </c>
      <c r="J63" s="3">
        <v>0</v>
      </c>
      <c r="K63" s="11">
        <v>0</v>
      </c>
    </row>
    <row r="64" spans="1:11" x14ac:dyDescent="0.3">
      <c r="A64" s="7">
        <v>9.75</v>
      </c>
      <c r="B64" s="7">
        <v>7</v>
      </c>
      <c r="C64" s="11">
        <v>-1.7156501756638591E-5</v>
      </c>
      <c r="D64" s="11">
        <v>4.6322554742924196E-4</v>
      </c>
      <c r="E64" s="11">
        <v>-4.0525388016984755E-3</v>
      </c>
      <c r="F64" s="1">
        <v>3.6442115398162389E-2</v>
      </c>
      <c r="G64" s="3">
        <f t="shared" si="10"/>
        <v>2.506357618875012E-2</v>
      </c>
      <c r="H64" s="11">
        <f t="shared" si="8"/>
        <v>0.78319790096848219</v>
      </c>
      <c r="I64" s="3">
        <f t="shared" si="9"/>
        <v>2.5915333049877809E-2</v>
      </c>
      <c r="J64" s="3">
        <v>0</v>
      </c>
      <c r="K64" s="11">
        <v>0</v>
      </c>
    </row>
    <row r="65" spans="1:34" x14ac:dyDescent="0.3">
      <c r="A65" s="7">
        <v>10</v>
      </c>
      <c r="B65" s="7">
        <v>10</v>
      </c>
      <c r="C65" s="11">
        <v>-4.9515344535978621E-5</v>
      </c>
      <c r="D65" s="11">
        <v>7.4598124903441868E-4</v>
      </c>
      <c r="E65" s="11">
        <v>0</v>
      </c>
      <c r="F65" s="1">
        <v>0</v>
      </c>
      <c r="G65" s="3">
        <f t="shared" si="10"/>
        <v>2.5082780367463246E-2</v>
      </c>
      <c r="H65" s="11">
        <f t="shared" si="8"/>
        <v>0.7781563556878498</v>
      </c>
      <c r="J65" s="3">
        <v>0</v>
      </c>
      <c r="K65" s="11">
        <v>0</v>
      </c>
    </row>
    <row r="67" spans="1:34" s="5" customFormat="1" x14ac:dyDescent="0.3">
      <c r="A67" s="5" t="str">
        <f>"Step 2. " &amp; A3</f>
        <v>Step 2. 1Y Swap</v>
      </c>
    </row>
    <row r="69" spans="1:34" x14ac:dyDescent="0.3">
      <c r="A69" s="5" t="str">
        <f>LEFT(A67, 6) &amp; ".1. Initial guess"</f>
        <v>Step 2.1. Initial guess</v>
      </c>
      <c r="B69" s="5"/>
      <c r="C69" s="5"/>
      <c r="D69" s="5"/>
      <c r="E69" s="5"/>
      <c r="F69" s="5"/>
      <c r="G69" s="5"/>
      <c r="H69" s="5"/>
      <c r="I69" s="5"/>
      <c r="J69" s="5"/>
      <c r="K69" s="5"/>
      <c r="M69" s="5" t="str">
        <f>LEFT(A69, 6) &amp; ".2. Estimate the derivative"</f>
        <v>Step 2.2. Estimate the derivative</v>
      </c>
      <c r="N69" s="5"/>
      <c r="O69" s="5"/>
      <c r="P69" s="5"/>
      <c r="Q69" s="5"/>
      <c r="R69" s="5"/>
      <c r="S69" s="5"/>
      <c r="T69" s="5"/>
      <c r="U69" s="5"/>
      <c r="V69" s="5"/>
      <c r="W69" s="5"/>
      <c r="Y69" s="5" t="str">
        <f>LEFT(M69, 6) &amp; ".3. Improve the initial guess using the Newton method"</f>
        <v>Step 2.3. Improve the initial guess using the Newton method</v>
      </c>
      <c r="Z69" s="5"/>
      <c r="AA69" s="5"/>
      <c r="AB69" s="5"/>
      <c r="AC69" s="5"/>
      <c r="AD69" s="5"/>
      <c r="AE69" s="5"/>
      <c r="AF69" s="5"/>
      <c r="AG69" s="5"/>
      <c r="AH69" s="5"/>
    </row>
    <row r="70" spans="1:34" x14ac:dyDescent="0.3">
      <c r="A70" t="s">
        <v>10</v>
      </c>
      <c r="B70" t="s">
        <v>9</v>
      </c>
      <c r="C70" t="s">
        <v>42</v>
      </c>
      <c r="D70" t="s">
        <v>48</v>
      </c>
      <c r="E70" t="s">
        <v>43</v>
      </c>
      <c r="F70" t="s">
        <v>44</v>
      </c>
      <c r="G70" t="s">
        <v>45</v>
      </c>
      <c r="H70" t="s">
        <v>47</v>
      </c>
      <c r="I70" t="s">
        <v>25</v>
      </c>
      <c r="J70">
        <f>C3</f>
        <v>1</v>
      </c>
      <c r="M70" t="s">
        <v>10</v>
      </c>
      <c r="N70" t="s">
        <v>9</v>
      </c>
      <c r="O70" t="s">
        <v>42</v>
      </c>
      <c r="P70" t="s">
        <v>48</v>
      </c>
      <c r="Q70" t="s">
        <v>43</v>
      </c>
      <c r="R70" t="s">
        <v>44</v>
      </c>
      <c r="S70" t="s">
        <v>45</v>
      </c>
      <c r="T70" t="s">
        <v>47</v>
      </c>
      <c r="U70" t="s">
        <v>25</v>
      </c>
      <c r="V70">
        <f>J70</f>
        <v>1</v>
      </c>
      <c r="Y70" t="s">
        <v>10</v>
      </c>
      <c r="Z70" t="s">
        <v>9</v>
      </c>
      <c r="AA70" t="s">
        <v>42</v>
      </c>
      <c r="AB70" t="s">
        <v>48</v>
      </c>
      <c r="AC70" t="s">
        <v>43</v>
      </c>
      <c r="AD70" t="s">
        <v>44</v>
      </c>
      <c r="AE70" t="s">
        <v>45</v>
      </c>
      <c r="AF70" t="s">
        <v>47</v>
      </c>
      <c r="AG70" t="s">
        <v>25</v>
      </c>
      <c r="AH70">
        <f>V70</f>
        <v>1</v>
      </c>
    </row>
    <row r="71" spans="1:34" x14ac:dyDescent="0.3">
      <c r="A71" s="7">
        <f>A14</f>
        <v>0</v>
      </c>
      <c r="B71" s="9">
        <f>B14</f>
        <v>3.920721988904103E-2</v>
      </c>
      <c r="C71" s="18">
        <v>0</v>
      </c>
      <c r="D71" s="11">
        <f>((B72-B71)/(A72-A71) + (B73-B72)/(A73-A72))/2</f>
        <v>-3.0106533994071808E-3</v>
      </c>
      <c r="E71" s="11">
        <f t="shared" ref="E71:E79" si="11">IF($F$4="Cubic",(C71+D71-2*(B72-B71)/(A72-A71))/(A72-A71)^2, 0)</f>
        <v>-4.8170454390514893E-2</v>
      </c>
      <c r="F71" s="11">
        <f t="shared" ref="F71:F79" si="12">IF($F$4="Cubic", ((B72-B71)/(A72-A71) - C71 - E71*(A72^2 + A71*A72 - 2*A71^2))/(A72-A71), IF($F$4="QUADRATIC", (B72-B71-C71*(A72-A71))/(A72-A71)^2, 0))</f>
        <v>1.2042613597628723E-2</v>
      </c>
      <c r="G71" s="18">
        <f t="shared" ref="G71:G79" si="13">IF($F$4="Cubic", C71-2*F71*A71 - 3*E71*A71^2, IF($F$4="Quadratic", C71-2*F71*A71, (B72-B71)/(A72-A71)))</f>
        <v>0</v>
      </c>
      <c r="H71" s="11">
        <f t="shared" ref="H71:H79" si="14">B71 -E71*A71^3 - F71*A71^2 - G71*A71</f>
        <v>3.920721988904103E-2</v>
      </c>
      <c r="I71" t="s">
        <v>28</v>
      </c>
      <c r="J71">
        <v>1</v>
      </c>
      <c r="M71" s="7">
        <f>A71</f>
        <v>0</v>
      </c>
      <c r="N71" s="9">
        <f>B71</f>
        <v>3.920721988904103E-2</v>
      </c>
      <c r="O71" s="18">
        <v>0</v>
      </c>
      <c r="P71" s="11">
        <f>((N72-N71)/(M72-M71) + (N73-N72)/(M73-M72))/2</f>
        <v>-2.9439867327405119E-3</v>
      </c>
      <c r="Q71" s="11">
        <f t="shared" ref="Q71:Q79" si="15">IF($F$4="Cubic",(O71+P71-2*(N72-N71)/(M72-M71))/(M72-M71)^2, 0)</f>
        <v>-4.7103787723848191E-2</v>
      </c>
      <c r="R71" s="11">
        <f t="shared" ref="R71:R79" si="16">IF($F$4="Cubic", ((N72-N71)/(M72-M71) - O71 - Q71*(M72^2 + M71*M72 - 2*M71^2))/(M72-M71), IF($F$4="QUADRATIC", (N72-N71-O71*(M72-M71))/(M72-M71)^2, 0))</f>
        <v>1.1775946930962048E-2</v>
      </c>
      <c r="S71" s="18">
        <f t="shared" ref="S71:S79" si="17">IF($F$4="Cubic", O71-2*R71*M71 - 3*Q71*M71^2, IF($F$4="Quadratic", O71-2*R71*M71, (N72-N71)/(M72-M71)))</f>
        <v>0</v>
      </c>
      <c r="T71" s="11">
        <f t="shared" ref="T71:T79" si="18">N71 -Q71*M71^3 - R71*M71^2 - S71*M71</f>
        <v>3.920721988904103E-2</v>
      </c>
      <c r="U71" t="s">
        <v>28</v>
      </c>
      <c r="V71">
        <f>J71</f>
        <v>1</v>
      </c>
      <c r="Y71" s="7">
        <f>M71</f>
        <v>0</v>
      </c>
      <c r="Z71" s="9">
        <f>N71</f>
        <v>3.920721988904103E-2</v>
      </c>
      <c r="AA71" s="18">
        <v>0</v>
      </c>
      <c r="AB71" s="11">
        <f>((Z72-Z71)/(Y72-Y71) + (Z73-Z72)/(Y73-Y72))/2</f>
        <v>-3.0106533994070602E-3</v>
      </c>
      <c r="AC71" s="11">
        <f t="shared" ref="AC71:AC79" si="19">IF($F$4="Cubic",(AA71+AB71-2*(Z72-Z71)/(Y72-Y71))/(Y72-Y71)^2, 0)</f>
        <v>-4.8170454390512964E-2</v>
      </c>
      <c r="AD71" s="11">
        <f t="shared" ref="AD71:AD79" si="20">IF($F$4="Cubic", ((Z72-Z71)/(Y72-Y71) - AA71 - AC71*(Y72^2 + Y71*Y72 - 2*Y71^2))/(Y72-Y71), IF($F$4="QUADRATIC", (Z72-Z71-AA71*(Y72-Y71))/(Y72-Y71)^2, 0))</f>
        <v>1.2042613597628241E-2</v>
      </c>
      <c r="AE71" s="18">
        <f t="shared" ref="AE71:AE79" si="21">IF($F$4="Cubic", AA71-2*AD71*Y71 - 3*AC71*Y71^2, IF($F$4="Quadratic", AA71-2*AD71*Y71, (Z72-Z71)/(Y72-Y71)))</f>
        <v>0</v>
      </c>
      <c r="AF71" s="11">
        <f t="shared" ref="AF71:AF79" si="22">Z71 -AC71*Y71^3 - AD71*Y71^2 - AE71*Y71</f>
        <v>3.920721988904103E-2</v>
      </c>
      <c r="AG71" t="s">
        <v>28</v>
      </c>
      <c r="AH71">
        <f>V71</f>
        <v>1</v>
      </c>
    </row>
    <row r="72" spans="1:34" x14ac:dyDescent="0.3">
      <c r="A72" s="7">
        <f>A15</f>
        <v>0.25</v>
      </c>
      <c r="B72" s="9">
        <f>B15</f>
        <v>3.920721988904103E-2</v>
      </c>
      <c r="C72" s="11">
        <f>D71</f>
        <v>-3.0106533994071808E-3</v>
      </c>
      <c r="D72" s="11">
        <f t="shared" ref="D72:D77" si="23">((B73-B72)/(A73-A72) + (B74-B73)/(A74-A73))/2</f>
        <v>-5.5768721736000962E-3</v>
      </c>
      <c r="E72" s="11">
        <f t="shared" si="11"/>
        <v>6.1423787104381254E-3</v>
      </c>
      <c r="F72" s="11">
        <f t="shared" si="12"/>
        <v>-1.3227772598200098E-2</v>
      </c>
      <c r="G72" s="18">
        <f t="shared" si="13"/>
        <v>2.4515368914857193E-3</v>
      </c>
      <c r="H72" s="11">
        <f t="shared" si="14"/>
        <v>3.9325096786206507E-2</v>
      </c>
      <c r="I72" t="s">
        <v>29</v>
      </c>
      <c r="J72" s="9">
        <f>SUM(J82:J122) / SUM(K82:K122) * J71</f>
        <v>3.5299999999999811E-2</v>
      </c>
      <c r="M72" s="7">
        <f t="shared" ref="M72:M79" si="24">A72</f>
        <v>0.25</v>
      </c>
      <c r="N72" s="9">
        <f>B72</f>
        <v>3.920721988904103E-2</v>
      </c>
      <c r="O72" s="11">
        <f>P71</f>
        <v>-2.9439867327405119E-3</v>
      </c>
      <c r="P72" s="11">
        <f t="shared" ref="P72:P77" si="25">((N73-N72)/(M73-M72) + (N74-N73)/(M74-M73))/2</f>
        <v>-5.5602055069334279E-3</v>
      </c>
      <c r="Q72" s="11">
        <f t="shared" si="15"/>
        <v>5.8164527845121928E-3</v>
      </c>
      <c r="R72" s="11">
        <f t="shared" si="16"/>
        <v>-1.2649994820422304E-2</v>
      </c>
      <c r="S72" s="18">
        <f t="shared" si="17"/>
        <v>2.2904257803746039E-3</v>
      </c>
      <c r="T72" s="11">
        <f t="shared" si="18"/>
        <v>3.9334356045465764E-2</v>
      </c>
      <c r="U72" t="s">
        <v>29</v>
      </c>
      <c r="V72" s="9">
        <f>SUM(V82:V122) / SUM(W82:W122) * V71</f>
        <v>3.5403535176672489E-2</v>
      </c>
      <c r="Y72" s="7">
        <f t="shared" ref="Y72:Y79" si="26">M72</f>
        <v>0.25</v>
      </c>
      <c r="Z72" s="9">
        <f>N72</f>
        <v>3.920721988904103E-2</v>
      </c>
      <c r="AA72" s="11">
        <f>AB71</f>
        <v>-3.0106533994070602E-3</v>
      </c>
      <c r="AB72" s="11">
        <f t="shared" ref="AB72:AB77" si="27">((Z73-Z72)/(Y73-Y72) + (Z74-Z73)/(Y74-Y73))/2</f>
        <v>-5.576872173600065E-3</v>
      </c>
      <c r="AC72" s="11">
        <f t="shared" si="19"/>
        <v>6.1423787104375399E-3</v>
      </c>
      <c r="AD72" s="11">
        <f t="shared" si="20"/>
        <v>-1.3227772598199057E-2</v>
      </c>
      <c r="AE72" s="18">
        <f t="shared" si="21"/>
        <v>2.4515368914854296E-3</v>
      </c>
      <c r="AF72" s="11">
        <f t="shared" si="22"/>
        <v>3.9325096786206534E-2</v>
      </c>
      <c r="AG72" t="s">
        <v>29</v>
      </c>
      <c r="AH72" s="9">
        <f>SUM(AH82:AH122) / SUM(AI82:AI122) * AH71</f>
        <v>3.5300000000000269E-2</v>
      </c>
    </row>
    <row r="73" spans="1:34" x14ac:dyDescent="0.3">
      <c r="A73" s="7">
        <f t="shared" ref="A73:A79" si="28">A16</f>
        <v>1</v>
      </c>
      <c r="B73" s="10">
        <f>LN(1+B3)</f>
        <v>3.4691239789930259E-2</v>
      </c>
      <c r="C73" s="11">
        <f t="shared" ref="C73:C79" si="29">D72</f>
        <v>-5.5768721736000962E-3</v>
      </c>
      <c r="D73" s="11">
        <f t="shared" si="23"/>
        <v>-3.7812862008387814E-3</v>
      </c>
      <c r="E73" s="11">
        <f t="shared" si="11"/>
        <v>9.0671672233278225E-4</v>
      </c>
      <c r="F73" s="11">
        <f t="shared" si="12"/>
        <v>-3.1824322641168627E-3</v>
      </c>
      <c r="G73" s="18">
        <f t="shared" si="13"/>
        <v>-1.9321578123647175E-3</v>
      </c>
      <c r="H73" s="11">
        <f t="shared" si="14"/>
        <v>3.8899113144079067E-2</v>
      </c>
      <c r="I73" t="s">
        <v>12</v>
      </c>
      <c r="J73" s="9">
        <f>B3</f>
        <v>3.5299999999999998E-2</v>
      </c>
      <c r="M73" s="7">
        <f t="shared" si="24"/>
        <v>1</v>
      </c>
      <c r="N73" s="10">
        <f>B73 + $F$3</f>
        <v>3.4791239789930262E-2</v>
      </c>
      <c r="O73" s="11">
        <f t="shared" ref="O73:O79" si="30">P72</f>
        <v>-5.5602055069334279E-3</v>
      </c>
      <c r="P73" s="11">
        <f t="shared" si="25"/>
        <v>-3.8312862008387828E-3</v>
      </c>
      <c r="Q73" s="11">
        <f t="shared" si="15"/>
        <v>1.0733833889994548E-3</v>
      </c>
      <c r="R73" s="11">
        <f t="shared" si="16"/>
        <v>-3.9657655974502243E-3</v>
      </c>
      <c r="S73" s="18">
        <f t="shared" si="17"/>
        <v>-8.4882447903134386E-4</v>
      </c>
      <c r="T73" s="11">
        <f t="shared" si="18"/>
        <v>3.8532446477412371E-2</v>
      </c>
      <c r="U73" t="s">
        <v>13</v>
      </c>
      <c r="V73" s="11">
        <f>(V72-J72)/$F$3</f>
        <v>1.0353517667267831</v>
      </c>
      <c r="Y73" s="7">
        <f t="shared" si="26"/>
        <v>1</v>
      </c>
      <c r="Z73" s="10">
        <f>B73 + (J73-J72)/V73</f>
        <v>3.4691239789930439E-2</v>
      </c>
      <c r="AA73" s="11">
        <f t="shared" ref="AA73:AA79" si="31">AB72</f>
        <v>-5.576872173600065E-3</v>
      </c>
      <c r="AB73" s="11">
        <f t="shared" si="27"/>
        <v>-3.7812862008388716E-3</v>
      </c>
      <c r="AC73" s="11">
        <f t="shared" si="19"/>
        <v>9.0671672233308409E-4</v>
      </c>
      <c r="AD73" s="11">
        <f t="shared" si="20"/>
        <v>-3.1824322641182817E-3</v>
      </c>
      <c r="AE73" s="18">
        <f t="shared" si="21"/>
        <v>-1.9321578123627538E-3</v>
      </c>
      <c r="AF73" s="11">
        <f t="shared" si="22"/>
        <v>3.8899113144078387E-2</v>
      </c>
      <c r="AG73" t="s">
        <v>12</v>
      </c>
      <c r="AH73" s="9">
        <f>J73</f>
        <v>3.5299999999999998E-2</v>
      </c>
    </row>
    <row r="74" spans="1:34" x14ac:dyDescent="0.3">
      <c r="A74" s="7">
        <f t="shared" si="28"/>
        <v>2</v>
      </c>
      <c r="B74" s="9">
        <f t="shared" ref="B74:B79" si="32">B17</f>
        <v>2.9558802241544429E-2</v>
      </c>
      <c r="C74" s="11">
        <f t="shared" si="29"/>
        <v>-3.7812862008387814E-3</v>
      </c>
      <c r="D74" s="11">
        <f t="shared" si="23"/>
        <v>-1.8480713579085289E-3</v>
      </c>
      <c r="E74" s="11">
        <f t="shared" si="11"/>
        <v>-7.6908785216384459E-4</v>
      </c>
      <c r="F74" s="11">
        <f t="shared" si="12"/>
        <v>6.7347663126939607E-3</v>
      </c>
      <c r="G74" s="18">
        <f t="shared" si="13"/>
        <v>-2.1491297225648489E-2</v>
      </c>
      <c r="H74" s="11">
        <f t="shared" si="14"/>
        <v>5.1755034259376324E-2</v>
      </c>
      <c r="M74" s="7">
        <f t="shared" si="24"/>
        <v>2</v>
      </c>
      <c r="N74" s="9">
        <f>B74</f>
        <v>2.9558802241544429E-2</v>
      </c>
      <c r="O74" s="11">
        <f t="shared" si="30"/>
        <v>-3.8312862008387828E-3</v>
      </c>
      <c r="P74" s="11">
        <f t="shared" si="25"/>
        <v>-1.8480713579085289E-3</v>
      </c>
      <c r="Q74" s="11">
        <f t="shared" si="15"/>
        <v>-8.1908785216384603E-4</v>
      </c>
      <c r="R74" s="11">
        <f t="shared" si="16"/>
        <v>7.1347663126939721E-3</v>
      </c>
      <c r="S74" s="18">
        <f t="shared" si="17"/>
        <v>-2.2541297225648516E-2</v>
      </c>
      <c r="T74" s="11">
        <f t="shared" si="18"/>
        <v>5.2655034259376343E-2</v>
      </c>
      <c r="Y74" s="7">
        <f t="shared" si="26"/>
        <v>2</v>
      </c>
      <c r="Z74" s="9">
        <f>N74</f>
        <v>2.9558802241544429E-2</v>
      </c>
      <c r="AA74" s="11">
        <f t="shared" si="31"/>
        <v>-3.7812862008388716E-3</v>
      </c>
      <c r="AB74" s="11">
        <f t="shared" si="27"/>
        <v>-1.8480713579085289E-3</v>
      </c>
      <c r="AC74" s="11">
        <f t="shared" si="19"/>
        <v>-7.690878521639348E-4</v>
      </c>
      <c r="AD74" s="11">
        <f t="shared" si="20"/>
        <v>6.7347663126946823E-3</v>
      </c>
      <c r="AE74" s="18">
        <f t="shared" si="21"/>
        <v>-2.1491297225650383E-2</v>
      </c>
      <c r="AF74" s="11">
        <f t="shared" si="22"/>
        <v>5.1755034259377948E-2</v>
      </c>
    </row>
    <row r="75" spans="1:34" x14ac:dyDescent="0.3">
      <c r="A75" s="7">
        <f t="shared" si="28"/>
        <v>3</v>
      </c>
      <c r="B75" s="9">
        <f t="shared" si="32"/>
        <v>2.7128667388252696E-2</v>
      </c>
      <c r="C75" s="11">
        <f t="shared" si="29"/>
        <v>-1.8480713579085289E-3</v>
      </c>
      <c r="D75" s="11">
        <f t="shared" si="23"/>
        <v>-8.7668052851219876E-4</v>
      </c>
      <c r="E75" s="11">
        <f t="shared" si="11"/>
        <v>-1.9273616137007767E-4</v>
      </c>
      <c r="F75" s="11">
        <f t="shared" si="12"/>
        <v>2.5094251090839806E-3</v>
      </c>
      <c r="G75" s="18">
        <f t="shared" si="13"/>
        <v>-1.1700745655420315E-2</v>
      </c>
      <c r="H75" s="11">
        <f t="shared" si="14"/>
        <v>4.4849954729749918E-2</v>
      </c>
      <c r="M75" s="7">
        <f t="shared" si="24"/>
        <v>3</v>
      </c>
      <c r="N75" s="9">
        <f t="shared" ref="N75:N79" si="33">B75</f>
        <v>2.7128667388252696E-2</v>
      </c>
      <c r="O75" s="11">
        <f t="shared" si="30"/>
        <v>-1.8480713579085289E-3</v>
      </c>
      <c r="P75" s="11">
        <f t="shared" si="25"/>
        <v>-8.7668052851219876E-4</v>
      </c>
      <c r="Q75" s="11">
        <f t="shared" si="15"/>
        <v>-1.9273616137007767E-4</v>
      </c>
      <c r="R75" s="11">
        <f t="shared" si="16"/>
        <v>2.5094251090839806E-3</v>
      </c>
      <c r="S75" s="18">
        <f t="shared" si="17"/>
        <v>-1.1700745655420315E-2</v>
      </c>
      <c r="T75" s="11">
        <f t="shared" si="18"/>
        <v>4.4849954729749918E-2</v>
      </c>
      <c r="Y75" s="7">
        <f t="shared" si="26"/>
        <v>3</v>
      </c>
      <c r="Z75" s="9">
        <f t="shared" ref="Z75:Z79" si="34">N75</f>
        <v>2.7128667388252696E-2</v>
      </c>
      <c r="AA75" s="11">
        <f t="shared" si="31"/>
        <v>-1.8480713579085289E-3</v>
      </c>
      <c r="AB75" s="11">
        <f t="shared" si="27"/>
        <v>-8.7668052851219876E-4</v>
      </c>
      <c r="AC75" s="11">
        <f t="shared" si="19"/>
        <v>-1.9273616137007767E-4</v>
      </c>
      <c r="AD75" s="11">
        <f t="shared" si="20"/>
        <v>2.5094251090839806E-3</v>
      </c>
      <c r="AE75" s="18">
        <f t="shared" si="21"/>
        <v>-1.1700745655420315E-2</v>
      </c>
      <c r="AF75" s="11">
        <f t="shared" si="22"/>
        <v>4.4849954729749918E-2</v>
      </c>
    </row>
    <row r="76" spans="1:34" x14ac:dyDescent="0.3">
      <c r="A76" s="7">
        <f t="shared" si="28"/>
        <v>4</v>
      </c>
      <c r="B76" s="9">
        <f t="shared" si="32"/>
        <v>2.5862659525727371E-2</v>
      </c>
      <c r="C76" s="11">
        <f t="shared" si="29"/>
        <v>-8.7668052851219876E-4</v>
      </c>
      <c r="D76" s="11">
        <f t="shared" si="23"/>
        <v>-3.6557430311189021E-4</v>
      </c>
      <c r="E76" s="11">
        <f t="shared" si="11"/>
        <v>-2.6754844262594397E-4</v>
      </c>
      <c r="F76" s="11">
        <f t="shared" si="12"/>
        <v>3.8674570881503979E-3</v>
      </c>
      <c r="G76" s="18">
        <f t="shared" si="13"/>
        <v>-1.897401198767007E-2</v>
      </c>
      <c r="H76" s="11">
        <f t="shared" si="14"/>
        <v>5.7002494394061701E-2</v>
      </c>
      <c r="M76" s="7">
        <f t="shared" si="24"/>
        <v>4</v>
      </c>
      <c r="N76" s="9">
        <f t="shared" si="33"/>
        <v>2.5862659525727371E-2</v>
      </c>
      <c r="O76" s="11">
        <f t="shared" si="30"/>
        <v>-8.7668052851219876E-4</v>
      </c>
      <c r="P76" s="11">
        <f t="shared" si="25"/>
        <v>-3.6557430311189021E-4</v>
      </c>
      <c r="Q76" s="11">
        <f t="shared" si="15"/>
        <v>-2.6754844262594397E-4</v>
      </c>
      <c r="R76" s="11">
        <f t="shared" si="16"/>
        <v>3.8674570881503979E-3</v>
      </c>
      <c r="S76" s="18">
        <f t="shared" si="17"/>
        <v>-1.897401198767007E-2</v>
      </c>
      <c r="T76" s="11">
        <f t="shared" si="18"/>
        <v>5.7002494394061701E-2</v>
      </c>
      <c r="Y76" s="7">
        <f t="shared" si="26"/>
        <v>4</v>
      </c>
      <c r="Z76" s="9">
        <f t="shared" si="34"/>
        <v>2.5862659525727371E-2</v>
      </c>
      <c r="AA76" s="11">
        <f t="shared" si="31"/>
        <v>-8.7668052851219876E-4</v>
      </c>
      <c r="AB76" s="11">
        <f t="shared" si="27"/>
        <v>-3.6557430311189021E-4</v>
      </c>
      <c r="AC76" s="11">
        <f t="shared" si="19"/>
        <v>-2.6754844262594397E-4</v>
      </c>
      <c r="AD76" s="11">
        <f t="shared" si="20"/>
        <v>3.8674570881503979E-3</v>
      </c>
      <c r="AE76" s="18">
        <f t="shared" si="21"/>
        <v>-1.897401198767007E-2</v>
      </c>
      <c r="AF76" s="11">
        <f t="shared" si="22"/>
        <v>5.7002494394061701E-2</v>
      </c>
    </row>
    <row r="77" spans="1:34" x14ac:dyDescent="0.3">
      <c r="A77" s="7">
        <f t="shared" si="28"/>
        <v>5</v>
      </c>
      <c r="B77" s="9">
        <f t="shared" si="32"/>
        <v>2.5375306331228299E-2</v>
      </c>
      <c r="C77" s="11">
        <f t="shared" si="29"/>
        <v>-3.6557430311189021E-4</v>
      </c>
      <c r="D77" s="11">
        <f t="shared" si="23"/>
        <v>-8.9386895914960601E-5</v>
      </c>
      <c r="E77" s="11">
        <f t="shared" si="11"/>
        <v>8.1574061056412586E-6</v>
      </c>
      <c r="F77" s="11">
        <f t="shared" si="12"/>
        <v>-7.7786458102310253E-5</v>
      </c>
      <c r="G77" s="18">
        <f t="shared" si="13"/>
        <v>-1.9951518001188207E-4</v>
      </c>
      <c r="H77" s="11">
        <f t="shared" si="14"/>
        <v>2.7297867920640307E-2</v>
      </c>
      <c r="M77" s="7">
        <f t="shared" si="24"/>
        <v>5</v>
      </c>
      <c r="N77" s="9">
        <f t="shared" si="33"/>
        <v>2.5375306331228299E-2</v>
      </c>
      <c r="O77" s="11">
        <f t="shared" si="30"/>
        <v>-3.6557430311189021E-4</v>
      </c>
      <c r="P77" s="11">
        <f t="shared" si="25"/>
        <v>-8.9386895914960601E-5</v>
      </c>
      <c r="Q77" s="11">
        <f t="shared" si="15"/>
        <v>8.1574061056412586E-6</v>
      </c>
      <c r="R77" s="11">
        <f t="shared" si="16"/>
        <v>-7.7786458102310253E-5</v>
      </c>
      <c r="S77" s="18">
        <f t="shared" si="17"/>
        <v>-1.9951518001188207E-4</v>
      </c>
      <c r="T77" s="11">
        <f t="shared" si="18"/>
        <v>2.7297867920640307E-2</v>
      </c>
      <c r="Y77" s="7">
        <f t="shared" si="26"/>
        <v>5</v>
      </c>
      <c r="Z77" s="9">
        <f t="shared" si="34"/>
        <v>2.5375306331228299E-2</v>
      </c>
      <c r="AA77" s="11">
        <f t="shared" si="31"/>
        <v>-3.6557430311189021E-4</v>
      </c>
      <c r="AB77" s="11">
        <f t="shared" si="27"/>
        <v>-8.9386895914960601E-5</v>
      </c>
      <c r="AC77" s="11">
        <f t="shared" si="19"/>
        <v>8.1574061056412586E-6</v>
      </c>
      <c r="AD77" s="11">
        <f t="shared" si="20"/>
        <v>-7.7786458102310253E-5</v>
      </c>
      <c r="AE77" s="18">
        <f t="shared" si="21"/>
        <v>-1.9951518001188207E-4</v>
      </c>
      <c r="AF77" s="11">
        <f t="shared" si="22"/>
        <v>2.7297867920640307E-2</v>
      </c>
    </row>
    <row r="78" spans="1:34" x14ac:dyDescent="0.3">
      <c r="A78" s="7">
        <f t="shared" si="28"/>
        <v>7</v>
      </c>
      <c r="B78" s="9">
        <f t="shared" si="32"/>
        <v>2.4887715507778883E-2</v>
      </c>
      <c r="C78" s="11">
        <f t="shared" si="29"/>
        <v>-8.9386895914960601E-5</v>
      </c>
      <c r="D78" s="11">
        <f>(B79-B78)/(A79-A78)</f>
        <v>6.502161989478672E-5</v>
      </c>
      <c r="E78" s="11">
        <f t="shared" si="11"/>
        <v>-1.7156501756638591E-5</v>
      </c>
      <c r="F78" s="11">
        <f t="shared" si="12"/>
        <v>4.6322554742924196E-4</v>
      </c>
      <c r="G78" s="18">
        <f t="shared" si="13"/>
        <v>-4.0525388016984755E-3</v>
      </c>
      <c r="H78" s="11">
        <f t="shared" si="14"/>
        <v>3.6442115398162389E-2</v>
      </c>
      <c r="M78" s="7">
        <f t="shared" si="24"/>
        <v>7</v>
      </c>
      <c r="N78" s="9">
        <f t="shared" si="33"/>
        <v>2.4887715507778883E-2</v>
      </c>
      <c r="O78" s="11">
        <f t="shared" si="30"/>
        <v>-8.9386895914960601E-5</v>
      </c>
      <c r="P78" s="11">
        <f>(N79-N78)/(M79-M78)</f>
        <v>6.502161989478672E-5</v>
      </c>
      <c r="Q78" s="11">
        <f t="shared" si="15"/>
        <v>-1.7156501756638591E-5</v>
      </c>
      <c r="R78" s="11">
        <f t="shared" si="16"/>
        <v>4.6322554742924196E-4</v>
      </c>
      <c r="S78" s="18">
        <f t="shared" si="17"/>
        <v>-4.0525388016984755E-3</v>
      </c>
      <c r="T78" s="11">
        <f t="shared" si="18"/>
        <v>3.6442115398162389E-2</v>
      </c>
      <c r="Y78" s="7">
        <f t="shared" si="26"/>
        <v>7</v>
      </c>
      <c r="Z78" s="9">
        <f t="shared" si="34"/>
        <v>2.4887715507778883E-2</v>
      </c>
      <c r="AA78" s="11">
        <f t="shared" si="31"/>
        <v>-8.9386895914960601E-5</v>
      </c>
      <c r="AB78" s="11">
        <f>(Z79-Z78)/(Y79-Y78)</f>
        <v>6.502161989478672E-5</v>
      </c>
      <c r="AC78" s="11">
        <f t="shared" si="19"/>
        <v>-1.7156501756638591E-5</v>
      </c>
      <c r="AD78" s="11">
        <f t="shared" si="20"/>
        <v>4.6322554742924196E-4</v>
      </c>
      <c r="AE78" s="18">
        <f t="shared" si="21"/>
        <v>-4.0525388016984755E-3</v>
      </c>
      <c r="AF78" s="11">
        <f t="shared" si="22"/>
        <v>3.6442115398162389E-2</v>
      </c>
    </row>
    <row r="79" spans="1:34" x14ac:dyDescent="0.3">
      <c r="A79" s="7">
        <f t="shared" si="28"/>
        <v>10</v>
      </c>
      <c r="B79" s="9">
        <f t="shared" si="32"/>
        <v>2.5082780367463243E-2</v>
      </c>
      <c r="C79" s="11">
        <f t="shared" si="29"/>
        <v>6.502161989478672E-5</v>
      </c>
      <c r="D79" s="11">
        <v>0</v>
      </c>
      <c r="E79" s="11">
        <f t="shared" si="11"/>
        <v>-4.9515344535978621E-5</v>
      </c>
      <c r="F79" s="11">
        <f t="shared" si="12"/>
        <v>7.4598124903441868E-4</v>
      </c>
      <c r="G79" s="18">
        <f t="shared" si="13"/>
        <v>0</v>
      </c>
      <c r="H79" s="11">
        <f t="shared" si="14"/>
        <v>0</v>
      </c>
      <c r="M79" s="7">
        <f t="shared" si="24"/>
        <v>10</v>
      </c>
      <c r="N79" s="9">
        <f t="shared" si="33"/>
        <v>2.5082780367463243E-2</v>
      </c>
      <c r="O79" s="11">
        <f t="shared" si="30"/>
        <v>6.502161989478672E-5</v>
      </c>
      <c r="P79" s="11">
        <v>0</v>
      </c>
      <c r="Q79" s="11">
        <f t="shared" si="15"/>
        <v>-4.9515344535978621E-5</v>
      </c>
      <c r="R79" s="11">
        <f t="shared" si="16"/>
        <v>7.4598124903441868E-4</v>
      </c>
      <c r="S79" s="18">
        <f t="shared" si="17"/>
        <v>0</v>
      </c>
      <c r="T79" s="11">
        <f t="shared" si="18"/>
        <v>0</v>
      </c>
      <c r="Y79" s="7">
        <f t="shared" si="26"/>
        <v>10</v>
      </c>
      <c r="Z79" s="9">
        <f t="shared" si="34"/>
        <v>2.5082780367463243E-2</v>
      </c>
      <c r="AA79" s="11">
        <f t="shared" si="31"/>
        <v>6.502161989478672E-5</v>
      </c>
      <c r="AB79" s="11">
        <v>0</v>
      </c>
      <c r="AC79" s="11">
        <f t="shared" si="19"/>
        <v>-4.9515344535978621E-5</v>
      </c>
      <c r="AD79" s="11">
        <f t="shared" si="20"/>
        <v>7.4598124903441868E-4</v>
      </c>
      <c r="AE79" s="18">
        <f t="shared" si="21"/>
        <v>0</v>
      </c>
      <c r="AF79" s="11">
        <f t="shared" si="22"/>
        <v>0</v>
      </c>
    </row>
    <row r="81" spans="1:35" x14ac:dyDescent="0.3">
      <c r="A81" t="s">
        <v>10</v>
      </c>
      <c r="B81" t="s">
        <v>22</v>
      </c>
      <c r="C81" t="s">
        <v>43</v>
      </c>
      <c r="D81" t="s">
        <v>44</v>
      </c>
      <c r="E81" t="s">
        <v>45</v>
      </c>
      <c r="F81" t="s">
        <v>47</v>
      </c>
      <c r="G81" t="s">
        <v>23</v>
      </c>
      <c r="H81" t="s">
        <v>24</v>
      </c>
      <c r="I81" t="s">
        <v>11</v>
      </c>
      <c r="J81" t="s">
        <v>26</v>
      </c>
      <c r="K81" t="s">
        <v>27</v>
      </c>
      <c r="M81" t="s">
        <v>10</v>
      </c>
      <c r="N81" t="s">
        <v>22</v>
      </c>
      <c r="O81" t="s">
        <v>43</v>
      </c>
      <c r="P81" t="s">
        <v>44</v>
      </c>
      <c r="Q81" t="s">
        <v>45</v>
      </c>
      <c r="R81" t="s">
        <v>47</v>
      </c>
      <c r="S81" t="s">
        <v>23</v>
      </c>
      <c r="T81" t="s">
        <v>24</v>
      </c>
      <c r="U81" t="s">
        <v>11</v>
      </c>
      <c r="V81" t="s">
        <v>26</v>
      </c>
      <c r="W81" t="s">
        <v>27</v>
      </c>
      <c r="Y81" t="s">
        <v>10</v>
      </c>
      <c r="Z81" t="s">
        <v>22</v>
      </c>
      <c r="AA81" t="s">
        <v>43</v>
      </c>
      <c r="AB81" t="s">
        <v>44</v>
      </c>
      <c r="AC81" t="s">
        <v>45</v>
      </c>
      <c r="AD81" t="s">
        <v>47</v>
      </c>
      <c r="AE81" t="s">
        <v>23</v>
      </c>
      <c r="AF81" t="s">
        <v>24</v>
      </c>
      <c r="AG81" t="s">
        <v>11</v>
      </c>
      <c r="AH81" t="s">
        <v>26</v>
      </c>
      <c r="AI81" t="s">
        <v>27</v>
      </c>
    </row>
    <row r="82" spans="1:35" x14ac:dyDescent="0.3">
      <c r="A82" s="7">
        <v>0</v>
      </c>
      <c r="B82" s="7">
        <f t="array" ref="B82:B122">INDEX(A71:A79, MATCH(A82:A122, A71:A79, 1))</f>
        <v>0</v>
      </c>
      <c r="C82" s="11">
        <f t="array" ref="C82:C122">VLOOKUP(B82:B122, A71:H79, 5, FALSE)</f>
        <v>-4.8170454390514893E-2</v>
      </c>
      <c r="D82" s="11">
        <f t="array" ref="D82:D122">VLOOKUP(B82:B122, A71:H79, 6, FALSE)</f>
        <v>1.2042613597628723E-2</v>
      </c>
      <c r="E82" s="11">
        <f t="array" ref="E82:E122">VLOOKUP(B82:B122, A71:H79, 7, FALSE)</f>
        <v>0</v>
      </c>
      <c r="F82" s="1">
        <f t="array" ref="F82:F122">VLOOKUP(B82:B122, A71:H79, 8, FALSE)</f>
        <v>3.920721988904103E-2</v>
      </c>
      <c r="G82" s="3">
        <f>C82*A82^3 + D82*A82^2 + E82*A82 + F82</f>
        <v>3.920721988904103E-2</v>
      </c>
      <c r="H82" s="11">
        <f t="shared" ref="H82:H122" si="35">EXP(-G82*A82)</f>
        <v>1</v>
      </c>
      <c r="I82" s="3">
        <f t="shared" ref="I82:I121" si="36">(H82/H83-1)/(A83-A82)</f>
        <v>3.9399999999999658E-2</v>
      </c>
      <c r="M82" s="7">
        <v>0</v>
      </c>
      <c r="N82" s="7">
        <f t="array" ref="N82:N122">INDEX(M71:M79, MATCH(M82:M122, M71:M79, 1))</f>
        <v>0</v>
      </c>
      <c r="O82" s="11">
        <f t="array" ref="O82:O122">VLOOKUP(N82:N122, M71:T79, 5, FALSE)</f>
        <v>-4.7103787723848191E-2</v>
      </c>
      <c r="P82" s="11">
        <f t="array" ref="P82:P122">VLOOKUP(N82:N122, M71:T79, 6, FALSE)</f>
        <v>1.1775946930962048E-2</v>
      </c>
      <c r="Q82" s="11">
        <f t="array" ref="Q82:Q122">VLOOKUP(N82:N122, M71:T79, 7, FALSE)</f>
        <v>0</v>
      </c>
      <c r="R82" s="1">
        <f t="array" ref="R82:R122">VLOOKUP(N82:N122, M71:T79, 8, FALSE)</f>
        <v>3.920721988904103E-2</v>
      </c>
      <c r="S82" s="3">
        <f>O82*M82^3 + P82*M82^2 + Q82*M82 + R82</f>
        <v>3.920721988904103E-2</v>
      </c>
      <c r="T82" s="11">
        <f t="shared" ref="T82:T122" si="37">EXP(-S82*M82)</f>
        <v>1</v>
      </c>
      <c r="U82" s="3">
        <f t="shared" ref="U82:U121" si="38">(T82/T83-1)/(M83-M82)</f>
        <v>3.9399999999999658E-2</v>
      </c>
      <c r="Y82" s="7">
        <v>0</v>
      </c>
      <c r="Z82" s="7">
        <f t="array" ref="Z82:Z122">INDEX(Y71:Y79, MATCH(Y82:Y122, Y71:Y79, 1))</f>
        <v>0</v>
      </c>
      <c r="AA82" s="11">
        <f t="array" ref="AA82:AA122">VLOOKUP(Z82:Z122, Y71:AF79, 5, FALSE)</f>
        <v>-4.8170454390512964E-2</v>
      </c>
      <c r="AB82" s="11">
        <f t="array" ref="AB82:AB122">VLOOKUP(Z82:Z122, Y71:AF79, 6, FALSE)</f>
        <v>1.2042613597628241E-2</v>
      </c>
      <c r="AC82" s="11">
        <f t="array" ref="AC82:AC122">VLOOKUP(Z82:Z122, Y71:AF79, 7, FALSE)</f>
        <v>0</v>
      </c>
      <c r="AD82" s="1">
        <f t="array" ref="AD82:AD122">VLOOKUP(Z82:Z122, Y71:AF79, 8, FALSE)</f>
        <v>3.920721988904103E-2</v>
      </c>
      <c r="AE82" s="3">
        <f>AA82*Y82^3 + AB82*Y82^2 + AC82*Y82 + AD82</f>
        <v>3.920721988904103E-2</v>
      </c>
      <c r="AF82" s="11">
        <f t="shared" ref="AF82:AF122" si="39">EXP(-AE82*Y82)</f>
        <v>1</v>
      </c>
      <c r="AG82" s="3">
        <f t="shared" ref="AG82:AG121" si="40">(AF82/AF83-1)/(Y83-Y82)</f>
        <v>3.9399999999999658E-2</v>
      </c>
    </row>
    <row r="83" spans="1:35" x14ac:dyDescent="0.3">
      <c r="A83" s="7">
        <v>0.25</v>
      </c>
      <c r="B83" s="7">
        <v>0.25</v>
      </c>
      <c r="C83" s="11">
        <v>6.1423787104381254E-3</v>
      </c>
      <c r="D83" s="11">
        <v>-1.3227772598200098E-2</v>
      </c>
      <c r="E83" s="11">
        <v>2.4515368914857193E-3</v>
      </c>
      <c r="F83" s="1">
        <v>3.9325096786206507E-2</v>
      </c>
      <c r="G83" s="3">
        <f t="shared" ref="G83:G122" si="41">C83*A83^3 + D83*A83^2 + E83*A83 + F83</f>
        <v>3.9207219889041023E-2</v>
      </c>
      <c r="H83" s="11">
        <f t="shared" si="35"/>
        <v>0.99024607614992333</v>
      </c>
      <c r="I83" s="3">
        <f t="shared" si="36"/>
        <v>3.6986169210941E-2</v>
      </c>
      <c r="J83" s="3">
        <f t="array" ref="J83:J122">(A83:A122 &lt;= J70) * I82:I121 * H83:H122 * (A83:A122-A82:A121)</f>
        <v>9.7539238500766595E-3</v>
      </c>
      <c r="K83" s="11">
        <f t="array" ref="K83:K122">(A83:A122 &lt;= J70) * (ROUND(A83:A122*J71, 0)=A83:A122*J71) * H83:H122</f>
        <v>0</v>
      </c>
      <c r="M83" s="7">
        <v>0.25</v>
      </c>
      <c r="N83" s="7">
        <v>0.25</v>
      </c>
      <c r="O83" s="11">
        <v>5.8164527845121928E-3</v>
      </c>
      <c r="P83" s="11">
        <v>-1.2649994820422304E-2</v>
      </c>
      <c r="Q83" s="11">
        <v>2.2904257803746039E-3</v>
      </c>
      <c r="R83" s="1">
        <v>3.9334356045465764E-2</v>
      </c>
      <c r="S83" s="3">
        <f t="shared" ref="S83:S122" si="42">O83*M83^3 + P83*M83^2 + Q83*M83 + R83</f>
        <v>3.9207219889041023E-2</v>
      </c>
      <c r="T83" s="11">
        <f t="shared" si="37"/>
        <v>0.99024607614992333</v>
      </c>
      <c r="U83" s="3">
        <f t="shared" si="38"/>
        <v>3.7051583868661808E-2</v>
      </c>
      <c r="V83" s="3">
        <f t="array" ref="V83:V122">(M83:M122 &lt;= V70) * U82:U121 * T83:T122 * (M83:M122-M82:M121)</f>
        <v>9.7539238500766595E-3</v>
      </c>
      <c r="W83" s="11">
        <f t="array" ref="W83:W122">(M83:M122 &lt;= V70) * (ROUND(M83:M122*V71, 0)=M83:M122*V71) * T83:T122</f>
        <v>0</v>
      </c>
      <c r="Y83" s="7">
        <v>0.25</v>
      </c>
      <c r="Z83" s="7">
        <v>0.25</v>
      </c>
      <c r="AA83" s="11">
        <v>6.1423787104375399E-3</v>
      </c>
      <c r="AB83" s="11">
        <v>-1.3227772598199057E-2</v>
      </c>
      <c r="AC83" s="11">
        <v>2.4515368914854296E-3</v>
      </c>
      <c r="AD83" s="1">
        <v>3.9325096786206534E-2</v>
      </c>
      <c r="AE83" s="3">
        <f t="shared" ref="AE83:AE122" si="43">AA83*Y83^3 + AB83*Y83^2 + AC83*Y83 + AD83</f>
        <v>3.9207219889041037E-2</v>
      </c>
      <c r="AF83" s="11">
        <f t="shared" si="39"/>
        <v>0.99024607614992333</v>
      </c>
      <c r="AG83" s="3">
        <f t="shared" si="40"/>
        <v>3.6986169210941888E-2</v>
      </c>
      <c r="AH83" s="3">
        <f t="array" ref="AH83:AH122">(Y83:Y122 &lt;= AH70) * AG82:AG121 * AF83:AF122 * (Y83:Y122-Y82:Y121)</f>
        <v>9.7539238500766595E-3</v>
      </c>
      <c r="AI83" s="11">
        <f t="array" ref="AI83:AI122">(Y83:Y122 &lt;= AH70) * (ROUND(Y83:Y122*AH71, 0)=Y83:Y122*AH71) * AF83:AF122</f>
        <v>0</v>
      </c>
    </row>
    <row r="84" spans="1:35" x14ac:dyDescent="0.3">
      <c r="A84" s="7">
        <v>0.5</v>
      </c>
      <c r="B84" s="7">
        <v>0.25</v>
      </c>
      <c r="C84" s="11">
        <v>6.1423787104381254E-3</v>
      </c>
      <c r="D84" s="11">
        <v>-1.3227772598200098E-2</v>
      </c>
      <c r="E84" s="11">
        <v>2.4515368914857193E-3</v>
      </c>
      <c r="F84" s="1">
        <v>3.9325096786206507E-2</v>
      </c>
      <c r="G84" s="3">
        <f t="shared" si="41"/>
        <v>3.8011719421204106E-2</v>
      </c>
      <c r="H84" s="11">
        <f t="shared" si="35"/>
        <v>0.98117361283253957</v>
      </c>
      <c r="I84" s="3">
        <f t="shared" si="36"/>
        <v>3.3055728613577529E-2</v>
      </c>
      <c r="J84" s="3">
        <v>9.0724633173836552E-3</v>
      </c>
      <c r="K84" s="11">
        <v>0</v>
      </c>
      <c r="M84" s="7">
        <v>0.5</v>
      </c>
      <c r="N84" s="7">
        <v>0.25</v>
      </c>
      <c r="O84" s="11">
        <v>5.8164527845121928E-3</v>
      </c>
      <c r="P84" s="11">
        <v>-1.2649994820422304E-2</v>
      </c>
      <c r="Q84" s="11">
        <v>2.2904257803746039E-3</v>
      </c>
      <c r="R84" s="1">
        <v>3.9334356045465764E-2</v>
      </c>
      <c r="S84" s="3">
        <f t="shared" si="42"/>
        <v>3.804412682861151E-2</v>
      </c>
      <c r="T84" s="11">
        <f t="shared" si="37"/>
        <v>0.98115771431484311</v>
      </c>
      <c r="U84" s="3">
        <f t="shared" si="38"/>
        <v>3.3220041638504227E-2</v>
      </c>
      <c r="V84" s="3">
        <v>9.0883618350802338E-3</v>
      </c>
      <c r="W84" s="11">
        <v>0</v>
      </c>
      <c r="Y84" s="7">
        <v>0.5</v>
      </c>
      <c r="Z84" s="7">
        <v>0.25</v>
      </c>
      <c r="AA84" s="11">
        <v>6.1423787104375399E-3</v>
      </c>
      <c r="AB84" s="11">
        <v>-1.3227772598199057E-2</v>
      </c>
      <c r="AC84" s="11">
        <v>2.4515368914854296E-3</v>
      </c>
      <c r="AD84" s="1">
        <v>3.9325096786206534E-2</v>
      </c>
      <c r="AE84" s="3">
        <f t="shared" si="43"/>
        <v>3.8011719421204175E-2</v>
      </c>
      <c r="AF84" s="11">
        <f t="shared" si="39"/>
        <v>0.98117361283253945</v>
      </c>
      <c r="AG84" s="3">
        <f t="shared" si="40"/>
        <v>3.3055728613577529E-2</v>
      </c>
      <c r="AH84" s="3">
        <v>9.072463317383872E-3</v>
      </c>
      <c r="AI84" s="11">
        <v>0</v>
      </c>
    </row>
    <row r="85" spans="1:35" x14ac:dyDescent="0.3">
      <c r="A85" s="7">
        <v>0.75</v>
      </c>
      <c r="B85" s="7">
        <v>0.25</v>
      </c>
      <c r="C85" s="11">
        <v>6.1423787104381254E-3</v>
      </c>
      <c r="D85" s="11">
        <v>-1.3227772598200098E-2</v>
      </c>
      <c r="E85" s="11">
        <v>2.4515368914857193E-3</v>
      </c>
      <c r="F85" s="1">
        <v>3.9325096786206507E-2</v>
      </c>
      <c r="G85" s="3">
        <f t="shared" si="41"/>
        <v>3.6314443386799324E-2</v>
      </c>
      <c r="H85" s="11">
        <f t="shared" si="35"/>
        <v>0.97313171833589573</v>
      </c>
      <c r="I85" s="3">
        <f t="shared" si="36"/>
        <v>2.9933071972610747E-2</v>
      </c>
      <c r="J85" s="3">
        <v>8.0418944966439334E-3</v>
      </c>
      <c r="K85" s="11">
        <v>0</v>
      </c>
      <c r="M85" s="7">
        <v>0.75</v>
      </c>
      <c r="N85" s="7">
        <v>0.25</v>
      </c>
      <c r="O85" s="11">
        <v>5.8164527845121928E-3</v>
      </c>
      <c r="P85" s="11">
        <v>-1.2649994820422304E-2</v>
      </c>
      <c r="Q85" s="11">
        <v>2.2904257803746039E-3</v>
      </c>
      <c r="R85" s="1">
        <v>3.9334356045465764E-2</v>
      </c>
      <c r="S85" s="3">
        <f t="shared" si="42"/>
        <v>3.6390369312725254E-2</v>
      </c>
      <c r="T85" s="11">
        <f t="shared" si="37"/>
        <v>0.97307630546856627</v>
      </c>
      <c r="U85" s="3">
        <f t="shared" si="38"/>
        <v>3.0106586715236361E-2</v>
      </c>
      <c r="V85" s="3">
        <v>8.0814088462769079E-3</v>
      </c>
      <c r="W85" s="11">
        <v>0</v>
      </c>
      <c r="Y85" s="7">
        <v>0.75</v>
      </c>
      <c r="Z85" s="7">
        <v>0.25</v>
      </c>
      <c r="AA85" s="11">
        <v>6.1423787104375399E-3</v>
      </c>
      <c r="AB85" s="11">
        <v>-1.3227772598199057E-2</v>
      </c>
      <c r="AC85" s="11">
        <v>2.4515368914854296E-3</v>
      </c>
      <c r="AD85" s="1">
        <v>3.9325096786206534E-2</v>
      </c>
      <c r="AE85" s="3">
        <f t="shared" si="43"/>
        <v>3.6314443386799476E-2</v>
      </c>
      <c r="AF85" s="11">
        <f t="shared" si="39"/>
        <v>0.97313171833589562</v>
      </c>
      <c r="AG85" s="3">
        <f t="shared" si="40"/>
        <v>2.9933071972611636E-2</v>
      </c>
      <c r="AH85" s="3">
        <v>8.0418944966439334E-3</v>
      </c>
      <c r="AI85" s="11">
        <v>0</v>
      </c>
    </row>
    <row r="86" spans="1:35" x14ac:dyDescent="0.3">
      <c r="A86" s="7">
        <v>1</v>
      </c>
      <c r="B86" s="7">
        <v>1</v>
      </c>
      <c r="C86" s="11">
        <v>9.0671672233278225E-4</v>
      </c>
      <c r="D86" s="11">
        <v>-3.1824322641168627E-3</v>
      </c>
      <c r="E86" s="11">
        <v>-1.9321578123647175E-3</v>
      </c>
      <c r="F86" s="1">
        <v>3.8899113144079067E-2</v>
      </c>
      <c r="G86" s="3">
        <f t="shared" si="41"/>
        <v>3.4691239789930273E-2</v>
      </c>
      <c r="H86" s="11">
        <f t="shared" si="35"/>
        <v>0.96590360282043863</v>
      </c>
      <c r="I86" s="3">
        <f t="shared" si="36"/>
        <v>2.7742285441562764E-2</v>
      </c>
      <c r="J86" s="3">
        <v>7.228115515457054E-3</v>
      </c>
      <c r="K86" s="11">
        <v>0.96590360282043863</v>
      </c>
      <c r="M86" s="7">
        <v>1</v>
      </c>
      <c r="N86" s="7">
        <v>1</v>
      </c>
      <c r="O86" s="11">
        <v>1.0733833889994548E-3</v>
      </c>
      <c r="P86" s="11">
        <v>-3.9657655974502243E-3</v>
      </c>
      <c r="Q86" s="11">
        <v>-8.4882447903134386E-4</v>
      </c>
      <c r="R86" s="1">
        <v>3.8532446477412371E-2</v>
      </c>
      <c r="S86" s="3">
        <f t="shared" si="42"/>
        <v>3.4791239789930262E-2</v>
      </c>
      <c r="T86" s="11">
        <f t="shared" si="37"/>
        <v>0.96580701728951357</v>
      </c>
      <c r="U86" s="3">
        <f t="shared" si="38"/>
        <v>2.778791246807355E-2</v>
      </c>
      <c r="V86" s="3">
        <v>7.2692881790526308E-3</v>
      </c>
      <c r="W86" s="11">
        <v>0.96580701728951357</v>
      </c>
      <c r="Y86" s="7">
        <v>1</v>
      </c>
      <c r="Z86" s="7">
        <v>1</v>
      </c>
      <c r="AA86" s="11">
        <v>9.0671672233308409E-4</v>
      </c>
      <c r="AB86" s="11">
        <v>-3.1824322641182817E-3</v>
      </c>
      <c r="AC86" s="11">
        <v>-1.9321578123627538E-3</v>
      </c>
      <c r="AD86" s="1">
        <v>3.8899113144078387E-2</v>
      </c>
      <c r="AE86" s="3">
        <f t="shared" si="43"/>
        <v>3.4691239789930439E-2</v>
      </c>
      <c r="AF86" s="11">
        <f t="shared" si="39"/>
        <v>0.96590360282043841</v>
      </c>
      <c r="AG86" s="3">
        <f t="shared" si="40"/>
        <v>2.7742285441562764E-2</v>
      </c>
      <c r="AH86" s="3">
        <v>7.2281155154572665E-3</v>
      </c>
      <c r="AI86" s="11">
        <v>0.96590360282043841</v>
      </c>
    </row>
    <row r="87" spans="1:35" x14ac:dyDescent="0.3">
      <c r="A87" s="7">
        <v>1.25</v>
      </c>
      <c r="B87" s="7">
        <v>1</v>
      </c>
      <c r="C87" s="11">
        <v>9.0671672233278225E-4</v>
      </c>
      <c r="D87" s="11">
        <v>-3.1824322641168627E-3</v>
      </c>
      <c r="E87" s="11">
        <v>-1.9321578123647175E-3</v>
      </c>
      <c r="F87" s="1">
        <v>3.8899113144079067E-2</v>
      </c>
      <c r="G87" s="3">
        <f t="shared" si="41"/>
        <v>3.3282296564246791E-2</v>
      </c>
      <c r="H87" s="11">
        <f t="shared" si="35"/>
        <v>0.95925065147463506</v>
      </c>
      <c r="I87" s="3">
        <f t="shared" si="36"/>
        <v>2.5070191370540229E-2</v>
      </c>
      <c r="J87" s="3">
        <v>0</v>
      </c>
      <c r="K87" s="11">
        <v>0</v>
      </c>
      <c r="M87" s="7">
        <v>1.25</v>
      </c>
      <c r="N87" s="7">
        <v>1</v>
      </c>
      <c r="O87" s="11">
        <v>1.0733833889994548E-3</v>
      </c>
      <c r="P87" s="11">
        <v>-3.9657655974502243E-3</v>
      </c>
      <c r="Q87" s="11">
        <v>-8.4882447903134386E-4</v>
      </c>
      <c r="R87" s="1">
        <v>3.8532446477412371E-2</v>
      </c>
      <c r="S87" s="3">
        <f t="shared" si="42"/>
        <v>3.3371359064246778E-2</v>
      </c>
      <c r="T87" s="11">
        <f t="shared" si="37"/>
        <v>0.95914386584243372</v>
      </c>
      <c r="U87" s="3">
        <f t="shared" si="38"/>
        <v>2.4974282637553635E-2</v>
      </c>
      <c r="V87" s="3">
        <v>0</v>
      </c>
      <c r="W87" s="11">
        <v>0</v>
      </c>
      <c r="Y87" s="7">
        <v>1.25</v>
      </c>
      <c r="Z87" s="7">
        <v>1</v>
      </c>
      <c r="AA87" s="11">
        <v>9.0671672233308409E-4</v>
      </c>
      <c r="AB87" s="11">
        <v>-3.1824322641182817E-3</v>
      </c>
      <c r="AC87" s="11">
        <v>-1.9321578123627538E-3</v>
      </c>
      <c r="AD87" s="1">
        <v>3.8899113144078387E-2</v>
      </c>
      <c r="AE87" s="3">
        <f t="shared" si="43"/>
        <v>3.3282296564246937E-2</v>
      </c>
      <c r="AF87" s="11">
        <f t="shared" si="39"/>
        <v>0.95925065147463484</v>
      </c>
      <c r="AG87" s="3">
        <f t="shared" si="40"/>
        <v>2.5070191370540229E-2</v>
      </c>
      <c r="AH87" s="3">
        <v>0</v>
      </c>
      <c r="AI87" s="11">
        <v>0</v>
      </c>
    </row>
    <row r="88" spans="1:35" x14ac:dyDescent="0.3">
      <c r="A88" s="7">
        <v>1.5</v>
      </c>
      <c r="B88" s="7">
        <v>1</v>
      </c>
      <c r="C88" s="11">
        <v>9.0671672233278225E-4</v>
      </c>
      <c r="D88" s="11">
        <v>-3.1824322641168627E-3</v>
      </c>
      <c r="E88" s="11">
        <v>-1.9321578123647175E-3</v>
      </c>
      <c r="F88" s="1">
        <v>3.8899113144079067E-2</v>
      </c>
      <c r="G88" s="3">
        <f t="shared" si="41"/>
        <v>3.1900572769142189E-2</v>
      </c>
      <c r="H88" s="11">
        <f t="shared" si="35"/>
        <v>0.95327594885793454</v>
      </c>
      <c r="I88" s="3">
        <f t="shared" si="36"/>
        <v>2.3080408178137723E-2</v>
      </c>
      <c r="J88" s="3">
        <v>0</v>
      </c>
      <c r="K88" s="11">
        <v>0</v>
      </c>
      <c r="M88" s="7">
        <v>1.5</v>
      </c>
      <c r="N88" s="7">
        <v>1</v>
      </c>
      <c r="O88" s="11">
        <v>1.0733833889994548E-3</v>
      </c>
      <c r="P88" s="11">
        <v>-3.9657655974502243E-3</v>
      </c>
      <c r="Q88" s="11">
        <v>-8.4882447903134386E-4</v>
      </c>
      <c r="R88" s="1">
        <v>3.8532446477412371E-2</v>
      </c>
      <c r="S88" s="3">
        <f t="shared" si="42"/>
        <v>3.1958906102475509E-2</v>
      </c>
      <c r="T88" s="11">
        <f t="shared" si="37"/>
        <v>0.95319254086156258</v>
      </c>
      <c r="U88" s="3">
        <f t="shared" si="38"/>
        <v>2.2893402146252129E-2</v>
      </c>
      <c r="V88" s="3">
        <v>0</v>
      </c>
      <c r="W88" s="11">
        <v>0</v>
      </c>
      <c r="Y88" s="7">
        <v>1.5</v>
      </c>
      <c r="Z88" s="7">
        <v>1</v>
      </c>
      <c r="AA88" s="11">
        <v>9.0671672233308409E-4</v>
      </c>
      <c r="AB88" s="11">
        <v>-3.1824322641182817E-3</v>
      </c>
      <c r="AC88" s="11">
        <v>-1.9321578123627538E-3</v>
      </c>
      <c r="AD88" s="1">
        <v>3.8899113144078387E-2</v>
      </c>
      <c r="AE88" s="3">
        <f t="shared" si="43"/>
        <v>3.190057276914228E-2</v>
      </c>
      <c r="AF88" s="11">
        <f t="shared" si="39"/>
        <v>0.95327594885793443</v>
      </c>
      <c r="AG88" s="3">
        <f t="shared" si="40"/>
        <v>2.3080408178137723E-2</v>
      </c>
      <c r="AH88" s="3">
        <v>0</v>
      </c>
      <c r="AI88" s="11">
        <v>0</v>
      </c>
    </row>
    <row r="89" spans="1:35" x14ac:dyDescent="0.3">
      <c r="A89" s="7">
        <v>1.75</v>
      </c>
      <c r="B89" s="7">
        <v>1</v>
      </c>
      <c r="C89" s="11">
        <v>9.0671672233278225E-4</v>
      </c>
      <c r="D89" s="11">
        <v>-3.1824322641168627E-3</v>
      </c>
      <c r="E89" s="11">
        <v>-1.9321578123647175E-3</v>
      </c>
      <c r="F89" s="1">
        <v>3.8899113144079067E-2</v>
      </c>
      <c r="G89" s="3">
        <f t="shared" si="41"/>
        <v>3.0631073097335176E-2</v>
      </c>
      <c r="H89" s="11">
        <f t="shared" si="35"/>
        <v>0.94780700571642607</v>
      </c>
      <c r="I89" s="3">
        <f t="shared" si="36"/>
        <v>2.211380945822583E-2</v>
      </c>
      <c r="J89" s="3">
        <v>0</v>
      </c>
      <c r="K89" s="11">
        <v>0</v>
      </c>
      <c r="M89" s="7">
        <v>1.75</v>
      </c>
      <c r="N89" s="7">
        <v>1</v>
      </c>
      <c r="O89" s="11">
        <v>1.0733833889994548E-3</v>
      </c>
      <c r="P89" s="11">
        <v>-3.9657655974502243E-3</v>
      </c>
      <c r="Q89" s="11">
        <v>-8.4882447903134386E-4</v>
      </c>
      <c r="R89" s="1">
        <v>3.8532446477412371E-2</v>
      </c>
      <c r="S89" s="3">
        <f t="shared" si="42"/>
        <v>3.0654510597335163E-2</v>
      </c>
      <c r="T89" s="11">
        <f t="shared" si="37"/>
        <v>0.94776813161693552</v>
      </c>
      <c r="U89" s="3">
        <f t="shared" si="38"/>
        <v>2.1948843329627543E-2</v>
      </c>
      <c r="V89" s="3">
        <v>0</v>
      </c>
      <c r="W89" s="11">
        <v>0</v>
      </c>
      <c r="Y89" s="7">
        <v>1.75</v>
      </c>
      <c r="Z89" s="7">
        <v>1</v>
      </c>
      <c r="AA89" s="11">
        <v>9.0671672233308409E-4</v>
      </c>
      <c r="AB89" s="11">
        <v>-3.1824322641182817E-3</v>
      </c>
      <c r="AC89" s="11">
        <v>-1.9321578123627538E-3</v>
      </c>
      <c r="AD89" s="1">
        <v>3.8899113144078387E-2</v>
      </c>
      <c r="AE89" s="3">
        <f t="shared" si="43"/>
        <v>3.0631073097335201E-2</v>
      </c>
      <c r="AF89" s="11">
        <f t="shared" si="39"/>
        <v>0.94780700571642607</v>
      </c>
      <c r="AG89" s="3">
        <f t="shared" si="40"/>
        <v>2.211380945822583E-2</v>
      </c>
      <c r="AH89" s="3">
        <v>0</v>
      </c>
      <c r="AI89" s="11">
        <v>0</v>
      </c>
    </row>
    <row r="90" spans="1:35" x14ac:dyDescent="0.3">
      <c r="A90" s="7">
        <v>2</v>
      </c>
      <c r="B90" s="7">
        <v>2</v>
      </c>
      <c r="C90" s="11">
        <v>-7.6908785216384459E-4</v>
      </c>
      <c r="D90" s="11">
        <v>6.7347663126939607E-3</v>
      </c>
      <c r="E90" s="11">
        <v>-2.1491297225648489E-2</v>
      </c>
      <c r="F90" s="1">
        <v>5.1755034259376324E-2</v>
      </c>
      <c r="G90" s="3">
        <f t="shared" si="41"/>
        <v>2.9558802241544432E-2</v>
      </c>
      <c r="H90" s="11">
        <f t="shared" si="35"/>
        <v>0.94259590913375435</v>
      </c>
      <c r="I90" s="3">
        <f t="shared" si="36"/>
        <v>2.219674992935694E-2</v>
      </c>
      <c r="J90" s="3">
        <v>0</v>
      </c>
      <c r="K90" s="11">
        <v>0</v>
      </c>
      <c r="M90" s="7">
        <v>2</v>
      </c>
      <c r="N90" s="7">
        <v>2</v>
      </c>
      <c r="O90" s="11">
        <v>-8.1908785216384603E-4</v>
      </c>
      <c r="P90" s="11">
        <v>7.1347663126939721E-3</v>
      </c>
      <c r="Q90" s="11">
        <v>-2.2541297225648516E-2</v>
      </c>
      <c r="R90" s="1">
        <v>5.2655034259376343E-2</v>
      </c>
      <c r="S90" s="3">
        <f t="shared" si="42"/>
        <v>2.9558802241544432E-2</v>
      </c>
      <c r="T90" s="11">
        <f t="shared" si="37"/>
        <v>0.94259590913375435</v>
      </c>
      <c r="U90" s="3">
        <f t="shared" si="38"/>
        <v>2.2133118023176301E-2</v>
      </c>
      <c r="V90" s="3">
        <v>0</v>
      </c>
      <c r="W90" s="11">
        <v>0</v>
      </c>
      <c r="Y90" s="7">
        <v>2</v>
      </c>
      <c r="Z90" s="7">
        <v>2</v>
      </c>
      <c r="AA90" s="11">
        <v>-7.690878521639348E-4</v>
      </c>
      <c r="AB90" s="11">
        <v>6.7347663126946823E-3</v>
      </c>
      <c r="AC90" s="11">
        <v>-2.1491297225650383E-2</v>
      </c>
      <c r="AD90" s="1">
        <v>5.1755034259377948E-2</v>
      </c>
      <c r="AE90" s="3">
        <f t="shared" si="43"/>
        <v>2.9558802241544432E-2</v>
      </c>
      <c r="AF90" s="11">
        <f t="shared" si="39"/>
        <v>0.94259590913375435</v>
      </c>
      <c r="AG90" s="3">
        <f t="shared" si="40"/>
        <v>2.2196749929356052E-2</v>
      </c>
      <c r="AH90" s="3">
        <v>0</v>
      </c>
      <c r="AI90" s="11">
        <v>0</v>
      </c>
    </row>
    <row r="91" spans="1:35" x14ac:dyDescent="0.3">
      <c r="A91" s="7">
        <v>2.25</v>
      </c>
      <c r="B91" s="7">
        <v>2</v>
      </c>
      <c r="C91" s="11">
        <v>-7.6908785216384459E-4</v>
      </c>
      <c r="D91" s="11">
        <v>6.7347663126939607E-3</v>
      </c>
      <c r="E91" s="11">
        <v>-2.1491297225648489E-2</v>
      </c>
      <c r="F91" s="1">
        <v>5.1755034259376324E-2</v>
      </c>
      <c r="G91" s="3">
        <f t="shared" si="41"/>
        <v>2.8733978643626604E-2</v>
      </c>
      <c r="H91" s="11">
        <f t="shared" si="35"/>
        <v>0.93739413334298927</v>
      </c>
      <c r="I91" s="3">
        <f t="shared" si="36"/>
        <v>2.2477943430550873E-2</v>
      </c>
      <c r="J91" s="3">
        <v>0</v>
      </c>
      <c r="K91" s="11">
        <v>0</v>
      </c>
      <c r="M91" s="7">
        <v>2.25</v>
      </c>
      <c r="N91" s="7">
        <v>2</v>
      </c>
      <c r="O91" s="11">
        <v>-8.1908785216384603E-4</v>
      </c>
      <c r="P91" s="11">
        <v>7.1347663126939721E-3</v>
      </c>
      <c r="Q91" s="11">
        <v>-2.2541297225648516E-2</v>
      </c>
      <c r="R91" s="1">
        <v>5.2655034259376343E-2</v>
      </c>
      <c r="S91" s="3">
        <f t="shared" si="42"/>
        <v>2.872694739362661E-2</v>
      </c>
      <c r="T91" s="11">
        <f t="shared" si="37"/>
        <v>0.93740896332842161</v>
      </c>
      <c r="U91" s="3">
        <f t="shared" si="38"/>
        <v>2.2478729070851244E-2</v>
      </c>
      <c r="V91" s="3">
        <v>0</v>
      </c>
      <c r="W91" s="11">
        <v>0</v>
      </c>
      <c r="Y91" s="7">
        <v>2.25</v>
      </c>
      <c r="Z91" s="7">
        <v>2</v>
      </c>
      <c r="AA91" s="11">
        <v>-7.690878521639348E-4</v>
      </c>
      <c r="AB91" s="11">
        <v>6.7347663126946823E-3</v>
      </c>
      <c r="AC91" s="11">
        <v>-2.1491297225650383E-2</v>
      </c>
      <c r="AD91" s="1">
        <v>5.1755034259377948E-2</v>
      </c>
      <c r="AE91" s="3">
        <f t="shared" si="43"/>
        <v>2.8733978643626597E-2</v>
      </c>
      <c r="AF91" s="11">
        <f t="shared" si="39"/>
        <v>0.93739413334298938</v>
      </c>
      <c r="AG91" s="3">
        <f t="shared" si="40"/>
        <v>2.2477943430550873E-2</v>
      </c>
      <c r="AH91" s="3">
        <v>0</v>
      </c>
      <c r="AI91" s="11">
        <v>0</v>
      </c>
    </row>
    <row r="92" spans="1:35" x14ac:dyDescent="0.3">
      <c r="A92" s="7">
        <v>2.5</v>
      </c>
      <c r="B92" s="7">
        <v>2</v>
      </c>
      <c r="C92" s="11">
        <v>-7.6908785216384459E-4</v>
      </c>
      <c r="D92" s="11">
        <v>6.7347663126939607E-3</v>
      </c>
      <c r="E92" s="11">
        <v>-2.1491297225648489E-2</v>
      </c>
      <c r="F92" s="1">
        <v>5.1755034259376324E-2</v>
      </c>
      <c r="G92" s="3">
        <f t="shared" si="41"/>
        <v>2.810208295953228E-2</v>
      </c>
      <c r="H92" s="11">
        <f t="shared" si="35"/>
        <v>0.93215589646568675</v>
      </c>
      <c r="I92" s="3">
        <f t="shared" si="36"/>
        <v>2.2543604720574706E-2</v>
      </c>
      <c r="J92" s="3">
        <v>0</v>
      </c>
      <c r="K92" s="11">
        <v>0</v>
      </c>
      <c r="M92" s="7">
        <v>2.5</v>
      </c>
      <c r="N92" s="7">
        <v>2</v>
      </c>
      <c r="O92" s="11">
        <v>-8.1908785216384603E-4</v>
      </c>
      <c r="P92" s="11">
        <v>7.1347663126939721E-3</v>
      </c>
      <c r="Q92" s="11">
        <v>-2.2541297225648516E-2</v>
      </c>
      <c r="R92" s="1">
        <v>5.2655034259376343E-2</v>
      </c>
      <c r="S92" s="3">
        <f t="shared" si="42"/>
        <v>2.8095832959532288E-2</v>
      </c>
      <c r="T92" s="11">
        <f t="shared" si="37"/>
        <v>0.9321704615153581</v>
      </c>
      <c r="U92" s="3">
        <f t="shared" si="38"/>
        <v>2.2580530583304892E-2</v>
      </c>
      <c r="V92" s="3">
        <v>0</v>
      </c>
      <c r="W92" s="11">
        <v>0</v>
      </c>
      <c r="Y92" s="7">
        <v>2.5</v>
      </c>
      <c r="Z92" s="7">
        <v>2</v>
      </c>
      <c r="AA92" s="11">
        <v>-7.690878521639348E-4</v>
      </c>
      <c r="AB92" s="11">
        <v>6.7347663126946823E-3</v>
      </c>
      <c r="AC92" s="11">
        <v>-2.1491297225650383E-2</v>
      </c>
      <c r="AD92" s="1">
        <v>5.1755034259377948E-2</v>
      </c>
      <c r="AE92" s="3">
        <f t="shared" si="43"/>
        <v>2.8102082959532274E-2</v>
      </c>
      <c r="AF92" s="11">
        <f t="shared" si="39"/>
        <v>0.93215589646568675</v>
      </c>
      <c r="AG92" s="3">
        <f t="shared" si="40"/>
        <v>2.2543604720574706E-2</v>
      </c>
      <c r="AH92" s="3">
        <v>0</v>
      </c>
      <c r="AI92" s="11">
        <v>0</v>
      </c>
    </row>
    <row r="93" spans="1:35" x14ac:dyDescent="0.3">
      <c r="A93" s="7">
        <v>2.75</v>
      </c>
      <c r="B93" s="7">
        <v>2</v>
      </c>
      <c r="C93" s="11">
        <v>-7.6908785216384459E-4</v>
      </c>
      <c r="D93" s="11">
        <v>6.7347663126939607E-3</v>
      </c>
      <c r="E93" s="11">
        <v>-2.1491297225648489E-2</v>
      </c>
      <c r="F93" s="1">
        <v>5.1755034259376324E-2</v>
      </c>
      <c r="G93" s="3">
        <f t="shared" si="41"/>
        <v>2.7591013203121101E-2</v>
      </c>
      <c r="H93" s="11">
        <f t="shared" si="35"/>
        <v>0.92693180043768719</v>
      </c>
      <c r="I93" s="3">
        <f t="shared" si="36"/>
        <v>2.2103711123307335E-2</v>
      </c>
      <c r="J93" s="3">
        <v>0</v>
      </c>
      <c r="K93" s="11">
        <v>0</v>
      </c>
      <c r="M93" s="7">
        <v>2.75</v>
      </c>
      <c r="N93" s="7">
        <v>2</v>
      </c>
      <c r="O93" s="11">
        <v>-8.1908785216384603E-4</v>
      </c>
      <c r="P93" s="11">
        <v>7.1347663126939721E-3</v>
      </c>
      <c r="Q93" s="11">
        <v>-2.2541297225648516E-2</v>
      </c>
      <c r="R93" s="1">
        <v>5.2655034259376343E-2</v>
      </c>
      <c r="S93" s="3">
        <f t="shared" si="42"/>
        <v>2.7588669453121106E-2</v>
      </c>
      <c r="T93" s="11">
        <f t="shared" si="37"/>
        <v>0.92693777482206052</v>
      </c>
      <c r="U93" s="3">
        <f t="shared" si="38"/>
        <v>2.2129634922176677E-2</v>
      </c>
      <c r="V93" s="3">
        <v>0</v>
      </c>
      <c r="W93" s="11">
        <v>0</v>
      </c>
      <c r="Y93" s="7">
        <v>2.75</v>
      </c>
      <c r="Z93" s="7">
        <v>2</v>
      </c>
      <c r="AA93" s="11">
        <v>-7.690878521639348E-4</v>
      </c>
      <c r="AB93" s="11">
        <v>6.7347663126946823E-3</v>
      </c>
      <c r="AC93" s="11">
        <v>-2.1491297225650383E-2</v>
      </c>
      <c r="AD93" s="1">
        <v>5.1755034259377948E-2</v>
      </c>
      <c r="AE93" s="3">
        <f t="shared" si="43"/>
        <v>2.7591013203121101E-2</v>
      </c>
      <c r="AF93" s="11">
        <f t="shared" si="39"/>
        <v>0.92693180043768719</v>
      </c>
      <c r="AG93" s="3">
        <f t="shared" si="40"/>
        <v>2.2103711123307335E-2</v>
      </c>
      <c r="AH93" s="3">
        <v>0</v>
      </c>
      <c r="AI93" s="11">
        <v>0</v>
      </c>
    </row>
    <row r="94" spans="1:35" x14ac:dyDescent="0.3">
      <c r="A94" s="7">
        <v>3</v>
      </c>
      <c r="B94" s="7">
        <v>3</v>
      </c>
      <c r="C94" s="11">
        <v>-1.9273616137007767E-4</v>
      </c>
      <c r="D94" s="11">
        <v>2.5094251090839806E-3</v>
      </c>
      <c r="E94" s="11">
        <v>-1.1700745655420315E-2</v>
      </c>
      <c r="F94" s="1">
        <v>4.4849954729749918E-2</v>
      </c>
      <c r="G94" s="3">
        <f t="shared" si="41"/>
        <v>2.7128667388252696E-2</v>
      </c>
      <c r="H94" s="11">
        <f t="shared" si="35"/>
        <v>0.92183779137690147</v>
      </c>
      <c r="I94" s="3">
        <f t="shared" si="36"/>
        <v>2.1771848205990096E-2</v>
      </c>
      <c r="J94" s="3">
        <v>0</v>
      </c>
      <c r="K94" s="11">
        <v>0</v>
      </c>
      <c r="M94" s="7">
        <v>3</v>
      </c>
      <c r="N94" s="7">
        <v>3</v>
      </c>
      <c r="O94" s="11">
        <v>-1.9273616137007767E-4</v>
      </c>
      <c r="P94" s="11">
        <v>2.5094251090839806E-3</v>
      </c>
      <c r="Q94" s="11">
        <v>-1.1700745655420315E-2</v>
      </c>
      <c r="R94" s="1">
        <v>4.4849954729749918E-2</v>
      </c>
      <c r="S94" s="3">
        <f t="shared" si="42"/>
        <v>2.7128667388252696E-2</v>
      </c>
      <c r="T94" s="11">
        <f t="shared" si="37"/>
        <v>0.92183779137690147</v>
      </c>
      <c r="U94" s="3">
        <f t="shared" si="38"/>
        <v>2.1771848205990096E-2</v>
      </c>
      <c r="V94" s="3">
        <v>0</v>
      </c>
      <c r="W94" s="11">
        <v>0</v>
      </c>
      <c r="Y94" s="7">
        <v>3</v>
      </c>
      <c r="Z94" s="7">
        <v>3</v>
      </c>
      <c r="AA94" s="11">
        <v>-1.9273616137007767E-4</v>
      </c>
      <c r="AB94" s="11">
        <v>2.5094251090839806E-3</v>
      </c>
      <c r="AC94" s="11">
        <v>-1.1700745655420315E-2</v>
      </c>
      <c r="AD94" s="1">
        <v>4.4849954729749918E-2</v>
      </c>
      <c r="AE94" s="3">
        <f t="shared" si="43"/>
        <v>2.7128667388252696E-2</v>
      </c>
      <c r="AF94" s="11">
        <f t="shared" si="39"/>
        <v>0.92183779137690147</v>
      </c>
      <c r="AG94" s="3">
        <f t="shared" si="40"/>
        <v>2.1771848205990096E-2</v>
      </c>
      <c r="AH94" s="3">
        <v>0</v>
      </c>
      <c r="AI94" s="11">
        <v>0</v>
      </c>
    </row>
    <row r="95" spans="1:35" x14ac:dyDescent="0.3">
      <c r="A95" s="7">
        <v>3.25</v>
      </c>
      <c r="B95" s="7">
        <v>3</v>
      </c>
      <c r="C95" s="11">
        <v>-1.9273616137007767E-4</v>
      </c>
      <c r="D95" s="11">
        <v>2.5094251090839806E-3</v>
      </c>
      <c r="E95" s="11">
        <v>-1.1700745655420315E-2</v>
      </c>
      <c r="F95" s="1">
        <v>4.4849954729749918E-2</v>
      </c>
      <c r="G95" s="3">
        <f t="shared" si="41"/>
        <v>2.6712063024801239E-2</v>
      </c>
      <c r="H95" s="11">
        <f t="shared" si="35"/>
        <v>0.91684742563217236</v>
      </c>
      <c r="I95" s="3">
        <f t="shared" si="36"/>
        <v>2.2043049910224433E-2</v>
      </c>
      <c r="J95" s="3">
        <v>0</v>
      </c>
      <c r="K95" s="11">
        <v>0</v>
      </c>
      <c r="M95" s="7">
        <v>3.25</v>
      </c>
      <c r="N95" s="7">
        <v>3</v>
      </c>
      <c r="O95" s="11">
        <v>-1.9273616137007767E-4</v>
      </c>
      <c r="P95" s="11">
        <v>2.5094251090839806E-3</v>
      </c>
      <c r="Q95" s="11">
        <v>-1.1700745655420315E-2</v>
      </c>
      <c r="R95" s="1">
        <v>4.4849954729749918E-2</v>
      </c>
      <c r="S95" s="3">
        <f t="shared" si="42"/>
        <v>2.6712063024801239E-2</v>
      </c>
      <c r="T95" s="11">
        <f t="shared" si="37"/>
        <v>0.91684742563217236</v>
      </c>
      <c r="U95" s="3">
        <f t="shared" si="38"/>
        <v>2.2043049910224433E-2</v>
      </c>
      <c r="V95" s="3">
        <v>0</v>
      </c>
      <c r="W95" s="11">
        <v>0</v>
      </c>
      <c r="Y95" s="7">
        <v>3.25</v>
      </c>
      <c r="Z95" s="7">
        <v>3</v>
      </c>
      <c r="AA95" s="11">
        <v>-1.9273616137007767E-4</v>
      </c>
      <c r="AB95" s="11">
        <v>2.5094251090839806E-3</v>
      </c>
      <c r="AC95" s="11">
        <v>-1.1700745655420315E-2</v>
      </c>
      <c r="AD95" s="1">
        <v>4.4849954729749918E-2</v>
      </c>
      <c r="AE95" s="3">
        <f t="shared" si="43"/>
        <v>2.6712063024801239E-2</v>
      </c>
      <c r="AF95" s="11">
        <f t="shared" si="39"/>
        <v>0.91684742563217236</v>
      </c>
      <c r="AG95" s="3">
        <f t="shared" si="40"/>
        <v>2.2043049910224433E-2</v>
      </c>
      <c r="AH95" s="3">
        <v>0</v>
      </c>
      <c r="AI95" s="11">
        <v>0</v>
      </c>
    </row>
    <row r="96" spans="1:35" x14ac:dyDescent="0.3">
      <c r="A96" s="7">
        <v>3.5</v>
      </c>
      <c r="B96" s="7">
        <v>3</v>
      </c>
      <c r="C96" s="11">
        <v>-1.9273616137007767E-4</v>
      </c>
      <c r="D96" s="11">
        <v>2.5094251090839806E-3</v>
      </c>
      <c r="E96" s="11">
        <v>-1.1700745655420315E-2</v>
      </c>
      <c r="F96" s="1">
        <v>4.4849954729749918E-2</v>
      </c>
      <c r="G96" s="3">
        <f t="shared" si="41"/>
        <v>2.6374239603315495E-2</v>
      </c>
      <c r="H96" s="11">
        <f t="shared" si="35"/>
        <v>0.9118225879284283</v>
      </c>
      <c r="I96" s="3">
        <f t="shared" si="36"/>
        <v>2.2279384118863987E-2</v>
      </c>
      <c r="J96" s="3">
        <v>0</v>
      </c>
      <c r="K96" s="11">
        <v>0</v>
      </c>
      <c r="M96" s="7">
        <v>3.5</v>
      </c>
      <c r="N96" s="7">
        <v>3</v>
      </c>
      <c r="O96" s="11">
        <v>-1.9273616137007767E-4</v>
      </c>
      <c r="P96" s="11">
        <v>2.5094251090839806E-3</v>
      </c>
      <c r="Q96" s="11">
        <v>-1.1700745655420315E-2</v>
      </c>
      <c r="R96" s="1">
        <v>4.4849954729749918E-2</v>
      </c>
      <c r="S96" s="3">
        <f t="shared" si="42"/>
        <v>2.6374239603315495E-2</v>
      </c>
      <c r="T96" s="11">
        <f t="shared" si="37"/>
        <v>0.9118225879284283</v>
      </c>
      <c r="U96" s="3">
        <f t="shared" si="38"/>
        <v>2.2279384118863987E-2</v>
      </c>
      <c r="V96" s="3">
        <v>0</v>
      </c>
      <c r="W96" s="11">
        <v>0</v>
      </c>
      <c r="Y96" s="7">
        <v>3.5</v>
      </c>
      <c r="Z96" s="7">
        <v>3</v>
      </c>
      <c r="AA96" s="11">
        <v>-1.9273616137007767E-4</v>
      </c>
      <c r="AB96" s="11">
        <v>2.5094251090839806E-3</v>
      </c>
      <c r="AC96" s="11">
        <v>-1.1700745655420315E-2</v>
      </c>
      <c r="AD96" s="1">
        <v>4.4849954729749918E-2</v>
      </c>
      <c r="AE96" s="3">
        <f t="shared" si="43"/>
        <v>2.6374239603315495E-2</v>
      </c>
      <c r="AF96" s="11">
        <f t="shared" si="39"/>
        <v>0.9118225879284283</v>
      </c>
      <c r="AG96" s="3">
        <f t="shared" si="40"/>
        <v>2.2279384118863987E-2</v>
      </c>
      <c r="AH96" s="3">
        <v>0</v>
      </c>
      <c r="AI96" s="11">
        <v>0</v>
      </c>
    </row>
    <row r="97" spans="1:35" x14ac:dyDescent="0.3">
      <c r="A97" s="7">
        <v>3.75</v>
      </c>
      <c r="B97" s="7">
        <v>3</v>
      </c>
      <c r="C97" s="11">
        <v>-1.9273616137007767E-4</v>
      </c>
      <c r="D97" s="11">
        <v>2.5094251090839806E-3</v>
      </c>
      <c r="E97" s="11">
        <v>-1.1700745655420315E-2</v>
      </c>
      <c r="F97" s="1">
        <v>4.4849954729749918E-2</v>
      </c>
      <c r="G97" s="3">
        <f t="shared" si="41"/>
        <v>2.6097128108667024E-2</v>
      </c>
      <c r="H97" s="11">
        <f t="shared" si="35"/>
        <v>0.90677200746280406</v>
      </c>
      <c r="I97" s="3">
        <f t="shared" si="36"/>
        <v>2.2408163072906717E-2</v>
      </c>
      <c r="J97" s="3">
        <v>0</v>
      </c>
      <c r="K97" s="11">
        <v>0</v>
      </c>
      <c r="M97" s="7">
        <v>3.75</v>
      </c>
      <c r="N97" s="7">
        <v>3</v>
      </c>
      <c r="O97" s="11">
        <v>-1.9273616137007767E-4</v>
      </c>
      <c r="P97" s="11">
        <v>2.5094251090839806E-3</v>
      </c>
      <c r="Q97" s="11">
        <v>-1.1700745655420315E-2</v>
      </c>
      <c r="R97" s="1">
        <v>4.4849954729749918E-2</v>
      </c>
      <c r="S97" s="3">
        <f t="shared" si="42"/>
        <v>2.6097128108667024E-2</v>
      </c>
      <c r="T97" s="11">
        <f t="shared" si="37"/>
        <v>0.90677200746280406</v>
      </c>
      <c r="U97" s="3">
        <f t="shared" si="38"/>
        <v>2.2408163072906717E-2</v>
      </c>
      <c r="V97" s="3">
        <v>0</v>
      </c>
      <c r="W97" s="11">
        <v>0</v>
      </c>
      <c r="Y97" s="7">
        <v>3.75</v>
      </c>
      <c r="Z97" s="7">
        <v>3</v>
      </c>
      <c r="AA97" s="11">
        <v>-1.9273616137007767E-4</v>
      </c>
      <c r="AB97" s="11">
        <v>2.5094251090839806E-3</v>
      </c>
      <c r="AC97" s="11">
        <v>-1.1700745655420315E-2</v>
      </c>
      <c r="AD97" s="1">
        <v>4.4849954729749918E-2</v>
      </c>
      <c r="AE97" s="3">
        <f t="shared" si="43"/>
        <v>2.6097128108667024E-2</v>
      </c>
      <c r="AF97" s="11">
        <f t="shared" si="39"/>
        <v>0.90677200746280406</v>
      </c>
      <c r="AG97" s="3">
        <f t="shared" si="40"/>
        <v>2.2408163072906717E-2</v>
      </c>
      <c r="AH97" s="3">
        <v>0</v>
      </c>
      <c r="AI97" s="11">
        <v>0</v>
      </c>
    </row>
    <row r="98" spans="1:35" x14ac:dyDescent="0.3">
      <c r="A98" s="7">
        <v>4</v>
      </c>
      <c r="B98" s="7">
        <v>4</v>
      </c>
      <c r="C98" s="11">
        <v>-2.6754844262594397E-4</v>
      </c>
      <c r="D98" s="11">
        <v>3.8674570881503979E-3</v>
      </c>
      <c r="E98" s="11">
        <v>-1.897401198767007E-2</v>
      </c>
      <c r="F98" s="1">
        <v>5.7002494394061701E-2</v>
      </c>
      <c r="G98" s="3">
        <f t="shared" si="41"/>
        <v>2.5862659525727374E-2</v>
      </c>
      <c r="H98" s="11">
        <f t="shared" si="35"/>
        <v>0.90172053227942761</v>
      </c>
      <c r="I98" s="3">
        <f t="shared" si="36"/>
        <v>2.2828526141982053E-2</v>
      </c>
      <c r="J98" s="3">
        <v>0</v>
      </c>
      <c r="K98" s="11">
        <v>0</v>
      </c>
      <c r="M98" s="7">
        <v>4</v>
      </c>
      <c r="N98" s="7">
        <v>4</v>
      </c>
      <c r="O98" s="11">
        <v>-2.6754844262594397E-4</v>
      </c>
      <c r="P98" s="11">
        <v>3.8674570881503979E-3</v>
      </c>
      <c r="Q98" s="11">
        <v>-1.897401198767007E-2</v>
      </c>
      <c r="R98" s="1">
        <v>5.7002494394061701E-2</v>
      </c>
      <c r="S98" s="3">
        <f t="shared" si="42"/>
        <v>2.5862659525727374E-2</v>
      </c>
      <c r="T98" s="11">
        <f t="shared" si="37"/>
        <v>0.90172053227942761</v>
      </c>
      <c r="U98" s="3">
        <f t="shared" si="38"/>
        <v>2.2828526141982053E-2</v>
      </c>
      <c r="V98" s="3">
        <v>0</v>
      </c>
      <c r="W98" s="11">
        <v>0</v>
      </c>
      <c r="Y98" s="7">
        <v>4</v>
      </c>
      <c r="Z98" s="7">
        <v>4</v>
      </c>
      <c r="AA98" s="11">
        <v>-2.6754844262594397E-4</v>
      </c>
      <c r="AB98" s="11">
        <v>3.8674570881503979E-3</v>
      </c>
      <c r="AC98" s="11">
        <v>-1.897401198767007E-2</v>
      </c>
      <c r="AD98" s="1">
        <v>5.7002494394061701E-2</v>
      </c>
      <c r="AE98" s="3">
        <f t="shared" si="43"/>
        <v>2.5862659525727374E-2</v>
      </c>
      <c r="AF98" s="11">
        <f t="shared" si="39"/>
        <v>0.90172053227942761</v>
      </c>
      <c r="AG98" s="3">
        <f t="shared" si="40"/>
        <v>2.2828526141982053E-2</v>
      </c>
      <c r="AH98" s="3">
        <v>0</v>
      </c>
      <c r="AI98" s="11">
        <v>0</v>
      </c>
    </row>
    <row r="99" spans="1:35" x14ac:dyDescent="0.3">
      <c r="A99" s="7">
        <v>4.25</v>
      </c>
      <c r="B99" s="7">
        <v>4</v>
      </c>
      <c r="C99" s="11">
        <v>-2.6754844262594397E-4</v>
      </c>
      <c r="D99" s="11">
        <v>3.8674570881503979E-3</v>
      </c>
      <c r="E99" s="11">
        <v>-1.897401198767007E-2</v>
      </c>
      <c r="F99" s="1">
        <v>5.7002494394061701E-2</v>
      </c>
      <c r="G99" s="3">
        <f t="shared" si="41"/>
        <v>2.5680363685223237E-2</v>
      </c>
      <c r="H99" s="11">
        <f t="shared" si="35"/>
        <v>0.8966034981801283</v>
      </c>
      <c r="I99" s="3">
        <f t="shared" si="36"/>
        <v>2.3494249537455048E-2</v>
      </c>
      <c r="J99" s="3">
        <v>0</v>
      </c>
      <c r="K99" s="11">
        <v>0</v>
      </c>
      <c r="M99" s="7">
        <v>4.25</v>
      </c>
      <c r="N99" s="7">
        <v>4</v>
      </c>
      <c r="O99" s="11">
        <v>-2.6754844262594397E-4</v>
      </c>
      <c r="P99" s="11">
        <v>3.8674570881503979E-3</v>
      </c>
      <c r="Q99" s="11">
        <v>-1.897401198767007E-2</v>
      </c>
      <c r="R99" s="1">
        <v>5.7002494394061701E-2</v>
      </c>
      <c r="S99" s="3">
        <f t="shared" si="42"/>
        <v>2.5680363685223237E-2</v>
      </c>
      <c r="T99" s="11">
        <f t="shared" si="37"/>
        <v>0.8966034981801283</v>
      </c>
      <c r="U99" s="3">
        <f t="shared" si="38"/>
        <v>2.3494249537455048E-2</v>
      </c>
      <c r="V99" s="3">
        <v>0</v>
      </c>
      <c r="W99" s="11">
        <v>0</v>
      </c>
      <c r="Y99" s="7">
        <v>4.25</v>
      </c>
      <c r="Z99" s="7">
        <v>4</v>
      </c>
      <c r="AA99" s="11">
        <v>-2.6754844262594397E-4</v>
      </c>
      <c r="AB99" s="11">
        <v>3.8674570881503979E-3</v>
      </c>
      <c r="AC99" s="11">
        <v>-1.897401198767007E-2</v>
      </c>
      <c r="AD99" s="1">
        <v>5.7002494394061701E-2</v>
      </c>
      <c r="AE99" s="3">
        <f t="shared" si="43"/>
        <v>2.5680363685223237E-2</v>
      </c>
      <c r="AF99" s="11">
        <f t="shared" si="39"/>
        <v>0.8966034981801283</v>
      </c>
      <c r="AG99" s="3">
        <f t="shared" si="40"/>
        <v>2.3494249537455048E-2</v>
      </c>
      <c r="AH99" s="3">
        <v>0</v>
      </c>
      <c r="AI99" s="11">
        <v>0</v>
      </c>
    </row>
    <row r="100" spans="1:35" x14ac:dyDescent="0.3">
      <c r="A100" s="7">
        <v>4.5</v>
      </c>
      <c r="B100" s="7">
        <v>4</v>
      </c>
      <c r="C100" s="11">
        <v>-2.6754844262594397E-4</v>
      </c>
      <c r="D100" s="11">
        <v>3.8674570881503979E-3</v>
      </c>
      <c r="E100" s="11">
        <v>-1.897401198767007E-2</v>
      </c>
      <c r="F100" s="1">
        <v>5.7002494394061701E-2</v>
      </c>
      <c r="G100" s="3">
        <f t="shared" si="41"/>
        <v>2.5555094650302798E-2</v>
      </c>
      <c r="H100" s="11">
        <f t="shared" si="35"/>
        <v>0.891367992667769</v>
      </c>
      <c r="I100" s="3">
        <f t="shared" si="36"/>
        <v>2.3852759422680059E-2</v>
      </c>
      <c r="J100" s="3">
        <v>0</v>
      </c>
      <c r="K100" s="11">
        <v>0</v>
      </c>
      <c r="M100" s="7">
        <v>4.5</v>
      </c>
      <c r="N100" s="7">
        <v>4</v>
      </c>
      <c r="O100" s="11">
        <v>-2.6754844262594397E-4</v>
      </c>
      <c r="P100" s="11">
        <v>3.8674570881503979E-3</v>
      </c>
      <c r="Q100" s="11">
        <v>-1.897401198767007E-2</v>
      </c>
      <c r="R100" s="1">
        <v>5.7002494394061701E-2</v>
      </c>
      <c r="S100" s="3">
        <f t="shared" si="42"/>
        <v>2.5555094650302798E-2</v>
      </c>
      <c r="T100" s="11">
        <f t="shared" si="37"/>
        <v>0.891367992667769</v>
      </c>
      <c r="U100" s="3">
        <f t="shared" si="38"/>
        <v>2.3852759422680059E-2</v>
      </c>
      <c r="V100" s="3">
        <v>0</v>
      </c>
      <c r="W100" s="11">
        <v>0</v>
      </c>
      <c r="Y100" s="7">
        <v>4.5</v>
      </c>
      <c r="Z100" s="7">
        <v>4</v>
      </c>
      <c r="AA100" s="11">
        <v>-2.6754844262594397E-4</v>
      </c>
      <c r="AB100" s="11">
        <v>3.8674570881503979E-3</v>
      </c>
      <c r="AC100" s="11">
        <v>-1.897401198767007E-2</v>
      </c>
      <c r="AD100" s="1">
        <v>5.7002494394061701E-2</v>
      </c>
      <c r="AE100" s="3">
        <f t="shared" si="43"/>
        <v>2.5555094650302798E-2</v>
      </c>
      <c r="AF100" s="11">
        <f t="shared" si="39"/>
        <v>0.891367992667769</v>
      </c>
      <c r="AG100" s="3">
        <f t="shared" si="40"/>
        <v>2.3852759422680059E-2</v>
      </c>
      <c r="AH100" s="3">
        <v>0</v>
      </c>
      <c r="AI100" s="11">
        <v>0</v>
      </c>
    </row>
    <row r="101" spans="1:35" x14ac:dyDescent="0.3">
      <c r="A101" s="7">
        <v>4.75</v>
      </c>
      <c r="B101" s="7">
        <v>4</v>
      </c>
      <c r="C101" s="11">
        <v>-2.6754844262594397E-4</v>
      </c>
      <c r="D101" s="11">
        <v>3.8674570881503979E-3</v>
      </c>
      <c r="E101" s="11">
        <v>-1.897401198767007E-2</v>
      </c>
      <c r="F101" s="1">
        <v>5.7002494394061701E-2</v>
      </c>
      <c r="G101" s="3">
        <f t="shared" si="41"/>
        <v>2.5461769754469885E-2</v>
      </c>
      <c r="H101" s="11">
        <f t="shared" si="35"/>
        <v>0.8860841049220276</v>
      </c>
      <c r="I101" s="3">
        <f t="shared" si="36"/>
        <v>2.3803044687086938E-2</v>
      </c>
      <c r="J101" s="3">
        <v>0</v>
      </c>
      <c r="K101" s="11">
        <v>0</v>
      </c>
      <c r="M101" s="7">
        <v>4.75</v>
      </c>
      <c r="N101" s="7">
        <v>4</v>
      </c>
      <c r="O101" s="11">
        <v>-2.6754844262594397E-4</v>
      </c>
      <c r="P101" s="11">
        <v>3.8674570881503979E-3</v>
      </c>
      <c r="Q101" s="11">
        <v>-1.897401198767007E-2</v>
      </c>
      <c r="R101" s="1">
        <v>5.7002494394061701E-2</v>
      </c>
      <c r="S101" s="3">
        <f t="shared" si="42"/>
        <v>2.5461769754469885E-2</v>
      </c>
      <c r="T101" s="11">
        <f t="shared" si="37"/>
        <v>0.8860841049220276</v>
      </c>
      <c r="U101" s="3">
        <f t="shared" si="38"/>
        <v>2.3803044687086938E-2</v>
      </c>
      <c r="V101" s="3">
        <v>0</v>
      </c>
      <c r="W101" s="11">
        <v>0</v>
      </c>
      <c r="Y101" s="7">
        <v>4.75</v>
      </c>
      <c r="Z101" s="7">
        <v>4</v>
      </c>
      <c r="AA101" s="11">
        <v>-2.6754844262594397E-4</v>
      </c>
      <c r="AB101" s="11">
        <v>3.8674570881503979E-3</v>
      </c>
      <c r="AC101" s="11">
        <v>-1.897401198767007E-2</v>
      </c>
      <c r="AD101" s="1">
        <v>5.7002494394061701E-2</v>
      </c>
      <c r="AE101" s="3">
        <f t="shared" si="43"/>
        <v>2.5461769754469885E-2</v>
      </c>
      <c r="AF101" s="11">
        <f t="shared" si="39"/>
        <v>0.8860841049220276</v>
      </c>
      <c r="AG101" s="3">
        <f t="shared" si="40"/>
        <v>2.3803044687086938E-2</v>
      </c>
      <c r="AH101" s="3">
        <v>0</v>
      </c>
      <c r="AI101" s="11">
        <v>0</v>
      </c>
    </row>
    <row r="102" spans="1:35" x14ac:dyDescent="0.3">
      <c r="A102" s="7">
        <v>5</v>
      </c>
      <c r="B102" s="7">
        <v>5</v>
      </c>
      <c r="C102" s="11">
        <v>8.1574061056412586E-6</v>
      </c>
      <c r="D102" s="11">
        <v>-7.7786458102310253E-5</v>
      </c>
      <c r="E102" s="11">
        <v>-1.9951518001188207E-4</v>
      </c>
      <c r="F102" s="1">
        <v>2.7297867920640307E-2</v>
      </c>
      <c r="G102" s="3">
        <f t="shared" si="41"/>
        <v>2.5375306331228299E-2</v>
      </c>
      <c r="H102" s="11">
        <f t="shared" si="35"/>
        <v>0.88084242203851149</v>
      </c>
      <c r="I102" s="3">
        <f t="shared" si="36"/>
        <v>2.3586490245102176E-2</v>
      </c>
      <c r="J102" s="3">
        <v>0</v>
      </c>
      <c r="K102" s="11">
        <v>0</v>
      </c>
      <c r="M102" s="7">
        <v>5</v>
      </c>
      <c r="N102" s="7">
        <v>5</v>
      </c>
      <c r="O102" s="11">
        <v>8.1574061056412586E-6</v>
      </c>
      <c r="P102" s="11">
        <v>-7.7786458102310253E-5</v>
      </c>
      <c r="Q102" s="11">
        <v>-1.9951518001188207E-4</v>
      </c>
      <c r="R102" s="1">
        <v>2.7297867920640307E-2</v>
      </c>
      <c r="S102" s="3">
        <f t="shared" si="42"/>
        <v>2.5375306331228299E-2</v>
      </c>
      <c r="T102" s="11">
        <f t="shared" si="37"/>
        <v>0.88084242203851149</v>
      </c>
      <c r="U102" s="3">
        <f t="shared" si="38"/>
        <v>2.3586490245102176E-2</v>
      </c>
      <c r="V102" s="3">
        <v>0</v>
      </c>
      <c r="W102" s="11">
        <v>0</v>
      </c>
      <c r="Y102" s="7">
        <v>5</v>
      </c>
      <c r="Z102" s="7">
        <v>5</v>
      </c>
      <c r="AA102" s="11">
        <v>8.1574061056412586E-6</v>
      </c>
      <c r="AB102" s="11">
        <v>-7.7786458102310253E-5</v>
      </c>
      <c r="AC102" s="11">
        <v>-1.9951518001188207E-4</v>
      </c>
      <c r="AD102" s="1">
        <v>2.7297867920640307E-2</v>
      </c>
      <c r="AE102" s="3">
        <f t="shared" si="43"/>
        <v>2.5375306331228299E-2</v>
      </c>
      <c r="AF102" s="11">
        <f t="shared" si="39"/>
        <v>0.88084242203851149</v>
      </c>
      <c r="AG102" s="3">
        <f t="shared" si="40"/>
        <v>2.3586490245102176E-2</v>
      </c>
      <c r="AH102" s="3">
        <v>0</v>
      </c>
      <c r="AI102" s="11">
        <v>0</v>
      </c>
    </row>
    <row r="103" spans="1:35" x14ac:dyDescent="0.3">
      <c r="A103" s="7">
        <v>5.25</v>
      </c>
      <c r="B103" s="7">
        <v>5</v>
      </c>
      <c r="C103" s="11">
        <v>8.1574061056412586E-6</v>
      </c>
      <c r="D103" s="11">
        <v>-7.7786458102310253E-5</v>
      </c>
      <c r="E103" s="11">
        <v>-1.9951518001188207E-4</v>
      </c>
      <c r="F103" s="1">
        <v>2.7297867920640307E-2</v>
      </c>
      <c r="G103" s="3">
        <f t="shared" si="41"/>
        <v>2.5286826129513371E-2</v>
      </c>
      <c r="H103" s="11">
        <f t="shared" si="35"/>
        <v>0.87567887423228097</v>
      </c>
      <c r="I103" s="3">
        <f t="shared" si="36"/>
        <v>2.3548713460508353E-2</v>
      </c>
      <c r="J103" s="3">
        <v>0</v>
      </c>
      <c r="K103" s="11">
        <v>0</v>
      </c>
      <c r="M103" s="7">
        <v>5.25</v>
      </c>
      <c r="N103" s="7">
        <v>5</v>
      </c>
      <c r="O103" s="11">
        <v>8.1574061056412586E-6</v>
      </c>
      <c r="P103" s="11">
        <v>-7.7786458102310253E-5</v>
      </c>
      <c r="Q103" s="11">
        <v>-1.9951518001188207E-4</v>
      </c>
      <c r="R103" s="1">
        <v>2.7297867920640307E-2</v>
      </c>
      <c r="S103" s="3">
        <f t="shared" si="42"/>
        <v>2.5286826129513371E-2</v>
      </c>
      <c r="T103" s="11">
        <f t="shared" si="37"/>
        <v>0.87567887423228097</v>
      </c>
      <c r="U103" s="3">
        <f t="shared" si="38"/>
        <v>2.3548713460508353E-2</v>
      </c>
      <c r="V103" s="3">
        <v>0</v>
      </c>
      <c r="W103" s="11">
        <v>0</v>
      </c>
      <c r="Y103" s="7">
        <v>5.25</v>
      </c>
      <c r="Z103" s="7">
        <v>5</v>
      </c>
      <c r="AA103" s="11">
        <v>8.1574061056412586E-6</v>
      </c>
      <c r="AB103" s="11">
        <v>-7.7786458102310253E-5</v>
      </c>
      <c r="AC103" s="11">
        <v>-1.9951518001188207E-4</v>
      </c>
      <c r="AD103" s="1">
        <v>2.7297867920640307E-2</v>
      </c>
      <c r="AE103" s="3">
        <f t="shared" si="43"/>
        <v>2.5286826129513371E-2</v>
      </c>
      <c r="AF103" s="11">
        <f t="shared" si="39"/>
        <v>0.87567887423228097</v>
      </c>
      <c r="AG103" s="3">
        <f t="shared" si="40"/>
        <v>2.3548713460508353E-2</v>
      </c>
      <c r="AH103" s="3">
        <v>0</v>
      </c>
      <c r="AI103" s="11">
        <v>0</v>
      </c>
    </row>
    <row r="104" spans="1:35" x14ac:dyDescent="0.3">
      <c r="A104" s="7">
        <v>5.5</v>
      </c>
      <c r="B104" s="7">
        <v>5</v>
      </c>
      <c r="C104" s="11">
        <v>8.1574061056412586E-6</v>
      </c>
      <c r="D104" s="11">
        <v>-7.7786458102310253E-5</v>
      </c>
      <c r="E104" s="11">
        <v>-1.9951518001188207E-4</v>
      </c>
      <c r="F104" s="1">
        <v>2.7297867920640307E-2</v>
      </c>
      <c r="G104" s="3">
        <f t="shared" si="41"/>
        <v>2.5204682513806136E-2</v>
      </c>
      <c r="H104" s="11">
        <f t="shared" si="35"/>
        <v>0.87055376891822578</v>
      </c>
      <c r="I104" s="3">
        <f t="shared" si="36"/>
        <v>2.3547751484119139E-2</v>
      </c>
      <c r="J104" s="3">
        <v>0</v>
      </c>
      <c r="K104" s="11">
        <v>0</v>
      </c>
      <c r="M104" s="7">
        <v>5.5</v>
      </c>
      <c r="N104" s="7">
        <v>5</v>
      </c>
      <c r="O104" s="11">
        <v>8.1574061056412586E-6</v>
      </c>
      <c r="P104" s="11">
        <v>-7.7786458102310253E-5</v>
      </c>
      <c r="Q104" s="11">
        <v>-1.9951518001188207E-4</v>
      </c>
      <c r="R104" s="1">
        <v>2.7297867920640307E-2</v>
      </c>
      <c r="S104" s="3">
        <f t="shared" si="42"/>
        <v>2.5204682513806136E-2</v>
      </c>
      <c r="T104" s="11">
        <f t="shared" si="37"/>
        <v>0.87055376891822578</v>
      </c>
      <c r="U104" s="3">
        <f t="shared" si="38"/>
        <v>2.3547751484119139E-2</v>
      </c>
      <c r="V104" s="3">
        <v>0</v>
      </c>
      <c r="W104" s="11">
        <v>0</v>
      </c>
      <c r="Y104" s="7">
        <v>5.5</v>
      </c>
      <c r="Z104" s="7">
        <v>5</v>
      </c>
      <c r="AA104" s="11">
        <v>8.1574061056412586E-6</v>
      </c>
      <c r="AB104" s="11">
        <v>-7.7786458102310253E-5</v>
      </c>
      <c r="AC104" s="11">
        <v>-1.9951518001188207E-4</v>
      </c>
      <c r="AD104" s="1">
        <v>2.7297867920640307E-2</v>
      </c>
      <c r="AE104" s="3">
        <f t="shared" si="43"/>
        <v>2.5204682513806136E-2</v>
      </c>
      <c r="AF104" s="11">
        <f t="shared" si="39"/>
        <v>0.87055376891822578</v>
      </c>
      <c r="AG104" s="3">
        <f t="shared" si="40"/>
        <v>2.3547751484119139E-2</v>
      </c>
      <c r="AH104" s="3">
        <v>0</v>
      </c>
      <c r="AI104" s="11">
        <v>0</v>
      </c>
    </row>
    <row r="105" spans="1:35" x14ac:dyDescent="0.3">
      <c r="A105" s="7">
        <v>5.75</v>
      </c>
      <c r="B105" s="7">
        <v>5</v>
      </c>
      <c r="C105" s="11">
        <v>8.1574061056412586E-6</v>
      </c>
      <c r="D105" s="11">
        <v>-7.7786458102310253E-5</v>
      </c>
      <c r="E105" s="11">
        <v>-1.9951518001188207E-4</v>
      </c>
      <c r="F105" s="1">
        <v>2.7297867920640307E-2</v>
      </c>
      <c r="G105" s="3">
        <f t="shared" si="41"/>
        <v>2.5129640240928997E-2</v>
      </c>
      <c r="H105" s="11">
        <f t="shared" si="35"/>
        <v>0.86545886634213776</v>
      </c>
      <c r="I105" s="3">
        <f t="shared" si="36"/>
        <v>2.3586681353719996E-2</v>
      </c>
      <c r="J105" s="3">
        <v>0</v>
      </c>
      <c r="K105" s="11">
        <v>0</v>
      </c>
      <c r="M105" s="7">
        <v>5.75</v>
      </c>
      <c r="N105" s="7">
        <v>5</v>
      </c>
      <c r="O105" s="11">
        <v>8.1574061056412586E-6</v>
      </c>
      <c r="P105" s="11">
        <v>-7.7786458102310253E-5</v>
      </c>
      <c r="Q105" s="11">
        <v>-1.9951518001188207E-4</v>
      </c>
      <c r="R105" s="1">
        <v>2.7297867920640307E-2</v>
      </c>
      <c r="S105" s="3">
        <f t="shared" si="42"/>
        <v>2.5129640240928997E-2</v>
      </c>
      <c r="T105" s="11">
        <f t="shared" si="37"/>
        <v>0.86545886634213776</v>
      </c>
      <c r="U105" s="3">
        <f t="shared" si="38"/>
        <v>2.3586681353719996E-2</v>
      </c>
      <c r="V105" s="3">
        <v>0</v>
      </c>
      <c r="W105" s="11">
        <v>0</v>
      </c>
      <c r="Y105" s="7">
        <v>5.75</v>
      </c>
      <c r="Z105" s="7">
        <v>5</v>
      </c>
      <c r="AA105" s="11">
        <v>8.1574061056412586E-6</v>
      </c>
      <c r="AB105" s="11">
        <v>-7.7786458102310253E-5</v>
      </c>
      <c r="AC105" s="11">
        <v>-1.9951518001188207E-4</v>
      </c>
      <c r="AD105" s="1">
        <v>2.7297867920640307E-2</v>
      </c>
      <c r="AE105" s="3">
        <f t="shared" si="43"/>
        <v>2.5129640240928997E-2</v>
      </c>
      <c r="AF105" s="11">
        <f t="shared" si="39"/>
        <v>0.86545886634213776</v>
      </c>
      <c r="AG105" s="3">
        <f t="shared" si="40"/>
        <v>2.3586681353719996E-2</v>
      </c>
      <c r="AH105" s="3">
        <v>0</v>
      </c>
      <c r="AI105" s="11">
        <v>0</v>
      </c>
    </row>
    <row r="106" spans="1:35" x14ac:dyDescent="0.3">
      <c r="A106" s="7">
        <v>6</v>
      </c>
      <c r="B106" s="7">
        <v>5</v>
      </c>
      <c r="C106" s="11">
        <v>8.1574061056412586E-6</v>
      </c>
      <c r="D106" s="11">
        <v>-7.7786458102310253E-5</v>
      </c>
      <c r="E106" s="11">
        <v>-1.9951518001188207E-4</v>
      </c>
      <c r="F106" s="1">
        <v>2.7297867920640307E-2</v>
      </c>
      <c r="G106" s="3">
        <f t="shared" si="41"/>
        <v>2.5062464067704356E-2</v>
      </c>
      <c r="H106" s="11">
        <f t="shared" si="35"/>
        <v>0.86038545693859148</v>
      </c>
      <c r="I106" s="3">
        <f t="shared" si="36"/>
        <v>2.3668581354055362E-2</v>
      </c>
      <c r="J106" s="3">
        <v>0</v>
      </c>
      <c r="K106" s="11">
        <v>0</v>
      </c>
      <c r="M106" s="7">
        <v>6</v>
      </c>
      <c r="N106" s="7">
        <v>5</v>
      </c>
      <c r="O106" s="11">
        <v>8.1574061056412586E-6</v>
      </c>
      <c r="P106" s="11">
        <v>-7.7786458102310253E-5</v>
      </c>
      <c r="Q106" s="11">
        <v>-1.9951518001188207E-4</v>
      </c>
      <c r="R106" s="1">
        <v>2.7297867920640307E-2</v>
      </c>
      <c r="S106" s="3">
        <f t="shared" si="42"/>
        <v>2.5062464067704356E-2</v>
      </c>
      <c r="T106" s="11">
        <f t="shared" si="37"/>
        <v>0.86038545693859148</v>
      </c>
      <c r="U106" s="3">
        <f t="shared" si="38"/>
        <v>2.3668581354055362E-2</v>
      </c>
      <c r="V106" s="3">
        <v>0</v>
      </c>
      <c r="W106" s="11">
        <v>0</v>
      </c>
      <c r="Y106" s="7">
        <v>6</v>
      </c>
      <c r="Z106" s="7">
        <v>5</v>
      </c>
      <c r="AA106" s="11">
        <v>8.1574061056412586E-6</v>
      </c>
      <c r="AB106" s="11">
        <v>-7.7786458102310253E-5</v>
      </c>
      <c r="AC106" s="11">
        <v>-1.9951518001188207E-4</v>
      </c>
      <c r="AD106" s="1">
        <v>2.7297867920640307E-2</v>
      </c>
      <c r="AE106" s="3">
        <f t="shared" si="43"/>
        <v>2.5062464067704356E-2</v>
      </c>
      <c r="AF106" s="11">
        <f t="shared" si="39"/>
        <v>0.86038545693859148</v>
      </c>
      <c r="AG106" s="3">
        <f t="shared" si="40"/>
        <v>2.3668581354055362E-2</v>
      </c>
      <c r="AH106" s="3">
        <v>0</v>
      </c>
      <c r="AI106" s="11">
        <v>0</v>
      </c>
    </row>
    <row r="107" spans="1:35" x14ac:dyDescent="0.3">
      <c r="A107" s="7">
        <v>6.25</v>
      </c>
      <c r="B107" s="7">
        <v>5</v>
      </c>
      <c r="C107" s="11">
        <v>8.1574061056412586E-6</v>
      </c>
      <c r="D107" s="11">
        <v>-7.7786458102310253E-5</v>
      </c>
      <c r="E107" s="11">
        <v>-1.9951518001188207E-4</v>
      </c>
      <c r="F107" s="1">
        <v>2.7297867920640307E-2</v>
      </c>
      <c r="G107" s="3">
        <f t="shared" si="41"/>
        <v>2.5003918750954625E-2</v>
      </c>
      <c r="H107" s="11">
        <f t="shared" si="35"/>
        <v>0.85532437828073038</v>
      </c>
      <c r="I107" s="3">
        <f t="shared" si="36"/>
        <v>2.3796531333753812E-2</v>
      </c>
      <c r="J107" s="3">
        <v>0</v>
      </c>
      <c r="K107" s="11">
        <v>0</v>
      </c>
      <c r="M107" s="7">
        <v>6.25</v>
      </c>
      <c r="N107" s="7">
        <v>5</v>
      </c>
      <c r="O107" s="11">
        <v>8.1574061056412586E-6</v>
      </c>
      <c r="P107" s="11">
        <v>-7.7786458102310253E-5</v>
      </c>
      <c r="Q107" s="11">
        <v>-1.9951518001188207E-4</v>
      </c>
      <c r="R107" s="1">
        <v>2.7297867920640307E-2</v>
      </c>
      <c r="S107" s="3">
        <f t="shared" si="42"/>
        <v>2.5003918750954625E-2</v>
      </c>
      <c r="T107" s="11">
        <f t="shared" si="37"/>
        <v>0.85532437828073038</v>
      </c>
      <c r="U107" s="3">
        <f t="shared" si="38"/>
        <v>2.3796531333753812E-2</v>
      </c>
      <c r="V107" s="3">
        <v>0</v>
      </c>
      <c r="W107" s="11">
        <v>0</v>
      </c>
      <c r="Y107" s="7">
        <v>6.25</v>
      </c>
      <c r="Z107" s="7">
        <v>5</v>
      </c>
      <c r="AA107" s="11">
        <v>8.1574061056412586E-6</v>
      </c>
      <c r="AB107" s="11">
        <v>-7.7786458102310253E-5</v>
      </c>
      <c r="AC107" s="11">
        <v>-1.9951518001188207E-4</v>
      </c>
      <c r="AD107" s="1">
        <v>2.7297867920640307E-2</v>
      </c>
      <c r="AE107" s="3">
        <f t="shared" si="43"/>
        <v>2.5003918750954625E-2</v>
      </c>
      <c r="AF107" s="11">
        <f t="shared" si="39"/>
        <v>0.85532437828073038</v>
      </c>
      <c r="AG107" s="3">
        <f t="shared" si="40"/>
        <v>2.3796531333753812E-2</v>
      </c>
      <c r="AH107" s="3">
        <v>0</v>
      </c>
      <c r="AI107" s="11">
        <v>0</v>
      </c>
    </row>
    <row r="108" spans="1:35" x14ac:dyDescent="0.3">
      <c r="A108" s="7">
        <v>6.5</v>
      </c>
      <c r="B108" s="7">
        <v>5</v>
      </c>
      <c r="C108" s="11">
        <v>8.1574061056412586E-6</v>
      </c>
      <c r="D108" s="11">
        <v>-7.7786458102310253E-5</v>
      </c>
      <c r="E108" s="11">
        <v>-1.9951518001188207E-4</v>
      </c>
      <c r="F108" s="1">
        <v>2.7297867920640307E-2</v>
      </c>
      <c r="G108" s="3">
        <f t="shared" si="41"/>
        <v>2.4954769047502195E-2</v>
      </c>
      <c r="H108" s="11">
        <f t="shared" si="35"/>
        <v>0.85026603270838741</v>
      </c>
      <c r="I108" s="3">
        <f t="shared" si="36"/>
        <v>2.3973613045868092E-2</v>
      </c>
      <c r="J108" s="3">
        <v>0</v>
      </c>
      <c r="K108" s="11">
        <v>0</v>
      </c>
      <c r="M108" s="7">
        <v>6.5</v>
      </c>
      <c r="N108" s="7">
        <v>5</v>
      </c>
      <c r="O108" s="11">
        <v>8.1574061056412586E-6</v>
      </c>
      <c r="P108" s="11">
        <v>-7.7786458102310253E-5</v>
      </c>
      <c r="Q108" s="11">
        <v>-1.9951518001188207E-4</v>
      </c>
      <c r="R108" s="1">
        <v>2.7297867920640307E-2</v>
      </c>
      <c r="S108" s="3">
        <f t="shared" si="42"/>
        <v>2.4954769047502195E-2</v>
      </c>
      <c r="T108" s="11">
        <f t="shared" si="37"/>
        <v>0.85026603270838741</v>
      </c>
      <c r="U108" s="3">
        <f t="shared" si="38"/>
        <v>2.3973613045868092E-2</v>
      </c>
      <c r="V108" s="3">
        <v>0</v>
      </c>
      <c r="W108" s="11">
        <v>0</v>
      </c>
      <c r="Y108" s="7">
        <v>6.5</v>
      </c>
      <c r="Z108" s="7">
        <v>5</v>
      </c>
      <c r="AA108" s="11">
        <v>8.1574061056412586E-6</v>
      </c>
      <c r="AB108" s="11">
        <v>-7.7786458102310253E-5</v>
      </c>
      <c r="AC108" s="11">
        <v>-1.9951518001188207E-4</v>
      </c>
      <c r="AD108" s="1">
        <v>2.7297867920640307E-2</v>
      </c>
      <c r="AE108" s="3">
        <f t="shared" si="43"/>
        <v>2.4954769047502195E-2</v>
      </c>
      <c r="AF108" s="11">
        <f t="shared" si="39"/>
        <v>0.85026603270838741</v>
      </c>
      <c r="AG108" s="3">
        <f t="shared" si="40"/>
        <v>2.3973613045868092E-2</v>
      </c>
      <c r="AH108" s="3">
        <v>0</v>
      </c>
      <c r="AI108" s="11">
        <v>0</v>
      </c>
    </row>
    <row r="109" spans="1:35" x14ac:dyDescent="0.3">
      <c r="A109" s="7">
        <v>6.75</v>
      </c>
      <c r="B109" s="7">
        <v>5</v>
      </c>
      <c r="C109" s="11">
        <v>8.1574061056412586E-6</v>
      </c>
      <c r="D109" s="11">
        <v>-7.7786458102310253E-5</v>
      </c>
      <c r="E109" s="11">
        <v>-1.9951518001188207E-4</v>
      </c>
      <c r="F109" s="1">
        <v>2.7297867920640307E-2</v>
      </c>
      <c r="G109" s="3">
        <f t="shared" si="41"/>
        <v>2.491577971416948E-2</v>
      </c>
      <c r="H109" s="11">
        <f t="shared" si="35"/>
        <v>0.84520040583943612</v>
      </c>
      <c r="I109" s="3">
        <f t="shared" si="36"/>
        <v>2.4202910512109987E-2</v>
      </c>
      <c r="J109" s="3">
        <v>0</v>
      </c>
      <c r="K109" s="11">
        <v>0</v>
      </c>
      <c r="M109" s="7">
        <v>6.75</v>
      </c>
      <c r="N109" s="7">
        <v>5</v>
      </c>
      <c r="O109" s="11">
        <v>8.1574061056412586E-6</v>
      </c>
      <c r="P109" s="11">
        <v>-7.7786458102310253E-5</v>
      </c>
      <c r="Q109" s="11">
        <v>-1.9951518001188207E-4</v>
      </c>
      <c r="R109" s="1">
        <v>2.7297867920640307E-2</v>
      </c>
      <c r="S109" s="3">
        <f t="shared" si="42"/>
        <v>2.491577971416948E-2</v>
      </c>
      <c r="T109" s="11">
        <f t="shared" si="37"/>
        <v>0.84520040583943612</v>
      </c>
      <c r="U109" s="3">
        <f t="shared" si="38"/>
        <v>2.4202910512109987E-2</v>
      </c>
      <c r="V109" s="3">
        <v>0</v>
      </c>
      <c r="W109" s="11">
        <v>0</v>
      </c>
      <c r="Y109" s="7">
        <v>6.75</v>
      </c>
      <c r="Z109" s="7">
        <v>5</v>
      </c>
      <c r="AA109" s="11">
        <v>8.1574061056412586E-6</v>
      </c>
      <c r="AB109" s="11">
        <v>-7.7786458102310253E-5</v>
      </c>
      <c r="AC109" s="11">
        <v>-1.9951518001188207E-4</v>
      </c>
      <c r="AD109" s="1">
        <v>2.7297867920640307E-2</v>
      </c>
      <c r="AE109" s="3">
        <f t="shared" si="43"/>
        <v>2.491577971416948E-2</v>
      </c>
      <c r="AF109" s="11">
        <f t="shared" si="39"/>
        <v>0.84520040583943612</v>
      </c>
      <c r="AG109" s="3">
        <f t="shared" si="40"/>
        <v>2.4202910512109987E-2</v>
      </c>
      <c r="AH109" s="3">
        <v>0</v>
      </c>
      <c r="AI109" s="11">
        <v>0</v>
      </c>
    </row>
    <row r="110" spans="1:35" x14ac:dyDescent="0.3">
      <c r="A110" s="7">
        <v>7</v>
      </c>
      <c r="B110" s="7">
        <v>7</v>
      </c>
      <c r="C110" s="11">
        <v>-1.7156501756638591E-5</v>
      </c>
      <c r="D110" s="11">
        <v>4.6322554742924196E-4</v>
      </c>
      <c r="E110" s="11">
        <v>-4.0525388016984755E-3</v>
      </c>
      <c r="F110" s="1">
        <v>3.6442115398162389E-2</v>
      </c>
      <c r="G110" s="3">
        <f t="shared" si="41"/>
        <v>2.4887715507778883E-2</v>
      </c>
      <c r="H110" s="11">
        <f t="shared" si="35"/>
        <v>0.84011708617533698</v>
      </c>
      <c r="I110" s="3">
        <f t="shared" si="36"/>
        <v>2.4493147994856024E-2</v>
      </c>
      <c r="J110" s="3">
        <v>0</v>
      </c>
      <c r="K110" s="11">
        <v>0</v>
      </c>
      <c r="M110" s="7">
        <v>7</v>
      </c>
      <c r="N110" s="7">
        <v>7</v>
      </c>
      <c r="O110" s="11">
        <v>-1.7156501756638591E-5</v>
      </c>
      <c r="P110" s="11">
        <v>4.6322554742924196E-4</v>
      </c>
      <c r="Q110" s="11">
        <v>-4.0525388016984755E-3</v>
      </c>
      <c r="R110" s="1">
        <v>3.6442115398162389E-2</v>
      </c>
      <c r="S110" s="3">
        <f t="shared" si="42"/>
        <v>2.4887715507778883E-2</v>
      </c>
      <c r="T110" s="11">
        <f t="shared" si="37"/>
        <v>0.84011708617533698</v>
      </c>
      <c r="U110" s="3">
        <f t="shared" si="38"/>
        <v>2.4493147994856024E-2</v>
      </c>
      <c r="V110" s="3">
        <v>0</v>
      </c>
      <c r="W110" s="11">
        <v>0</v>
      </c>
      <c r="Y110" s="7">
        <v>7</v>
      </c>
      <c r="Z110" s="7">
        <v>7</v>
      </c>
      <c r="AA110" s="11">
        <v>-1.7156501756638591E-5</v>
      </c>
      <c r="AB110" s="11">
        <v>4.6322554742924196E-4</v>
      </c>
      <c r="AC110" s="11">
        <v>-4.0525388016984755E-3</v>
      </c>
      <c r="AD110" s="1">
        <v>3.6442115398162389E-2</v>
      </c>
      <c r="AE110" s="3">
        <f t="shared" si="43"/>
        <v>2.4887715507778883E-2</v>
      </c>
      <c r="AF110" s="11">
        <f t="shared" si="39"/>
        <v>0.84011708617533698</v>
      </c>
      <c r="AG110" s="3">
        <f t="shared" si="40"/>
        <v>2.4493147994856024E-2</v>
      </c>
      <c r="AH110" s="3">
        <v>0</v>
      </c>
      <c r="AI110" s="11">
        <v>0</v>
      </c>
    </row>
    <row r="111" spans="1:35" x14ac:dyDescent="0.3">
      <c r="A111" s="7">
        <v>7.25</v>
      </c>
      <c r="B111" s="7">
        <v>7</v>
      </c>
      <c r="C111" s="11">
        <v>-1.7156501756638591E-5</v>
      </c>
      <c r="D111" s="11">
        <v>4.6322554742924196E-4</v>
      </c>
      <c r="E111" s="11">
        <v>-4.0525388016984755E-3</v>
      </c>
      <c r="F111" s="1">
        <v>3.6442115398162389E-2</v>
      </c>
      <c r="G111" s="3">
        <f t="shared" si="41"/>
        <v>2.4871534401618933E-2</v>
      </c>
      <c r="H111" s="11">
        <f t="shared" si="35"/>
        <v>0.83500411632596561</v>
      </c>
      <c r="I111" s="3">
        <f t="shared" si="36"/>
        <v>2.4800436232831125E-2</v>
      </c>
      <c r="J111" s="3">
        <v>0</v>
      </c>
      <c r="K111" s="11">
        <v>0</v>
      </c>
      <c r="M111" s="7">
        <v>7.25</v>
      </c>
      <c r="N111" s="7">
        <v>7</v>
      </c>
      <c r="O111" s="11">
        <v>-1.7156501756638591E-5</v>
      </c>
      <c r="P111" s="11">
        <v>4.6322554742924196E-4</v>
      </c>
      <c r="Q111" s="11">
        <v>-4.0525388016984755E-3</v>
      </c>
      <c r="R111" s="1">
        <v>3.6442115398162389E-2</v>
      </c>
      <c r="S111" s="3">
        <f t="shared" si="42"/>
        <v>2.4871534401618933E-2</v>
      </c>
      <c r="T111" s="11">
        <f t="shared" si="37"/>
        <v>0.83500411632596561</v>
      </c>
      <c r="U111" s="3">
        <f t="shared" si="38"/>
        <v>2.4800436232831125E-2</v>
      </c>
      <c r="V111" s="3">
        <v>0</v>
      </c>
      <c r="W111" s="11">
        <v>0</v>
      </c>
      <c r="Y111" s="7">
        <v>7.25</v>
      </c>
      <c r="Z111" s="7">
        <v>7</v>
      </c>
      <c r="AA111" s="11">
        <v>-1.7156501756638591E-5</v>
      </c>
      <c r="AB111" s="11">
        <v>4.6322554742924196E-4</v>
      </c>
      <c r="AC111" s="11">
        <v>-4.0525388016984755E-3</v>
      </c>
      <c r="AD111" s="1">
        <v>3.6442115398162389E-2</v>
      </c>
      <c r="AE111" s="3">
        <f t="shared" si="43"/>
        <v>2.4871534401618933E-2</v>
      </c>
      <c r="AF111" s="11">
        <f t="shared" si="39"/>
        <v>0.83500411632596561</v>
      </c>
      <c r="AG111" s="3">
        <f t="shared" si="40"/>
        <v>2.4800436232831125E-2</v>
      </c>
      <c r="AH111" s="3">
        <v>0</v>
      </c>
      <c r="AI111" s="11">
        <v>0</v>
      </c>
    </row>
    <row r="112" spans="1:35" x14ac:dyDescent="0.3">
      <c r="A112" s="7">
        <v>7.5</v>
      </c>
      <c r="B112" s="7">
        <v>7</v>
      </c>
      <c r="C112" s="11">
        <v>-1.7156501756638591E-5</v>
      </c>
      <c r="D112" s="11">
        <v>4.6322554742924196E-4</v>
      </c>
      <c r="E112" s="11">
        <v>-4.0525388016984755E-3</v>
      </c>
      <c r="F112" s="1">
        <v>3.6442115398162389E-2</v>
      </c>
      <c r="G112" s="3">
        <f t="shared" si="41"/>
        <v>2.4866612249736776E-2</v>
      </c>
      <c r="H112" s="11">
        <f t="shared" si="35"/>
        <v>0.82985890063907886</v>
      </c>
      <c r="I112" s="3">
        <f t="shared" si="36"/>
        <v>2.5091562786158761E-2</v>
      </c>
      <c r="J112" s="3">
        <v>0</v>
      </c>
      <c r="K112" s="11">
        <v>0</v>
      </c>
      <c r="M112" s="7">
        <v>7.5</v>
      </c>
      <c r="N112" s="7">
        <v>7</v>
      </c>
      <c r="O112" s="11">
        <v>-1.7156501756638591E-5</v>
      </c>
      <c r="P112" s="11">
        <v>4.6322554742924196E-4</v>
      </c>
      <c r="Q112" s="11">
        <v>-4.0525388016984755E-3</v>
      </c>
      <c r="R112" s="1">
        <v>3.6442115398162389E-2</v>
      </c>
      <c r="S112" s="3">
        <f t="shared" si="42"/>
        <v>2.4866612249736776E-2</v>
      </c>
      <c r="T112" s="11">
        <f t="shared" si="37"/>
        <v>0.82985890063907886</v>
      </c>
      <c r="U112" s="3">
        <f t="shared" si="38"/>
        <v>2.5091562786158761E-2</v>
      </c>
      <c r="V112" s="3">
        <v>0</v>
      </c>
      <c r="W112" s="11">
        <v>0</v>
      </c>
      <c r="Y112" s="7">
        <v>7.5</v>
      </c>
      <c r="Z112" s="7">
        <v>7</v>
      </c>
      <c r="AA112" s="11">
        <v>-1.7156501756638591E-5</v>
      </c>
      <c r="AB112" s="11">
        <v>4.6322554742924196E-4</v>
      </c>
      <c r="AC112" s="11">
        <v>-4.0525388016984755E-3</v>
      </c>
      <c r="AD112" s="1">
        <v>3.6442115398162389E-2</v>
      </c>
      <c r="AE112" s="3">
        <f t="shared" si="43"/>
        <v>2.4866612249736776E-2</v>
      </c>
      <c r="AF112" s="11">
        <f t="shared" si="39"/>
        <v>0.82985890063907886</v>
      </c>
      <c r="AG112" s="3">
        <f t="shared" si="40"/>
        <v>2.5091562786158761E-2</v>
      </c>
      <c r="AH112" s="3">
        <v>0</v>
      </c>
      <c r="AI112" s="11">
        <v>0</v>
      </c>
    </row>
    <row r="113" spans="1:35" x14ac:dyDescent="0.3">
      <c r="A113" s="7">
        <v>7.75</v>
      </c>
      <c r="B113" s="7">
        <v>7</v>
      </c>
      <c r="C113" s="11">
        <v>-1.7156501756638591E-5</v>
      </c>
      <c r="D113" s="11">
        <v>4.6322554742924196E-4</v>
      </c>
      <c r="E113" s="11">
        <v>-4.0525388016984755E-3</v>
      </c>
      <c r="F113" s="1">
        <v>3.6442115398162389E-2</v>
      </c>
      <c r="G113" s="3">
        <f t="shared" si="41"/>
        <v>2.4871340630092734E-2</v>
      </c>
      <c r="H113" s="11">
        <f t="shared" si="35"/>
        <v>0.82468573715093574</v>
      </c>
      <c r="I113" s="3">
        <f t="shared" si="36"/>
        <v>2.5360049661432349E-2</v>
      </c>
      <c r="J113" s="3">
        <v>0</v>
      </c>
      <c r="K113" s="11">
        <v>0</v>
      </c>
      <c r="M113" s="7">
        <v>7.75</v>
      </c>
      <c r="N113" s="7">
        <v>7</v>
      </c>
      <c r="O113" s="11">
        <v>-1.7156501756638591E-5</v>
      </c>
      <c r="P113" s="11">
        <v>4.6322554742924196E-4</v>
      </c>
      <c r="Q113" s="11">
        <v>-4.0525388016984755E-3</v>
      </c>
      <c r="R113" s="1">
        <v>3.6442115398162389E-2</v>
      </c>
      <c r="S113" s="3">
        <f t="shared" si="42"/>
        <v>2.4871340630092734E-2</v>
      </c>
      <c r="T113" s="11">
        <f t="shared" si="37"/>
        <v>0.82468573715093574</v>
      </c>
      <c r="U113" s="3">
        <f t="shared" si="38"/>
        <v>2.5360049661432349E-2</v>
      </c>
      <c r="V113" s="3">
        <v>0</v>
      </c>
      <c r="W113" s="11">
        <v>0</v>
      </c>
      <c r="Y113" s="7">
        <v>7.75</v>
      </c>
      <c r="Z113" s="7">
        <v>7</v>
      </c>
      <c r="AA113" s="11">
        <v>-1.7156501756638591E-5</v>
      </c>
      <c r="AB113" s="11">
        <v>4.6322554742924196E-4</v>
      </c>
      <c r="AC113" s="11">
        <v>-4.0525388016984755E-3</v>
      </c>
      <c r="AD113" s="1">
        <v>3.6442115398162389E-2</v>
      </c>
      <c r="AE113" s="3">
        <f t="shared" si="43"/>
        <v>2.4871340630092734E-2</v>
      </c>
      <c r="AF113" s="11">
        <f t="shared" si="39"/>
        <v>0.82468573715093574</v>
      </c>
      <c r="AG113" s="3">
        <f t="shared" si="40"/>
        <v>2.5360049661432349E-2</v>
      </c>
      <c r="AH113" s="3">
        <v>0</v>
      </c>
      <c r="AI113" s="11">
        <v>0</v>
      </c>
    </row>
    <row r="114" spans="1:35" x14ac:dyDescent="0.3">
      <c r="A114" s="7">
        <v>8</v>
      </c>
      <c r="B114" s="7">
        <v>7</v>
      </c>
      <c r="C114" s="11">
        <v>-1.7156501756638591E-5</v>
      </c>
      <c r="D114" s="11">
        <v>4.6322554742924196E-4</v>
      </c>
      <c r="E114" s="11">
        <v>-4.0525388016984755E-3</v>
      </c>
      <c r="F114" s="1">
        <v>3.6442115398162389E-2</v>
      </c>
      <c r="G114" s="3">
        <f t="shared" si="41"/>
        <v>2.4884111120647111E-2</v>
      </c>
      <c r="H114" s="11">
        <f t="shared" si="35"/>
        <v>0.81949015936628966</v>
      </c>
      <c r="I114" s="3">
        <f t="shared" si="36"/>
        <v>2.5599417457502938E-2</v>
      </c>
      <c r="J114" s="3">
        <v>0</v>
      </c>
      <c r="K114" s="11">
        <v>0</v>
      </c>
      <c r="M114" s="7">
        <v>8</v>
      </c>
      <c r="N114" s="7">
        <v>7</v>
      </c>
      <c r="O114" s="11">
        <v>-1.7156501756638591E-5</v>
      </c>
      <c r="P114" s="11">
        <v>4.6322554742924196E-4</v>
      </c>
      <c r="Q114" s="11">
        <v>-4.0525388016984755E-3</v>
      </c>
      <c r="R114" s="1">
        <v>3.6442115398162389E-2</v>
      </c>
      <c r="S114" s="3">
        <f t="shared" si="42"/>
        <v>2.4884111120647111E-2</v>
      </c>
      <c r="T114" s="11">
        <f t="shared" si="37"/>
        <v>0.81949015936628966</v>
      </c>
      <c r="U114" s="3">
        <f t="shared" si="38"/>
        <v>2.5599417457502938E-2</v>
      </c>
      <c r="V114" s="3">
        <v>0</v>
      </c>
      <c r="W114" s="11">
        <v>0</v>
      </c>
      <c r="Y114" s="7">
        <v>8</v>
      </c>
      <c r="Z114" s="7">
        <v>7</v>
      </c>
      <c r="AA114" s="11">
        <v>-1.7156501756638591E-5</v>
      </c>
      <c r="AB114" s="11">
        <v>4.6322554742924196E-4</v>
      </c>
      <c r="AC114" s="11">
        <v>-4.0525388016984755E-3</v>
      </c>
      <c r="AD114" s="1">
        <v>3.6442115398162389E-2</v>
      </c>
      <c r="AE114" s="3">
        <f t="shared" si="43"/>
        <v>2.4884111120647111E-2</v>
      </c>
      <c r="AF114" s="11">
        <f t="shared" si="39"/>
        <v>0.81949015936628966</v>
      </c>
      <c r="AG114" s="3">
        <f t="shared" si="40"/>
        <v>2.5599417457502938E-2</v>
      </c>
      <c r="AH114" s="3">
        <v>0</v>
      </c>
      <c r="AI114" s="11">
        <v>0</v>
      </c>
    </row>
    <row r="115" spans="1:35" x14ac:dyDescent="0.3">
      <c r="A115" s="7">
        <v>8.25</v>
      </c>
      <c r="B115" s="7">
        <v>7</v>
      </c>
      <c r="C115" s="11">
        <v>-1.7156501756638591E-5</v>
      </c>
      <c r="D115" s="11">
        <v>4.6322554742924196E-4</v>
      </c>
      <c r="E115" s="11">
        <v>-4.0525388016984755E-3</v>
      </c>
      <c r="F115" s="1">
        <v>3.6442115398162389E-2</v>
      </c>
      <c r="G115" s="3">
        <f t="shared" si="41"/>
        <v>2.4903315299360233E-2</v>
      </c>
      <c r="H115" s="11">
        <f t="shared" si="35"/>
        <v>0.81427889303885592</v>
      </c>
      <c r="I115" s="3">
        <f t="shared" si="36"/>
        <v>2.580318578189722E-2</v>
      </c>
      <c r="J115" s="3">
        <v>0</v>
      </c>
      <c r="K115" s="11">
        <v>0</v>
      </c>
      <c r="M115" s="7">
        <v>8.25</v>
      </c>
      <c r="N115" s="7">
        <v>7</v>
      </c>
      <c r="O115" s="11">
        <v>-1.7156501756638591E-5</v>
      </c>
      <c r="P115" s="11">
        <v>4.6322554742924196E-4</v>
      </c>
      <c r="Q115" s="11">
        <v>-4.0525388016984755E-3</v>
      </c>
      <c r="R115" s="1">
        <v>3.6442115398162389E-2</v>
      </c>
      <c r="S115" s="3">
        <f t="shared" si="42"/>
        <v>2.4903315299360233E-2</v>
      </c>
      <c r="T115" s="11">
        <f t="shared" si="37"/>
        <v>0.81427889303885592</v>
      </c>
      <c r="U115" s="3">
        <f t="shared" si="38"/>
        <v>2.580318578189722E-2</v>
      </c>
      <c r="V115" s="3">
        <v>0</v>
      </c>
      <c r="W115" s="11">
        <v>0</v>
      </c>
      <c r="Y115" s="7">
        <v>8.25</v>
      </c>
      <c r="Z115" s="7">
        <v>7</v>
      </c>
      <c r="AA115" s="11">
        <v>-1.7156501756638591E-5</v>
      </c>
      <c r="AB115" s="11">
        <v>4.6322554742924196E-4</v>
      </c>
      <c r="AC115" s="11">
        <v>-4.0525388016984755E-3</v>
      </c>
      <c r="AD115" s="1">
        <v>3.6442115398162389E-2</v>
      </c>
      <c r="AE115" s="3">
        <f t="shared" si="43"/>
        <v>2.4903315299360233E-2</v>
      </c>
      <c r="AF115" s="11">
        <f t="shared" si="39"/>
        <v>0.81427889303885592</v>
      </c>
      <c r="AG115" s="3">
        <f t="shared" si="40"/>
        <v>2.580318578189722E-2</v>
      </c>
      <c r="AH115" s="3">
        <v>0</v>
      </c>
      <c r="AI115" s="11">
        <v>0</v>
      </c>
    </row>
    <row r="116" spans="1:35" x14ac:dyDescent="0.3">
      <c r="A116" s="7">
        <v>8.5</v>
      </c>
      <c r="B116" s="7">
        <v>7</v>
      </c>
      <c r="C116" s="11">
        <v>-1.7156501756638591E-5</v>
      </c>
      <c r="D116" s="11">
        <v>4.6322554742924196E-4</v>
      </c>
      <c r="E116" s="11">
        <v>-4.0525388016984755E-3</v>
      </c>
      <c r="F116" s="1">
        <v>3.6442115398162389E-2</v>
      </c>
      <c r="G116" s="3">
        <f t="shared" si="41"/>
        <v>2.4927344744192406E-2</v>
      </c>
      <c r="H116" s="11">
        <f t="shared" si="35"/>
        <v>0.80905981287379347</v>
      </c>
      <c r="I116" s="3">
        <f t="shared" si="36"/>
        <v>2.5964873771520125E-2</v>
      </c>
      <c r="J116" s="3">
        <v>0</v>
      </c>
      <c r="K116" s="11">
        <v>0</v>
      </c>
      <c r="M116" s="7">
        <v>8.5</v>
      </c>
      <c r="N116" s="7">
        <v>7</v>
      </c>
      <c r="O116" s="11">
        <v>-1.7156501756638591E-5</v>
      </c>
      <c r="P116" s="11">
        <v>4.6322554742924196E-4</v>
      </c>
      <c r="Q116" s="11">
        <v>-4.0525388016984755E-3</v>
      </c>
      <c r="R116" s="1">
        <v>3.6442115398162389E-2</v>
      </c>
      <c r="S116" s="3">
        <f t="shared" si="42"/>
        <v>2.4927344744192406E-2</v>
      </c>
      <c r="T116" s="11">
        <f t="shared" si="37"/>
        <v>0.80905981287379347</v>
      </c>
      <c r="U116" s="3">
        <f t="shared" si="38"/>
        <v>2.5964873771520125E-2</v>
      </c>
      <c r="V116" s="3">
        <v>0</v>
      </c>
      <c r="W116" s="11">
        <v>0</v>
      </c>
      <c r="Y116" s="7">
        <v>8.5</v>
      </c>
      <c r="Z116" s="7">
        <v>7</v>
      </c>
      <c r="AA116" s="11">
        <v>-1.7156501756638591E-5</v>
      </c>
      <c r="AB116" s="11">
        <v>4.6322554742924196E-4</v>
      </c>
      <c r="AC116" s="11">
        <v>-4.0525388016984755E-3</v>
      </c>
      <c r="AD116" s="1">
        <v>3.6442115398162389E-2</v>
      </c>
      <c r="AE116" s="3">
        <f t="shared" si="43"/>
        <v>2.4927344744192406E-2</v>
      </c>
      <c r="AF116" s="11">
        <f t="shared" si="39"/>
        <v>0.80905981287379347</v>
      </c>
      <c r="AG116" s="3">
        <f t="shared" si="40"/>
        <v>2.5964873771520125E-2</v>
      </c>
      <c r="AH116" s="3">
        <v>0</v>
      </c>
      <c r="AI116" s="11">
        <v>0</v>
      </c>
    </row>
    <row r="117" spans="1:35" x14ac:dyDescent="0.3">
      <c r="A117" s="7">
        <v>8.75</v>
      </c>
      <c r="B117" s="7">
        <v>7</v>
      </c>
      <c r="C117" s="11">
        <v>-1.7156501756638591E-5</v>
      </c>
      <c r="D117" s="11">
        <v>4.6322554742924196E-4</v>
      </c>
      <c r="E117" s="11">
        <v>-4.0525388016984755E-3</v>
      </c>
      <c r="F117" s="1">
        <v>3.6442115398162389E-2</v>
      </c>
      <c r="G117" s="3">
        <f t="shared" si="41"/>
        <v>2.4954591033103945E-2</v>
      </c>
      <c r="H117" s="11">
        <f t="shared" si="35"/>
        <v>0.80384189951053098</v>
      </c>
      <c r="I117" s="3">
        <f t="shared" si="36"/>
        <v>2.6078000717641991E-2</v>
      </c>
      <c r="J117" s="3">
        <v>0</v>
      </c>
      <c r="K117" s="11">
        <v>0</v>
      </c>
      <c r="M117" s="7">
        <v>8.75</v>
      </c>
      <c r="N117" s="7">
        <v>7</v>
      </c>
      <c r="O117" s="11">
        <v>-1.7156501756638591E-5</v>
      </c>
      <c r="P117" s="11">
        <v>4.6322554742924196E-4</v>
      </c>
      <c r="Q117" s="11">
        <v>-4.0525388016984755E-3</v>
      </c>
      <c r="R117" s="1">
        <v>3.6442115398162389E-2</v>
      </c>
      <c r="S117" s="3">
        <f t="shared" si="42"/>
        <v>2.4954591033103945E-2</v>
      </c>
      <c r="T117" s="11">
        <f t="shared" si="37"/>
        <v>0.80384189951053098</v>
      </c>
      <c r="U117" s="3">
        <f t="shared" si="38"/>
        <v>2.6078000717641991E-2</v>
      </c>
      <c r="V117" s="3">
        <v>0</v>
      </c>
      <c r="W117" s="11">
        <v>0</v>
      </c>
      <c r="Y117" s="7">
        <v>8.75</v>
      </c>
      <c r="Z117" s="7">
        <v>7</v>
      </c>
      <c r="AA117" s="11">
        <v>-1.7156501756638591E-5</v>
      </c>
      <c r="AB117" s="11">
        <v>4.6322554742924196E-4</v>
      </c>
      <c r="AC117" s="11">
        <v>-4.0525388016984755E-3</v>
      </c>
      <c r="AD117" s="1">
        <v>3.6442115398162389E-2</v>
      </c>
      <c r="AE117" s="3">
        <f t="shared" si="43"/>
        <v>2.4954591033103945E-2</v>
      </c>
      <c r="AF117" s="11">
        <f t="shared" si="39"/>
        <v>0.80384189951053098</v>
      </c>
      <c r="AG117" s="3">
        <f t="shared" si="40"/>
        <v>2.6078000717641991E-2</v>
      </c>
      <c r="AH117" s="3">
        <v>0</v>
      </c>
      <c r="AI117" s="11">
        <v>0</v>
      </c>
    </row>
    <row r="118" spans="1:35" x14ac:dyDescent="0.3">
      <c r="A118" s="7">
        <v>9</v>
      </c>
      <c r="B118" s="7">
        <v>7</v>
      </c>
      <c r="C118" s="11">
        <v>-1.7156501756638591E-5</v>
      </c>
      <c r="D118" s="11">
        <v>4.6322554742924196E-4</v>
      </c>
      <c r="E118" s="11">
        <v>-4.0525388016984755E-3</v>
      </c>
      <c r="F118" s="1">
        <v>3.6442115398162389E-2</v>
      </c>
      <c r="G118" s="3">
        <f t="shared" si="41"/>
        <v>2.4983445744055175E-2</v>
      </c>
      <c r="H118" s="11">
        <f t="shared" si="35"/>
        <v>0.7986351971991078</v>
      </c>
      <c r="I118" s="3">
        <f t="shared" si="36"/>
        <v>2.6136086795143676E-2</v>
      </c>
      <c r="J118" s="3">
        <v>0</v>
      </c>
      <c r="K118" s="11">
        <v>0</v>
      </c>
      <c r="M118" s="7">
        <v>9</v>
      </c>
      <c r="N118" s="7">
        <v>7</v>
      </c>
      <c r="O118" s="11">
        <v>-1.7156501756638591E-5</v>
      </c>
      <c r="P118" s="11">
        <v>4.6322554742924196E-4</v>
      </c>
      <c r="Q118" s="11">
        <v>-4.0525388016984755E-3</v>
      </c>
      <c r="R118" s="1">
        <v>3.6442115398162389E-2</v>
      </c>
      <c r="S118" s="3">
        <f t="shared" si="42"/>
        <v>2.4983445744055175E-2</v>
      </c>
      <c r="T118" s="11">
        <f t="shared" si="37"/>
        <v>0.7986351971991078</v>
      </c>
      <c r="U118" s="3">
        <f t="shared" si="38"/>
        <v>2.6136086795143676E-2</v>
      </c>
      <c r="V118" s="3">
        <v>0</v>
      </c>
      <c r="W118" s="11">
        <v>0</v>
      </c>
      <c r="Y118" s="7">
        <v>9</v>
      </c>
      <c r="Z118" s="7">
        <v>7</v>
      </c>
      <c r="AA118" s="11">
        <v>-1.7156501756638591E-5</v>
      </c>
      <c r="AB118" s="11">
        <v>4.6322554742924196E-4</v>
      </c>
      <c r="AC118" s="11">
        <v>-4.0525388016984755E-3</v>
      </c>
      <c r="AD118" s="1">
        <v>3.6442115398162389E-2</v>
      </c>
      <c r="AE118" s="3">
        <f t="shared" si="43"/>
        <v>2.4983445744055175E-2</v>
      </c>
      <c r="AF118" s="11">
        <f t="shared" si="39"/>
        <v>0.7986351971991078</v>
      </c>
      <c r="AG118" s="3">
        <f t="shared" si="40"/>
        <v>2.6136086795143676E-2</v>
      </c>
      <c r="AH118" s="3">
        <v>0</v>
      </c>
      <c r="AI118" s="11">
        <v>0</v>
      </c>
    </row>
    <row r="119" spans="1:35" x14ac:dyDescent="0.3">
      <c r="A119" s="7">
        <v>9.25</v>
      </c>
      <c r="B119" s="7">
        <v>7</v>
      </c>
      <c r="C119" s="11">
        <v>-1.7156501756638591E-5</v>
      </c>
      <c r="D119" s="11">
        <v>4.6322554742924196E-4</v>
      </c>
      <c r="E119" s="11">
        <v>-4.0525388016984755E-3</v>
      </c>
      <c r="F119" s="1">
        <v>3.6442115398162389E-2</v>
      </c>
      <c r="G119" s="3">
        <f t="shared" si="41"/>
        <v>2.5012300455006402E-2</v>
      </c>
      <c r="H119" s="11">
        <f t="shared" si="35"/>
        <v>0.79345077263380004</v>
      </c>
      <c r="I119" s="3">
        <f t="shared" si="36"/>
        <v>2.6132653895965419E-2</v>
      </c>
      <c r="J119" s="3">
        <v>0</v>
      </c>
      <c r="K119" s="11">
        <v>0</v>
      </c>
      <c r="M119" s="7">
        <v>9.25</v>
      </c>
      <c r="N119" s="7">
        <v>7</v>
      </c>
      <c r="O119" s="11">
        <v>-1.7156501756638591E-5</v>
      </c>
      <c r="P119" s="11">
        <v>4.6322554742924196E-4</v>
      </c>
      <c r="Q119" s="11">
        <v>-4.0525388016984755E-3</v>
      </c>
      <c r="R119" s="1">
        <v>3.6442115398162389E-2</v>
      </c>
      <c r="S119" s="3">
        <f t="shared" si="42"/>
        <v>2.5012300455006402E-2</v>
      </c>
      <c r="T119" s="11">
        <f t="shared" si="37"/>
        <v>0.79345077263380004</v>
      </c>
      <c r="U119" s="3">
        <f t="shared" si="38"/>
        <v>2.6132653895965419E-2</v>
      </c>
      <c r="V119" s="3">
        <v>0</v>
      </c>
      <c r="W119" s="11">
        <v>0</v>
      </c>
      <c r="Y119" s="7">
        <v>9.25</v>
      </c>
      <c r="Z119" s="7">
        <v>7</v>
      </c>
      <c r="AA119" s="11">
        <v>-1.7156501756638591E-5</v>
      </c>
      <c r="AB119" s="11">
        <v>4.6322554742924196E-4</v>
      </c>
      <c r="AC119" s="11">
        <v>-4.0525388016984755E-3</v>
      </c>
      <c r="AD119" s="1">
        <v>3.6442115398162389E-2</v>
      </c>
      <c r="AE119" s="3">
        <f t="shared" si="43"/>
        <v>2.5012300455006402E-2</v>
      </c>
      <c r="AF119" s="11">
        <f t="shared" si="39"/>
        <v>0.79345077263380004</v>
      </c>
      <c r="AG119" s="3">
        <f t="shared" si="40"/>
        <v>2.6132653895965419E-2</v>
      </c>
      <c r="AH119" s="3">
        <v>0</v>
      </c>
      <c r="AI119" s="11">
        <v>0</v>
      </c>
    </row>
    <row r="120" spans="1:35" x14ac:dyDescent="0.3">
      <c r="A120" s="7">
        <v>9.5</v>
      </c>
      <c r="B120" s="7">
        <v>7</v>
      </c>
      <c r="C120" s="11">
        <v>-1.7156501756638591E-5</v>
      </c>
      <c r="D120" s="11">
        <v>4.6322554742924196E-4</v>
      </c>
      <c r="E120" s="11">
        <v>-4.0525388016984755E-3</v>
      </c>
      <c r="F120" s="1">
        <v>3.6442115398162389E-2</v>
      </c>
      <c r="G120" s="3">
        <f t="shared" si="41"/>
        <v>2.5039546743917951E-2</v>
      </c>
      <c r="H120" s="11">
        <f t="shared" si="35"/>
        <v>0.78830067545439864</v>
      </c>
      <c r="I120" s="3">
        <f t="shared" si="36"/>
        <v>2.6061226566651996E-2</v>
      </c>
      <c r="J120" s="3">
        <v>0</v>
      </c>
      <c r="K120" s="11">
        <v>0</v>
      </c>
      <c r="M120" s="7">
        <v>9.5</v>
      </c>
      <c r="N120" s="7">
        <v>7</v>
      </c>
      <c r="O120" s="11">
        <v>-1.7156501756638591E-5</v>
      </c>
      <c r="P120" s="11">
        <v>4.6322554742924196E-4</v>
      </c>
      <c r="Q120" s="11">
        <v>-4.0525388016984755E-3</v>
      </c>
      <c r="R120" s="1">
        <v>3.6442115398162389E-2</v>
      </c>
      <c r="S120" s="3">
        <f t="shared" si="42"/>
        <v>2.5039546743917951E-2</v>
      </c>
      <c r="T120" s="11">
        <f t="shared" si="37"/>
        <v>0.78830067545439864</v>
      </c>
      <c r="U120" s="3">
        <f t="shared" si="38"/>
        <v>2.6061226566651996E-2</v>
      </c>
      <c r="V120" s="3">
        <v>0</v>
      </c>
      <c r="W120" s="11">
        <v>0</v>
      </c>
      <c r="Y120" s="7">
        <v>9.5</v>
      </c>
      <c r="Z120" s="7">
        <v>7</v>
      </c>
      <c r="AA120" s="11">
        <v>-1.7156501756638591E-5</v>
      </c>
      <c r="AB120" s="11">
        <v>4.6322554742924196E-4</v>
      </c>
      <c r="AC120" s="11">
        <v>-4.0525388016984755E-3</v>
      </c>
      <c r="AD120" s="1">
        <v>3.6442115398162389E-2</v>
      </c>
      <c r="AE120" s="3">
        <f t="shared" si="43"/>
        <v>2.5039546743917951E-2</v>
      </c>
      <c r="AF120" s="11">
        <f t="shared" si="39"/>
        <v>0.78830067545439864</v>
      </c>
      <c r="AG120" s="3">
        <f t="shared" si="40"/>
        <v>2.6061226566651996E-2</v>
      </c>
      <c r="AH120" s="3">
        <v>0</v>
      </c>
      <c r="AI120" s="11">
        <v>0</v>
      </c>
    </row>
    <row r="121" spans="1:35" x14ac:dyDescent="0.3">
      <c r="A121" s="7">
        <v>9.75</v>
      </c>
      <c r="B121" s="7">
        <v>7</v>
      </c>
      <c r="C121" s="11">
        <v>-1.7156501756638591E-5</v>
      </c>
      <c r="D121" s="11">
        <v>4.6322554742924196E-4</v>
      </c>
      <c r="E121" s="11">
        <v>-4.0525388016984755E-3</v>
      </c>
      <c r="F121" s="1">
        <v>3.6442115398162389E-2</v>
      </c>
      <c r="G121" s="3">
        <f t="shared" si="41"/>
        <v>2.506357618875012E-2</v>
      </c>
      <c r="H121" s="11">
        <f t="shared" si="35"/>
        <v>0.78319790096848219</v>
      </c>
      <c r="I121" s="3">
        <f t="shared" si="36"/>
        <v>2.5915333049877809E-2</v>
      </c>
      <c r="J121" s="3">
        <v>0</v>
      </c>
      <c r="K121" s="11">
        <v>0</v>
      </c>
      <c r="M121" s="7">
        <v>9.75</v>
      </c>
      <c r="N121" s="7">
        <v>7</v>
      </c>
      <c r="O121" s="11">
        <v>-1.7156501756638591E-5</v>
      </c>
      <c r="P121" s="11">
        <v>4.6322554742924196E-4</v>
      </c>
      <c r="Q121" s="11">
        <v>-4.0525388016984755E-3</v>
      </c>
      <c r="R121" s="1">
        <v>3.6442115398162389E-2</v>
      </c>
      <c r="S121" s="3">
        <f t="shared" si="42"/>
        <v>2.506357618875012E-2</v>
      </c>
      <c r="T121" s="11">
        <f t="shared" si="37"/>
        <v>0.78319790096848219</v>
      </c>
      <c r="U121" s="3">
        <f t="shared" si="38"/>
        <v>2.5915333049877809E-2</v>
      </c>
      <c r="V121" s="3">
        <v>0</v>
      </c>
      <c r="W121" s="11">
        <v>0</v>
      </c>
      <c r="Y121" s="7">
        <v>9.75</v>
      </c>
      <c r="Z121" s="7">
        <v>7</v>
      </c>
      <c r="AA121" s="11">
        <v>-1.7156501756638591E-5</v>
      </c>
      <c r="AB121" s="11">
        <v>4.6322554742924196E-4</v>
      </c>
      <c r="AC121" s="11">
        <v>-4.0525388016984755E-3</v>
      </c>
      <c r="AD121" s="1">
        <v>3.6442115398162389E-2</v>
      </c>
      <c r="AE121" s="3">
        <f t="shared" si="43"/>
        <v>2.506357618875012E-2</v>
      </c>
      <c r="AF121" s="11">
        <f t="shared" si="39"/>
        <v>0.78319790096848219</v>
      </c>
      <c r="AG121" s="3">
        <f t="shared" si="40"/>
        <v>2.5915333049877809E-2</v>
      </c>
      <c r="AH121" s="3">
        <v>0</v>
      </c>
      <c r="AI121" s="11">
        <v>0</v>
      </c>
    </row>
    <row r="122" spans="1:35" x14ac:dyDescent="0.3">
      <c r="A122" s="7">
        <v>10</v>
      </c>
      <c r="B122" s="7">
        <v>10</v>
      </c>
      <c r="C122" s="11">
        <v>-4.9515344535978621E-5</v>
      </c>
      <c r="D122" s="11">
        <v>7.4598124903441868E-4</v>
      </c>
      <c r="E122" s="11">
        <v>0</v>
      </c>
      <c r="F122" s="1">
        <v>0</v>
      </c>
      <c r="G122" s="3">
        <f t="shared" si="41"/>
        <v>2.5082780367463246E-2</v>
      </c>
      <c r="H122" s="11">
        <f t="shared" si="35"/>
        <v>0.7781563556878498</v>
      </c>
      <c r="J122" s="3">
        <v>0</v>
      </c>
      <c r="K122" s="11">
        <v>0</v>
      </c>
      <c r="M122" s="7">
        <v>10</v>
      </c>
      <c r="N122" s="7">
        <v>10</v>
      </c>
      <c r="O122" s="11">
        <v>-4.9515344535978621E-5</v>
      </c>
      <c r="P122" s="11">
        <v>7.4598124903441868E-4</v>
      </c>
      <c r="Q122" s="11">
        <v>0</v>
      </c>
      <c r="R122" s="1">
        <v>0</v>
      </c>
      <c r="S122" s="3">
        <f t="shared" si="42"/>
        <v>2.5082780367463246E-2</v>
      </c>
      <c r="T122" s="11">
        <f t="shared" si="37"/>
        <v>0.7781563556878498</v>
      </c>
      <c r="V122" s="3">
        <v>0</v>
      </c>
      <c r="W122" s="11">
        <v>0</v>
      </c>
      <c r="Y122" s="7">
        <v>10</v>
      </c>
      <c r="Z122" s="7">
        <v>10</v>
      </c>
      <c r="AA122" s="11">
        <v>-4.9515344535978621E-5</v>
      </c>
      <c r="AB122" s="11">
        <v>7.4598124903441868E-4</v>
      </c>
      <c r="AC122" s="11">
        <v>0</v>
      </c>
      <c r="AD122" s="1">
        <v>0</v>
      </c>
      <c r="AE122" s="3">
        <f t="shared" si="43"/>
        <v>2.5082780367463246E-2</v>
      </c>
      <c r="AF122" s="11">
        <f t="shared" si="39"/>
        <v>0.7781563556878498</v>
      </c>
      <c r="AH122" s="3">
        <v>0</v>
      </c>
      <c r="AI122" s="11">
        <v>0</v>
      </c>
    </row>
    <row r="124" spans="1:35" s="5" customFormat="1" x14ac:dyDescent="0.3">
      <c r="A124" s="5" t="str">
        <f>"Step 3. " &amp; A4</f>
        <v>Step 3. 2Y Swap</v>
      </c>
    </row>
    <row r="126" spans="1:35" x14ac:dyDescent="0.3">
      <c r="A126" s="5" t="str">
        <f>LEFT(A124, 6) &amp; ".1. Initial guess"</f>
        <v>Step 3.1. Initial guess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M126" s="5" t="str">
        <f>LEFT(A126, 6) &amp; ".2. Estimate the derivative"</f>
        <v>Step 3.2. Estimate the derivative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Y126" s="5" t="str">
        <f>LEFT(M126, 6) &amp; ".3. Improve the initial guess using the Newton method"</f>
        <v>Step 3.3. Improve the initial guess using the Newton method</v>
      </c>
      <c r="Z126" s="5"/>
      <c r="AA126" s="5"/>
      <c r="AB126" s="5"/>
      <c r="AC126" s="5"/>
      <c r="AD126" s="5"/>
      <c r="AE126" s="5"/>
      <c r="AF126" s="5"/>
      <c r="AG126" s="5"/>
      <c r="AH126" s="5"/>
    </row>
    <row r="127" spans="1:35" x14ac:dyDescent="0.3">
      <c r="A127" t="s">
        <v>10</v>
      </c>
      <c r="B127" t="s">
        <v>9</v>
      </c>
      <c r="C127" t="s">
        <v>42</v>
      </c>
      <c r="D127" t="s">
        <v>48</v>
      </c>
      <c r="E127" t="s">
        <v>43</v>
      </c>
      <c r="F127" t="s">
        <v>44</v>
      </c>
      <c r="G127" t="s">
        <v>45</v>
      </c>
      <c r="H127" t="s">
        <v>47</v>
      </c>
      <c r="I127" t="s">
        <v>25</v>
      </c>
      <c r="J127">
        <f>C4</f>
        <v>2</v>
      </c>
      <c r="M127" t="s">
        <v>10</v>
      </c>
      <c r="N127" t="s">
        <v>9</v>
      </c>
      <c r="O127" t="s">
        <v>42</v>
      </c>
      <c r="P127" t="s">
        <v>48</v>
      </c>
      <c r="Q127" t="s">
        <v>43</v>
      </c>
      <c r="R127" t="s">
        <v>44</v>
      </c>
      <c r="S127" t="s">
        <v>45</v>
      </c>
      <c r="T127" t="s">
        <v>47</v>
      </c>
      <c r="U127" t="s">
        <v>25</v>
      </c>
      <c r="V127">
        <f>J127</f>
        <v>2</v>
      </c>
      <c r="Y127" t="s">
        <v>10</v>
      </c>
      <c r="Z127" t="s">
        <v>9</v>
      </c>
      <c r="AA127" t="s">
        <v>42</v>
      </c>
      <c r="AB127" t="s">
        <v>48</v>
      </c>
      <c r="AC127" t="s">
        <v>43</v>
      </c>
      <c r="AD127" t="s">
        <v>44</v>
      </c>
      <c r="AE127" t="s">
        <v>45</v>
      </c>
      <c r="AF127" t="s">
        <v>47</v>
      </c>
      <c r="AG127" t="s">
        <v>25</v>
      </c>
      <c r="AH127">
        <f>V127</f>
        <v>2</v>
      </c>
    </row>
    <row r="128" spans="1:35" x14ac:dyDescent="0.3">
      <c r="A128" s="7">
        <f t="shared" ref="A128:A136" si="44">A71</f>
        <v>0</v>
      </c>
      <c r="B128" s="9">
        <f>Z71</f>
        <v>3.920721988904103E-2</v>
      </c>
      <c r="C128" s="18">
        <v>0</v>
      </c>
      <c r="D128" s="11">
        <f>((B129-B128)/(A129-A128) + (B130-B129)/(A130-A129))/2</f>
        <v>-3.0106533994070602E-3</v>
      </c>
      <c r="E128" s="11">
        <f t="shared" ref="E128:E136" si="45">IF($F$4="Cubic",(C128+D128-2*(B129-B128)/(A129-A128))/(A129-A128)^2, 0)</f>
        <v>-4.8170454390512964E-2</v>
      </c>
      <c r="F128" s="11">
        <f t="shared" ref="F128:F136" si="46">IF($F$4="Cubic", ((B129-B128)/(A129-A128) - C128 - E128*(A129^2 + A128*A129 - 2*A128^2))/(A129-A128), IF($F$4="QUADRATIC", (B129-B128-C128*(A129-A128))/(A129-A128)^2, 0))</f>
        <v>1.2042613597628241E-2</v>
      </c>
      <c r="G128" s="18">
        <f t="shared" ref="G128:G136" si="47">IF($F$4="Cubic", C128-2*F128*A128 - 3*E128*A128^2, IF($F$4="Quadratic", C128-2*F128*A128, (B129-B128)/(A129-A128)))</f>
        <v>0</v>
      </c>
      <c r="H128" s="11">
        <f t="shared" ref="H128:H136" si="48">B128 -E128*A128^3 - F128*A128^2 - G128*A128</f>
        <v>3.920721988904103E-2</v>
      </c>
      <c r="I128" t="s">
        <v>28</v>
      </c>
      <c r="J128">
        <v>1</v>
      </c>
      <c r="M128" s="7">
        <f>A128</f>
        <v>0</v>
      </c>
      <c r="N128" s="9">
        <f>B128</f>
        <v>3.920721988904103E-2</v>
      </c>
      <c r="O128" s="18">
        <v>0</v>
      </c>
      <c r="P128" s="11">
        <f>((N129-N128)/(M129-M128) + (N130-N129)/(M130-M129))/2</f>
        <v>-3.0106533994070602E-3</v>
      </c>
      <c r="Q128" s="11">
        <f t="shared" ref="Q128:Q136" si="49">IF($F$4="Cubic",(O128+P128-2*(N129-N128)/(M129-M128))/(M129-M128)^2, 0)</f>
        <v>-4.8170454390512964E-2</v>
      </c>
      <c r="R128" s="11">
        <f t="shared" ref="R128:R136" si="50">IF($F$4="Cubic", ((N129-N128)/(M129-M128) - O128 - Q128*(M129^2 + M128*M129 - 2*M128^2))/(M129-M128), IF($F$4="QUADRATIC", (N129-N128-O128*(M129-M128))/(M129-M128)^2, 0))</f>
        <v>1.2042613597628241E-2</v>
      </c>
      <c r="S128" s="18">
        <f t="shared" ref="S128:S136" si="51">IF($F$4="Cubic", O128-2*R128*M128 - 3*Q128*M128^2, IF($F$4="Quadratic", O128-2*R128*M128, (N129-N128)/(M129-M128)))</f>
        <v>0</v>
      </c>
      <c r="T128" s="11">
        <f t="shared" ref="T128:T136" si="52">N128 -Q128*M128^3 - R128*M128^2 - S128*M128</f>
        <v>3.920721988904103E-2</v>
      </c>
      <c r="U128" t="s">
        <v>28</v>
      </c>
      <c r="V128">
        <f>J128</f>
        <v>1</v>
      </c>
      <c r="Y128" s="7">
        <f>M128</f>
        <v>0</v>
      </c>
      <c r="Z128" s="9">
        <f>N128</f>
        <v>3.920721988904103E-2</v>
      </c>
      <c r="AA128" s="18">
        <v>0</v>
      </c>
      <c r="AB128" s="11">
        <f>((Z129-Z128)/(Y129-Y128) + (Z130-Z129)/(Y130-Y129))/2</f>
        <v>-3.0106533994070602E-3</v>
      </c>
      <c r="AC128" s="11">
        <f t="shared" ref="AC128:AC136" si="53">IF($F$4="Cubic",(AA128+AB128-2*(Z129-Z128)/(Y129-Y128))/(Y129-Y128)^2, 0)</f>
        <v>-4.8170454390512964E-2</v>
      </c>
      <c r="AD128" s="11">
        <f t="shared" ref="AD128:AD136" si="54">IF($F$4="Cubic", ((Z129-Z128)/(Y129-Y128) - AA128 - AC128*(Y129^2 + Y128*Y129 - 2*Y128^2))/(Y129-Y128), IF($F$4="QUADRATIC", (Z129-Z128-AA128*(Y129-Y128))/(Y129-Y128)^2, 0))</f>
        <v>1.2042613597628241E-2</v>
      </c>
      <c r="AE128" s="18">
        <f t="shared" ref="AE128:AE136" si="55">IF($F$4="Cubic", AA128-2*AD128*Y128 - 3*AC128*Y128^2, IF($F$4="Quadratic", AA128-2*AD128*Y128, (Z129-Z128)/(Y129-Y128)))</f>
        <v>0</v>
      </c>
      <c r="AF128" s="11">
        <f t="shared" ref="AF128:AF136" si="56">Z128 -AC128*Y128^3 - AD128*Y128^2 - AE128*Y128</f>
        <v>3.920721988904103E-2</v>
      </c>
      <c r="AG128" t="s">
        <v>28</v>
      </c>
      <c r="AH128">
        <f>V128</f>
        <v>1</v>
      </c>
    </row>
    <row r="129" spans="1:35" x14ac:dyDescent="0.3">
      <c r="A129" s="7">
        <f t="shared" si="44"/>
        <v>0.25</v>
      </c>
      <c r="B129" s="9">
        <f t="shared" ref="B129:B130" si="57">Z72</f>
        <v>3.920721988904103E-2</v>
      </c>
      <c r="C129" s="11">
        <f>D128</f>
        <v>-3.0106533994070602E-3</v>
      </c>
      <c r="D129" s="11">
        <f t="shared" ref="D129:D134" si="58">((B130-B129)/(A130-A129) + (B131-B130)/(A131-A130))/2</f>
        <v>-5.576872173600065E-3</v>
      </c>
      <c r="E129" s="11">
        <f t="shared" si="45"/>
        <v>6.1423787104375399E-3</v>
      </c>
      <c r="F129" s="11">
        <f t="shared" si="46"/>
        <v>-1.3227772598199057E-2</v>
      </c>
      <c r="G129" s="18">
        <f t="shared" si="47"/>
        <v>2.4515368914854296E-3</v>
      </c>
      <c r="H129" s="11">
        <f t="shared" si="48"/>
        <v>3.9325096786206534E-2</v>
      </c>
      <c r="I129" t="s">
        <v>29</v>
      </c>
      <c r="J129" s="9">
        <f>SUM(J139:J179) / SUM(K139:K179) * J128</f>
        <v>3.0078127087110152E-2</v>
      </c>
      <c r="M129" s="7">
        <f t="shared" ref="M129:M136" si="59">A129</f>
        <v>0.25</v>
      </c>
      <c r="N129" s="9">
        <f t="shared" ref="N129:N130" si="60">B129</f>
        <v>3.920721988904103E-2</v>
      </c>
      <c r="O129" s="11">
        <f>P128</f>
        <v>-3.0106533994070602E-3</v>
      </c>
      <c r="P129" s="11">
        <f t="shared" ref="P129:P134" si="61">((N130-N129)/(M130-M129) + (N131-N130)/(M131-M130))/2</f>
        <v>-5.5268721736000653E-3</v>
      </c>
      <c r="Q129" s="11">
        <f t="shared" si="49"/>
        <v>6.2312675993264283E-3</v>
      </c>
      <c r="R129" s="11">
        <f t="shared" si="50"/>
        <v>-1.3361105931532389E-2</v>
      </c>
      <c r="S129" s="18">
        <f t="shared" si="51"/>
        <v>2.5015368914854293E-3</v>
      </c>
      <c r="T129" s="11">
        <f t="shared" si="52"/>
        <v>3.931954123065097E-2</v>
      </c>
      <c r="U129" t="s">
        <v>29</v>
      </c>
      <c r="V129" s="9">
        <f>SUM(V139:V179) / SUM(W139:W179) * V128</f>
        <v>3.0179876784564717E-2</v>
      </c>
      <c r="Y129" s="7">
        <f t="shared" ref="Y129:Y136" si="62">M129</f>
        <v>0.25</v>
      </c>
      <c r="Z129" s="9">
        <f>N129</f>
        <v>3.920721988904103E-2</v>
      </c>
      <c r="AA129" s="11">
        <f>AB128</f>
        <v>-3.0106533994070602E-3</v>
      </c>
      <c r="AB129" s="11">
        <f t="shared" ref="AB129:AB134" si="63">((Z130-Z129)/(Y130-Y129) + (Z131-Z130)/(Y131-Y130))/2</f>
        <v>-5.6152639767526203E-3</v>
      </c>
      <c r="AC129" s="11">
        <f t="shared" si="53"/>
        <v>6.0741266159441082E-3</v>
      </c>
      <c r="AD129" s="11">
        <f t="shared" si="54"/>
        <v>-1.3125394456458909E-2</v>
      </c>
      <c r="AE129" s="18">
        <f t="shared" si="55"/>
        <v>2.4131450883328742E-3</v>
      </c>
      <c r="AF129" s="11">
        <f t="shared" si="56"/>
        <v>3.9329362542112362E-2</v>
      </c>
      <c r="AG129" t="s">
        <v>29</v>
      </c>
      <c r="AH129" s="9">
        <f>SUM(AH139:AH179) / SUM(AI139:AI179) * AH128</f>
        <v>2.9999999831217643E-2</v>
      </c>
    </row>
    <row r="130" spans="1:35" x14ac:dyDescent="0.3">
      <c r="A130" s="7">
        <f t="shared" si="44"/>
        <v>1</v>
      </c>
      <c r="B130" s="9">
        <f t="shared" si="57"/>
        <v>3.4691239789930439E-2</v>
      </c>
      <c r="C130" s="11">
        <f t="shared" ref="C130:C136" si="64">D129</f>
        <v>-5.576872173600065E-3</v>
      </c>
      <c r="D130" s="11">
        <f t="shared" si="58"/>
        <v>-3.7812862008388716E-3</v>
      </c>
      <c r="E130" s="11">
        <f t="shared" si="45"/>
        <v>9.0671672233308409E-4</v>
      </c>
      <c r="F130" s="11">
        <f t="shared" si="46"/>
        <v>-3.1824322641182817E-3</v>
      </c>
      <c r="G130" s="18">
        <f t="shared" si="47"/>
        <v>-1.9321578123627538E-3</v>
      </c>
      <c r="H130" s="11">
        <f t="shared" si="48"/>
        <v>3.8899113144078387E-2</v>
      </c>
      <c r="I130" t="s">
        <v>12</v>
      </c>
      <c r="J130" s="9">
        <f>B4</f>
        <v>0.03</v>
      </c>
      <c r="M130" s="7">
        <f t="shared" si="59"/>
        <v>1</v>
      </c>
      <c r="N130" s="9">
        <f t="shared" si="60"/>
        <v>3.4691239789930439E-2</v>
      </c>
      <c r="O130" s="11">
        <f t="shared" ref="O130:O136" si="65">P129</f>
        <v>-5.5268721736000653E-3</v>
      </c>
      <c r="P130" s="11">
        <f t="shared" si="61"/>
        <v>-3.7812862008388716E-3</v>
      </c>
      <c r="Q130" s="11">
        <f t="shared" si="49"/>
        <v>7.56716722333085E-4</v>
      </c>
      <c r="R130" s="11">
        <f t="shared" si="50"/>
        <v>-2.5324322641182857E-3</v>
      </c>
      <c r="S130" s="18">
        <f t="shared" si="51"/>
        <v>-2.7321578123627489E-3</v>
      </c>
      <c r="T130" s="11">
        <f t="shared" si="52"/>
        <v>3.9199113144078382E-2</v>
      </c>
      <c r="U130" t="s">
        <v>13</v>
      </c>
      <c r="V130" s="11">
        <f>(V129-J129)/$F$3</f>
        <v>1.0174969745456452</v>
      </c>
      <c r="Y130" s="7">
        <f t="shared" si="62"/>
        <v>1</v>
      </c>
      <c r="Z130" s="9">
        <f>N130</f>
        <v>3.4691239789930439E-2</v>
      </c>
      <c r="AA130" s="11">
        <f t="shared" ref="AA130:AA136" si="66">AB129</f>
        <v>-5.6152639767526203E-3</v>
      </c>
      <c r="AB130" s="11">
        <f t="shared" si="63"/>
        <v>-3.7812862008388716E-3</v>
      </c>
      <c r="AC130" s="11">
        <f t="shared" si="53"/>
        <v>1.0218921317907501E-3</v>
      </c>
      <c r="AD130" s="11">
        <f t="shared" si="54"/>
        <v>-3.6815257051015012E-3</v>
      </c>
      <c r="AE130" s="18">
        <f t="shared" si="55"/>
        <v>-1.3178889619218682E-3</v>
      </c>
      <c r="AF130" s="11">
        <f t="shared" si="56"/>
        <v>3.8668762325163059E-2</v>
      </c>
      <c r="AG130" t="s">
        <v>12</v>
      </c>
      <c r="AH130" s="9">
        <f>J130</f>
        <v>0.03</v>
      </c>
    </row>
    <row r="131" spans="1:35" x14ac:dyDescent="0.3">
      <c r="A131" s="7">
        <f t="shared" si="44"/>
        <v>2</v>
      </c>
      <c r="B131" s="10">
        <f>LN(1+B4)</f>
        <v>2.9558802241544429E-2</v>
      </c>
      <c r="C131" s="11">
        <f t="shared" si="64"/>
        <v>-3.7812862008388716E-3</v>
      </c>
      <c r="D131" s="11">
        <f t="shared" si="58"/>
        <v>-1.8480713579085289E-3</v>
      </c>
      <c r="E131" s="11">
        <f t="shared" si="45"/>
        <v>-7.690878521639348E-4</v>
      </c>
      <c r="F131" s="11">
        <f t="shared" si="46"/>
        <v>6.7347663126946823E-3</v>
      </c>
      <c r="G131" s="18">
        <f t="shared" si="47"/>
        <v>-2.1491297225650383E-2</v>
      </c>
      <c r="H131" s="11">
        <f t="shared" si="48"/>
        <v>5.1755034259377948E-2</v>
      </c>
      <c r="M131" s="7">
        <f t="shared" si="59"/>
        <v>2</v>
      </c>
      <c r="N131" s="10">
        <f>B131+$F$3</f>
        <v>2.9658802241544428E-2</v>
      </c>
      <c r="O131" s="11">
        <f t="shared" si="65"/>
        <v>-3.7812862008388716E-3</v>
      </c>
      <c r="P131" s="11">
        <f t="shared" si="61"/>
        <v>-1.8980713579085286E-3</v>
      </c>
      <c r="Q131" s="11">
        <f t="shared" si="49"/>
        <v>-6.1908785216393571E-4</v>
      </c>
      <c r="R131" s="11">
        <f t="shared" si="50"/>
        <v>5.5847663126946893E-3</v>
      </c>
      <c r="S131" s="18">
        <f t="shared" si="51"/>
        <v>-1.86912972256504E-2</v>
      </c>
      <c r="T131" s="11">
        <f t="shared" si="52"/>
        <v>4.9655034259377957E-2</v>
      </c>
      <c r="Y131" s="7">
        <f t="shared" si="62"/>
        <v>2</v>
      </c>
      <c r="Z131" s="10">
        <f>B131 + (J130-J129)/V130</f>
        <v>2.9482018635239318E-2</v>
      </c>
      <c r="AA131" s="11">
        <f t="shared" si="66"/>
        <v>-3.7812862008388716E-3</v>
      </c>
      <c r="AB131" s="11">
        <f t="shared" si="63"/>
        <v>-1.8096795547559736E-3</v>
      </c>
      <c r="AC131" s="11">
        <f t="shared" si="53"/>
        <v>-8.8426326162160084E-4</v>
      </c>
      <c r="AD131" s="11">
        <f t="shared" si="54"/>
        <v>7.6177777852034553E-3</v>
      </c>
      <c r="AE131" s="18">
        <f t="shared" si="55"/>
        <v>-2.3641238202193486E-2</v>
      </c>
      <c r="AF131" s="11">
        <f t="shared" si="56"/>
        <v>5.3367489991785276E-2</v>
      </c>
    </row>
    <row r="132" spans="1:35" x14ac:dyDescent="0.3">
      <c r="A132" s="7">
        <f t="shared" si="44"/>
        <v>3</v>
      </c>
      <c r="B132" s="9">
        <f>B75</f>
        <v>2.7128667388252696E-2</v>
      </c>
      <c r="C132" s="11">
        <f t="shared" si="64"/>
        <v>-1.8480713579085289E-3</v>
      </c>
      <c r="D132" s="11">
        <f t="shared" si="58"/>
        <v>-8.7668052851219876E-4</v>
      </c>
      <c r="E132" s="11">
        <f t="shared" si="45"/>
        <v>-1.9273616137007767E-4</v>
      </c>
      <c r="F132" s="11">
        <f t="shared" si="46"/>
        <v>2.5094251090839806E-3</v>
      </c>
      <c r="G132" s="18">
        <f t="shared" si="47"/>
        <v>-1.1700745655420315E-2</v>
      </c>
      <c r="H132" s="11">
        <f t="shared" si="48"/>
        <v>4.4849954729749918E-2</v>
      </c>
      <c r="M132" s="7">
        <f t="shared" si="59"/>
        <v>3</v>
      </c>
      <c r="N132" s="9">
        <f t="shared" ref="N132:N136" si="67">B132</f>
        <v>2.7128667388252696E-2</v>
      </c>
      <c r="O132" s="11">
        <f t="shared" si="65"/>
        <v>-1.8980713579085286E-3</v>
      </c>
      <c r="P132" s="11">
        <f t="shared" si="61"/>
        <v>-8.7668052851219876E-4</v>
      </c>
      <c r="Q132" s="11">
        <f t="shared" si="49"/>
        <v>-2.4273616137007736E-4</v>
      </c>
      <c r="R132" s="11">
        <f t="shared" si="50"/>
        <v>3.0594251090839773E-3</v>
      </c>
      <c r="S132" s="18">
        <f t="shared" si="51"/>
        <v>-1.3700745655420302E-2</v>
      </c>
      <c r="T132" s="11">
        <f t="shared" si="52"/>
        <v>4.7249954729749896E-2</v>
      </c>
      <c r="Y132" s="7">
        <f t="shared" si="62"/>
        <v>3</v>
      </c>
      <c r="Z132" s="9">
        <f t="shared" ref="Z132:Z136" si="68">N132</f>
        <v>2.7128667388252696E-2</v>
      </c>
      <c r="AA132" s="11">
        <f t="shared" si="66"/>
        <v>-1.8096795547559736E-3</v>
      </c>
      <c r="AB132" s="11">
        <f t="shared" si="63"/>
        <v>-8.7668052851219876E-4</v>
      </c>
      <c r="AC132" s="11">
        <f t="shared" si="53"/>
        <v>-1.5434435821752232E-4</v>
      </c>
      <c r="AD132" s="11">
        <f t="shared" si="54"/>
        <v>2.0871152744058718E-3</v>
      </c>
      <c r="AE132" s="18">
        <f t="shared" si="55"/>
        <v>-1.0165073529318102E-2</v>
      </c>
      <c r="AF132" s="11">
        <f t="shared" si="56"/>
        <v>4.3007148178427261E-2</v>
      </c>
    </row>
    <row r="133" spans="1:35" x14ac:dyDescent="0.3">
      <c r="A133" s="7">
        <f t="shared" si="44"/>
        <v>4</v>
      </c>
      <c r="B133" s="9">
        <f>B76</f>
        <v>2.5862659525727371E-2</v>
      </c>
      <c r="C133" s="11">
        <f t="shared" si="64"/>
        <v>-8.7668052851219876E-4</v>
      </c>
      <c r="D133" s="11">
        <f t="shared" si="58"/>
        <v>-3.6557430311189021E-4</v>
      </c>
      <c r="E133" s="11">
        <f t="shared" si="45"/>
        <v>-2.6754844262594397E-4</v>
      </c>
      <c r="F133" s="11">
        <f t="shared" si="46"/>
        <v>3.8674570881503979E-3</v>
      </c>
      <c r="G133" s="18">
        <f t="shared" si="47"/>
        <v>-1.897401198767007E-2</v>
      </c>
      <c r="H133" s="11">
        <f t="shared" si="48"/>
        <v>5.7002494394061701E-2</v>
      </c>
      <c r="M133" s="7">
        <f t="shared" si="59"/>
        <v>4</v>
      </c>
      <c r="N133" s="9">
        <f t="shared" si="67"/>
        <v>2.5862659525727371E-2</v>
      </c>
      <c r="O133" s="11">
        <f t="shared" si="65"/>
        <v>-8.7668052851219876E-4</v>
      </c>
      <c r="P133" s="11">
        <f t="shared" si="61"/>
        <v>-3.6557430311189021E-4</v>
      </c>
      <c r="Q133" s="11">
        <f t="shared" si="49"/>
        <v>-2.6754844262594397E-4</v>
      </c>
      <c r="R133" s="11">
        <f t="shared" si="50"/>
        <v>3.8674570881503979E-3</v>
      </c>
      <c r="S133" s="18">
        <f t="shared" si="51"/>
        <v>-1.897401198767007E-2</v>
      </c>
      <c r="T133" s="11">
        <f t="shared" si="52"/>
        <v>5.7002494394061701E-2</v>
      </c>
      <c r="Y133" s="7">
        <f t="shared" si="62"/>
        <v>4</v>
      </c>
      <c r="Z133" s="9">
        <f t="shared" si="68"/>
        <v>2.5862659525727371E-2</v>
      </c>
      <c r="AA133" s="11">
        <f t="shared" si="66"/>
        <v>-8.7668052851219876E-4</v>
      </c>
      <c r="AB133" s="11">
        <f t="shared" si="63"/>
        <v>-3.6557430311189021E-4</v>
      </c>
      <c r="AC133" s="11">
        <f t="shared" si="53"/>
        <v>-2.6754844262594397E-4</v>
      </c>
      <c r="AD133" s="11">
        <f t="shared" si="54"/>
        <v>3.8674570881503979E-3</v>
      </c>
      <c r="AE133" s="18">
        <f t="shared" si="55"/>
        <v>-1.897401198767007E-2</v>
      </c>
      <c r="AF133" s="11">
        <f t="shared" si="56"/>
        <v>5.7002494394061701E-2</v>
      </c>
    </row>
    <row r="134" spans="1:35" x14ac:dyDescent="0.3">
      <c r="A134" s="7">
        <f t="shared" si="44"/>
        <v>5</v>
      </c>
      <c r="B134" s="9">
        <f>B77</f>
        <v>2.5375306331228299E-2</v>
      </c>
      <c r="C134" s="11">
        <f t="shared" si="64"/>
        <v>-3.6557430311189021E-4</v>
      </c>
      <c r="D134" s="11">
        <f t="shared" si="58"/>
        <v>-8.9386895914960601E-5</v>
      </c>
      <c r="E134" s="11">
        <f t="shared" si="45"/>
        <v>8.1574061056412586E-6</v>
      </c>
      <c r="F134" s="11">
        <f t="shared" si="46"/>
        <v>-7.7786458102310253E-5</v>
      </c>
      <c r="G134" s="18">
        <f t="shared" si="47"/>
        <v>-1.9951518001188207E-4</v>
      </c>
      <c r="H134" s="11">
        <f t="shared" si="48"/>
        <v>2.7297867920640307E-2</v>
      </c>
      <c r="M134" s="7">
        <f t="shared" si="59"/>
        <v>5</v>
      </c>
      <c r="N134" s="9">
        <f t="shared" si="67"/>
        <v>2.5375306331228299E-2</v>
      </c>
      <c r="O134" s="11">
        <f t="shared" si="65"/>
        <v>-3.6557430311189021E-4</v>
      </c>
      <c r="P134" s="11">
        <f t="shared" si="61"/>
        <v>-8.9386895914960601E-5</v>
      </c>
      <c r="Q134" s="11">
        <f t="shared" si="49"/>
        <v>8.1574061056412586E-6</v>
      </c>
      <c r="R134" s="11">
        <f t="shared" si="50"/>
        <v>-7.7786458102310253E-5</v>
      </c>
      <c r="S134" s="18">
        <f t="shared" si="51"/>
        <v>-1.9951518001188207E-4</v>
      </c>
      <c r="T134" s="11">
        <f t="shared" si="52"/>
        <v>2.7297867920640307E-2</v>
      </c>
      <c r="Y134" s="7">
        <f t="shared" si="62"/>
        <v>5</v>
      </c>
      <c r="Z134" s="9">
        <f t="shared" si="68"/>
        <v>2.5375306331228299E-2</v>
      </c>
      <c r="AA134" s="11">
        <f t="shared" si="66"/>
        <v>-3.6557430311189021E-4</v>
      </c>
      <c r="AB134" s="11">
        <f t="shared" si="63"/>
        <v>-8.9386895914960601E-5</v>
      </c>
      <c r="AC134" s="11">
        <f t="shared" si="53"/>
        <v>8.1574061056412586E-6</v>
      </c>
      <c r="AD134" s="11">
        <f t="shared" si="54"/>
        <v>-7.7786458102310253E-5</v>
      </c>
      <c r="AE134" s="18">
        <f t="shared" si="55"/>
        <v>-1.9951518001188207E-4</v>
      </c>
      <c r="AF134" s="11">
        <f t="shared" si="56"/>
        <v>2.7297867920640307E-2</v>
      </c>
    </row>
    <row r="135" spans="1:35" x14ac:dyDescent="0.3">
      <c r="A135" s="7">
        <f t="shared" si="44"/>
        <v>7</v>
      </c>
      <c r="B135" s="9">
        <f>B78</f>
        <v>2.4887715507778883E-2</v>
      </c>
      <c r="C135" s="11">
        <f t="shared" si="64"/>
        <v>-8.9386895914960601E-5</v>
      </c>
      <c r="D135" s="11">
        <f>(B136-B135)/(A136-A135)</f>
        <v>6.502161989478672E-5</v>
      </c>
      <c r="E135" s="11">
        <f t="shared" si="45"/>
        <v>-1.7156501756638591E-5</v>
      </c>
      <c r="F135" s="11">
        <f t="shared" si="46"/>
        <v>4.6322554742924196E-4</v>
      </c>
      <c r="G135" s="18">
        <f t="shared" si="47"/>
        <v>-4.0525388016984755E-3</v>
      </c>
      <c r="H135" s="11">
        <f t="shared" si="48"/>
        <v>3.6442115398162389E-2</v>
      </c>
      <c r="M135" s="7">
        <f t="shared" si="59"/>
        <v>7</v>
      </c>
      <c r="N135" s="9">
        <f t="shared" si="67"/>
        <v>2.4887715507778883E-2</v>
      </c>
      <c r="O135" s="11">
        <f t="shared" si="65"/>
        <v>-8.9386895914960601E-5</v>
      </c>
      <c r="P135" s="11">
        <f>(N136-N135)/(M136-M135)</f>
        <v>6.502161989478672E-5</v>
      </c>
      <c r="Q135" s="11">
        <f t="shared" si="49"/>
        <v>-1.7156501756638591E-5</v>
      </c>
      <c r="R135" s="11">
        <f t="shared" si="50"/>
        <v>4.6322554742924196E-4</v>
      </c>
      <c r="S135" s="18">
        <f t="shared" si="51"/>
        <v>-4.0525388016984755E-3</v>
      </c>
      <c r="T135" s="11">
        <f t="shared" si="52"/>
        <v>3.6442115398162389E-2</v>
      </c>
      <c r="Y135" s="7">
        <f t="shared" si="62"/>
        <v>7</v>
      </c>
      <c r="Z135" s="9">
        <f t="shared" si="68"/>
        <v>2.4887715507778883E-2</v>
      </c>
      <c r="AA135" s="11">
        <f t="shared" si="66"/>
        <v>-8.9386895914960601E-5</v>
      </c>
      <c r="AB135" s="11">
        <f>(Z136-Z135)/(Y136-Y135)</f>
        <v>6.502161989478672E-5</v>
      </c>
      <c r="AC135" s="11">
        <f t="shared" si="53"/>
        <v>-1.7156501756638591E-5</v>
      </c>
      <c r="AD135" s="11">
        <f t="shared" si="54"/>
        <v>4.6322554742924196E-4</v>
      </c>
      <c r="AE135" s="18">
        <f t="shared" si="55"/>
        <v>-4.0525388016984755E-3</v>
      </c>
      <c r="AF135" s="11">
        <f t="shared" si="56"/>
        <v>3.6442115398162389E-2</v>
      </c>
    </row>
    <row r="136" spans="1:35" x14ac:dyDescent="0.3">
      <c r="A136" s="7">
        <f t="shared" si="44"/>
        <v>10</v>
      </c>
      <c r="B136" s="9">
        <f>B79</f>
        <v>2.5082780367463243E-2</v>
      </c>
      <c r="C136" s="11">
        <f t="shared" si="64"/>
        <v>6.502161989478672E-5</v>
      </c>
      <c r="D136" s="11">
        <v>0</v>
      </c>
      <c r="E136" s="11">
        <f t="shared" si="45"/>
        <v>-4.9515344535978621E-5</v>
      </c>
      <c r="F136" s="11">
        <f t="shared" si="46"/>
        <v>7.4598124903441868E-4</v>
      </c>
      <c r="G136" s="18">
        <f t="shared" si="47"/>
        <v>0</v>
      </c>
      <c r="H136" s="11">
        <f t="shared" si="48"/>
        <v>0</v>
      </c>
      <c r="M136" s="7">
        <f t="shared" si="59"/>
        <v>10</v>
      </c>
      <c r="N136" s="9">
        <f t="shared" si="67"/>
        <v>2.5082780367463243E-2</v>
      </c>
      <c r="O136" s="11">
        <f t="shared" si="65"/>
        <v>6.502161989478672E-5</v>
      </c>
      <c r="P136" s="11">
        <v>0</v>
      </c>
      <c r="Q136" s="11">
        <f t="shared" si="49"/>
        <v>-4.9515344535978621E-5</v>
      </c>
      <c r="R136" s="11">
        <f t="shared" si="50"/>
        <v>7.4598124903441868E-4</v>
      </c>
      <c r="S136" s="18">
        <f t="shared" si="51"/>
        <v>0</v>
      </c>
      <c r="T136" s="11">
        <f t="shared" si="52"/>
        <v>0</v>
      </c>
      <c r="Y136" s="7">
        <f t="shared" si="62"/>
        <v>10</v>
      </c>
      <c r="Z136" s="9">
        <f t="shared" si="68"/>
        <v>2.5082780367463243E-2</v>
      </c>
      <c r="AA136" s="11">
        <f t="shared" si="66"/>
        <v>6.502161989478672E-5</v>
      </c>
      <c r="AB136" s="11">
        <v>0</v>
      </c>
      <c r="AC136" s="11">
        <f t="shared" si="53"/>
        <v>-4.9515344535978621E-5</v>
      </c>
      <c r="AD136" s="11">
        <f t="shared" si="54"/>
        <v>7.4598124903441868E-4</v>
      </c>
      <c r="AE136" s="18">
        <f t="shared" si="55"/>
        <v>0</v>
      </c>
      <c r="AF136" s="11">
        <f t="shared" si="56"/>
        <v>0</v>
      </c>
    </row>
    <row r="138" spans="1:35" x14ac:dyDescent="0.3">
      <c r="A138" t="s">
        <v>10</v>
      </c>
      <c r="B138" t="s">
        <v>22</v>
      </c>
      <c r="C138" t="s">
        <v>43</v>
      </c>
      <c r="D138" t="s">
        <v>44</v>
      </c>
      <c r="E138" t="s">
        <v>45</v>
      </c>
      <c r="F138" t="s">
        <v>47</v>
      </c>
      <c r="G138" t="s">
        <v>23</v>
      </c>
      <c r="H138" t="s">
        <v>24</v>
      </c>
      <c r="I138" t="s">
        <v>11</v>
      </c>
      <c r="J138" t="s">
        <v>26</v>
      </c>
      <c r="K138" t="s">
        <v>27</v>
      </c>
      <c r="M138" t="s">
        <v>10</v>
      </c>
      <c r="N138" t="s">
        <v>22</v>
      </c>
      <c r="O138" t="s">
        <v>43</v>
      </c>
      <c r="P138" t="s">
        <v>44</v>
      </c>
      <c r="Q138" t="s">
        <v>45</v>
      </c>
      <c r="R138" t="s">
        <v>47</v>
      </c>
      <c r="S138" t="s">
        <v>23</v>
      </c>
      <c r="T138" t="s">
        <v>24</v>
      </c>
      <c r="U138" t="s">
        <v>11</v>
      </c>
      <c r="V138" t="s">
        <v>26</v>
      </c>
      <c r="W138" t="s">
        <v>27</v>
      </c>
      <c r="Y138" t="s">
        <v>10</v>
      </c>
      <c r="Z138" t="s">
        <v>22</v>
      </c>
      <c r="AA138" t="s">
        <v>43</v>
      </c>
      <c r="AB138" t="s">
        <v>44</v>
      </c>
      <c r="AC138" t="s">
        <v>45</v>
      </c>
      <c r="AD138" t="s">
        <v>47</v>
      </c>
      <c r="AE138" t="s">
        <v>23</v>
      </c>
      <c r="AF138" t="s">
        <v>24</v>
      </c>
      <c r="AG138" t="s">
        <v>11</v>
      </c>
      <c r="AH138" t="s">
        <v>26</v>
      </c>
      <c r="AI138" t="s">
        <v>27</v>
      </c>
    </row>
    <row r="139" spans="1:35" x14ac:dyDescent="0.3">
      <c r="A139" s="7">
        <v>0</v>
      </c>
      <c r="B139" s="7">
        <f t="array" ref="B139:B179">INDEX(A128:A136, MATCH(A139:A179, A128:A136, 1))</f>
        <v>0</v>
      </c>
      <c r="C139" s="11">
        <f t="array" ref="C139:C179">VLOOKUP(B139:B179, A128:H136, 5, FALSE)</f>
        <v>-4.8170454390512964E-2</v>
      </c>
      <c r="D139" s="11">
        <f t="array" ref="D139:D179">VLOOKUP(B139:B179, A128:H136, 6, FALSE)</f>
        <v>1.2042613597628241E-2</v>
      </c>
      <c r="E139" s="11">
        <f t="array" ref="E139:E179">VLOOKUP(B139:B179, A128:H136, 7, FALSE)</f>
        <v>0</v>
      </c>
      <c r="F139" s="1">
        <f t="array" ref="F139:F179">VLOOKUP(B139:B179, A128:H136, 8, FALSE)</f>
        <v>3.920721988904103E-2</v>
      </c>
      <c r="G139" s="3">
        <f>C139*A139^3 + D139*A139^2 + E139*A139 + F139</f>
        <v>3.920721988904103E-2</v>
      </c>
      <c r="H139" s="11">
        <f t="shared" ref="H139:H179" si="69">EXP(-G139*A139)</f>
        <v>1</v>
      </c>
      <c r="I139" s="3">
        <f t="shared" ref="I139:I178" si="70">(H139/H140-1)/(A140-A139)</f>
        <v>3.9399999999999658E-2</v>
      </c>
      <c r="M139" s="7">
        <v>0</v>
      </c>
      <c r="N139" s="7">
        <f t="array" ref="N139:N179">INDEX(M128:M136, MATCH(M139:M179, M128:M136, 1))</f>
        <v>0</v>
      </c>
      <c r="O139" s="11">
        <f t="array" ref="O139:O179">VLOOKUP(N139:N179, M128:T136, 5, FALSE)</f>
        <v>-4.8170454390512964E-2</v>
      </c>
      <c r="P139" s="11">
        <f t="array" ref="P139:P179">VLOOKUP(N139:N179, M128:T136, 6, FALSE)</f>
        <v>1.2042613597628241E-2</v>
      </c>
      <c r="Q139" s="11">
        <f t="array" ref="Q139:Q179">VLOOKUP(N139:N179, M128:T136, 7, FALSE)</f>
        <v>0</v>
      </c>
      <c r="R139" s="1">
        <f t="array" ref="R139:R179">VLOOKUP(N139:N179, M128:T136, 8, FALSE)</f>
        <v>3.920721988904103E-2</v>
      </c>
      <c r="S139" s="3">
        <f>O139*M139^3 + P139*M139^2 + Q139*M139 + R139</f>
        <v>3.920721988904103E-2</v>
      </c>
      <c r="T139" s="11">
        <f t="shared" ref="T139:T179" si="71">EXP(-S139*M139)</f>
        <v>1</v>
      </c>
      <c r="U139" s="3">
        <f t="shared" ref="U139:U178" si="72">(T139/T140-1)/(M140-M139)</f>
        <v>3.9399999999999658E-2</v>
      </c>
      <c r="Y139" s="7">
        <v>0</v>
      </c>
      <c r="Z139" s="7">
        <f t="array" ref="Z139:Z179">INDEX(Y128:Y136, MATCH(Y139:Y179, Y128:Y136, 1))</f>
        <v>0</v>
      </c>
      <c r="AA139" s="11">
        <f t="array" ref="AA139:AA179">VLOOKUP(Z139:Z179, Y128:AF136, 5, FALSE)</f>
        <v>-4.8170454390512964E-2</v>
      </c>
      <c r="AB139" s="11">
        <f t="array" ref="AB139:AB179">VLOOKUP(Z139:Z179, Y128:AF136, 6, FALSE)</f>
        <v>1.2042613597628241E-2</v>
      </c>
      <c r="AC139" s="11">
        <f t="array" ref="AC139:AC179">VLOOKUP(Z139:Z179, Y128:AF136, 7, FALSE)</f>
        <v>0</v>
      </c>
      <c r="AD139" s="1">
        <f t="array" ref="AD139:AD179">VLOOKUP(Z139:Z179, Y128:AF136, 8, FALSE)</f>
        <v>3.920721988904103E-2</v>
      </c>
      <c r="AE139" s="3">
        <f>AA139*Y139^3 + AB139*Y139^2 + AC139*Y139 + AD139</f>
        <v>3.920721988904103E-2</v>
      </c>
      <c r="AF139" s="11">
        <f t="shared" ref="AF139:AF179" si="73">EXP(-AE139*Y139)</f>
        <v>1</v>
      </c>
      <c r="AG139" s="3">
        <f t="shared" ref="AG139:AG178" si="74">(AF139/AF140-1)/(Y140-Y139)</f>
        <v>3.9399999999999658E-2</v>
      </c>
    </row>
    <row r="140" spans="1:35" x14ac:dyDescent="0.3">
      <c r="A140" s="7">
        <v>0.25</v>
      </c>
      <c r="B140" s="7">
        <v>0.25</v>
      </c>
      <c r="C140" s="11">
        <v>6.1423787104375399E-3</v>
      </c>
      <c r="D140" s="11">
        <v>-1.3227772598199057E-2</v>
      </c>
      <c r="E140" s="11">
        <v>2.4515368914854296E-3</v>
      </c>
      <c r="F140" s="1">
        <v>3.9325096786206534E-2</v>
      </c>
      <c r="G140" s="3">
        <f t="shared" ref="G140:G179" si="75">C140*A140^3 + D140*A140^2 + E140*A140 + F140</f>
        <v>3.9207219889041037E-2</v>
      </c>
      <c r="H140" s="11">
        <f t="shared" si="69"/>
        <v>0.99024607614992333</v>
      </c>
      <c r="I140" s="3">
        <f t="shared" si="70"/>
        <v>3.6986169210941888E-2</v>
      </c>
      <c r="J140" s="3">
        <f t="array" ref="J140:J179">(A140:A179 &lt;= J127) * I139:I178 * H140:H179 * (A140:A179-A139:A178)</f>
        <v>9.7539238500766595E-3</v>
      </c>
      <c r="K140" s="11">
        <f t="array" ref="K140:K179">(A140:A179 &lt;= J127) * (ROUND(A140:A179*J128, 0)=A140:A179*J128) * H140:H179</f>
        <v>0</v>
      </c>
      <c r="M140" s="7">
        <v>0.25</v>
      </c>
      <c r="N140" s="7">
        <v>0.25</v>
      </c>
      <c r="O140" s="11">
        <v>6.2312675993264283E-3</v>
      </c>
      <c r="P140" s="11">
        <v>-1.3361105931532389E-2</v>
      </c>
      <c r="Q140" s="11">
        <v>2.5015368914854293E-3</v>
      </c>
      <c r="R140" s="1">
        <v>3.931954123065097E-2</v>
      </c>
      <c r="S140" s="3">
        <f t="shared" ref="S140:S179" si="76">O140*M140^3 + P140*M140^2 + Q140*M140 + R140</f>
        <v>3.920721988904103E-2</v>
      </c>
      <c r="T140" s="11">
        <f t="shared" si="71"/>
        <v>0.99024607614992333</v>
      </c>
      <c r="U140" s="3">
        <f t="shared" si="72"/>
        <v>3.6980562289600449E-2</v>
      </c>
      <c r="V140" s="3">
        <f t="array" ref="V140:V179">(M140:M179 &lt;= V127) * U139:U178 * T140:T179 * (M140:M179-M139:M178)</f>
        <v>9.7539238500766595E-3</v>
      </c>
      <c r="W140" s="11">
        <f t="array" ref="W140:W179">(M140:M179 &lt;= V127) * (ROUND(M140:M179*V128, 0)=M140:M179*V128) * T140:T179</f>
        <v>0</v>
      </c>
      <c r="Y140" s="7">
        <v>0.25</v>
      </c>
      <c r="Z140" s="7">
        <v>0.25</v>
      </c>
      <c r="AA140" s="11">
        <v>6.0741266159441082E-3</v>
      </c>
      <c r="AB140" s="11">
        <v>-1.3125394456458909E-2</v>
      </c>
      <c r="AC140" s="11">
        <v>2.4131450883328742E-3</v>
      </c>
      <c r="AD140" s="1">
        <v>3.9329362542112362E-2</v>
      </c>
      <c r="AE140" s="3">
        <f t="shared" ref="AE140:AE179" si="77">AA140*Y140^3 + AB140*Y140^2 + AC140*Y140 + AD140</f>
        <v>3.9207219889041023E-2</v>
      </c>
      <c r="AF140" s="11">
        <f t="shared" si="73"/>
        <v>0.99024607614992333</v>
      </c>
      <c r="AG140" s="3">
        <f t="shared" si="74"/>
        <v>3.6990474412635699E-2</v>
      </c>
      <c r="AH140" s="3">
        <f t="array" ref="AH140:AH179">(Y140:Y179 &lt;= AH127) * AG139:AG178 * AF140:AF179 * (Y140:Y179-Y139:Y178)</f>
        <v>9.7539238500766595E-3</v>
      </c>
      <c r="AI140" s="11">
        <f t="array" ref="AI140:AI179">(Y140:Y179 &lt;= AH127) * (ROUND(Y140:Y179*AH128, 0)=Y140:Y179*AH128) * AF140:AF179</f>
        <v>0</v>
      </c>
    </row>
    <row r="141" spans="1:35" x14ac:dyDescent="0.3">
      <c r="A141" s="7">
        <v>0.5</v>
      </c>
      <c r="B141" s="7">
        <v>0.25</v>
      </c>
      <c r="C141" s="11">
        <v>6.1423787104375399E-3</v>
      </c>
      <c r="D141" s="11">
        <v>-1.3227772598199057E-2</v>
      </c>
      <c r="E141" s="11">
        <v>2.4515368914854296E-3</v>
      </c>
      <c r="F141" s="1">
        <v>3.9325096786206534E-2</v>
      </c>
      <c r="G141" s="3">
        <f t="shared" si="75"/>
        <v>3.8011719421204175E-2</v>
      </c>
      <c r="H141" s="11">
        <f t="shared" si="69"/>
        <v>0.98117361283253945</v>
      </c>
      <c r="I141" s="3">
        <f t="shared" si="70"/>
        <v>3.3055728613577529E-2</v>
      </c>
      <c r="J141" s="3">
        <v>9.072463317383872E-3</v>
      </c>
      <c r="K141" s="11">
        <v>0</v>
      </c>
      <c r="M141" s="7">
        <v>0.5</v>
      </c>
      <c r="N141" s="7">
        <v>0.25</v>
      </c>
      <c r="O141" s="11">
        <v>6.2312675993264283E-3</v>
      </c>
      <c r="P141" s="11">
        <v>-1.3361105931532389E-2</v>
      </c>
      <c r="Q141" s="11">
        <v>2.5015368914854293E-3</v>
      </c>
      <c r="R141" s="1">
        <v>3.931954123065097E-2</v>
      </c>
      <c r="S141" s="3">
        <f t="shared" si="76"/>
        <v>3.8008941643426393E-2</v>
      </c>
      <c r="T141" s="11">
        <f t="shared" si="71"/>
        <v>0.98117497557461475</v>
      </c>
      <c r="U141" s="3">
        <f t="shared" si="72"/>
        <v>3.3044525696557692E-2</v>
      </c>
      <c r="V141" s="3">
        <v>9.0711005753085598E-3</v>
      </c>
      <c r="W141" s="11">
        <v>0</v>
      </c>
      <c r="Y141" s="7">
        <v>0.5</v>
      </c>
      <c r="Z141" s="7">
        <v>0.25</v>
      </c>
      <c r="AA141" s="11">
        <v>6.0741266159441082E-3</v>
      </c>
      <c r="AB141" s="11">
        <v>-1.3125394456458909E-2</v>
      </c>
      <c r="AC141" s="11">
        <v>2.4131450883328742E-3</v>
      </c>
      <c r="AD141" s="1">
        <v>3.9329362542112362E-2</v>
      </c>
      <c r="AE141" s="3">
        <f t="shared" si="77"/>
        <v>3.8013852299157082E-2</v>
      </c>
      <c r="AF141" s="11">
        <f t="shared" si="73"/>
        <v>0.98117256647131401</v>
      </c>
      <c r="AG141" s="3">
        <f t="shared" si="74"/>
        <v>3.3064330638397088E-2</v>
      </c>
      <c r="AH141" s="3">
        <v>9.0735096786093098E-3</v>
      </c>
      <c r="AI141" s="11">
        <v>0</v>
      </c>
    </row>
    <row r="142" spans="1:35" x14ac:dyDescent="0.3">
      <c r="A142" s="7">
        <v>0.75</v>
      </c>
      <c r="B142" s="7">
        <v>0.25</v>
      </c>
      <c r="C142" s="11">
        <v>6.1423787104375399E-3</v>
      </c>
      <c r="D142" s="11">
        <v>-1.3227772598199057E-2</v>
      </c>
      <c r="E142" s="11">
        <v>2.4515368914854296E-3</v>
      </c>
      <c r="F142" s="1">
        <v>3.9325096786206534E-2</v>
      </c>
      <c r="G142" s="3">
        <f t="shared" si="75"/>
        <v>3.6314443386799476E-2</v>
      </c>
      <c r="H142" s="11">
        <f t="shared" si="69"/>
        <v>0.97313171833589562</v>
      </c>
      <c r="I142" s="3">
        <f t="shared" si="70"/>
        <v>2.9933071972611636E-2</v>
      </c>
      <c r="J142" s="3">
        <v>8.0418944966439334E-3</v>
      </c>
      <c r="K142" s="11">
        <v>0</v>
      </c>
      <c r="M142" s="7">
        <v>0.75</v>
      </c>
      <c r="N142" s="7">
        <v>0.25</v>
      </c>
      <c r="O142" s="11">
        <v>6.2312675993264283E-3</v>
      </c>
      <c r="P142" s="11">
        <v>-1.3361105931532389E-2</v>
      </c>
      <c r="Q142" s="11">
        <v>2.5015368914854293E-3</v>
      </c>
      <c r="R142" s="1">
        <v>3.931954123065097E-2</v>
      </c>
      <c r="S142" s="3">
        <f t="shared" si="76"/>
        <v>3.6308887831243912E-2</v>
      </c>
      <c r="T142" s="11">
        <f t="shared" si="71"/>
        <v>0.97313577305983601</v>
      </c>
      <c r="U142" s="3">
        <f t="shared" si="72"/>
        <v>2.9949863395393628E-2</v>
      </c>
      <c r="V142" s="3">
        <v>8.0392025147788208E-3</v>
      </c>
      <c r="W142" s="11">
        <v>0</v>
      </c>
      <c r="Y142" s="7">
        <v>0.75</v>
      </c>
      <c r="Z142" s="7">
        <v>0.25</v>
      </c>
      <c r="AA142" s="11">
        <v>6.0741266159441082E-3</v>
      </c>
      <c r="AB142" s="11">
        <v>-1.3125394456458909E-2</v>
      </c>
      <c r="AC142" s="11">
        <v>2.4131450883328742E-3</v>
      </c>
      <c r="AD142" s="1">
        <v>3.9329362542112362E-2</v>
      </c>
      <c r="AE142" s="3">
        <f t="shared" si="77"/>
        <v>3.6318709142705304E-2</v>
      </c>
      <c r="AF142" s="11">
        <f t="shared" si="73"/>
        <v>0.97312860498409492</v>
      </c>
      <c r="AG142" s="3">
        <f t="shared" si="74"/>
        <v>2.9920178960134436E-2</v>
      </c>
      <c r="AH142" s="3">
        <v>8.0439614872190573E-3</v>
      </c>
      <c r="AI142" s="11">
        <v>0</v>
      </c>
    </row>
    <row r="143" spans="1:35" x14ac:dyDescent="0.3">
      <c r="A143" s="7">
        <v>1</v>
      </c>
      <c r="B143" s="7">
        <v>1</v>
      </c>
      <c r="C143" s="11">
        <v>9.0671672233308409E-4</v>
      </c>
      <c r="D143" s="11">
        <v>-3.1824322641182817E-3</v>
      </c>
      <c r="E143" s="11">
        <v>-1.9321578123627538E-3</v>
      </c>
      <c r="F143" s="1">
        <v>3.8899113144078387E-2</v>
      </c>
      <c r="G143" s="3">
        <f t="shared" si="75"/>
        <v>3.4691239789930439E-2</v>
      </c>
      <c r="H143" s="11">
        <f t="shared" si="69"/>
        <v>0.96590360282043841</v>
      </c>
      <c r="I143" s="3">
        <f t="shared" si="70"/>
        <v>2.7742285441562764E-2</v>
      </c>
      <c r="J143" s="3">
        <v>7.2281155154572665E-3</v>
      </c>
      <c r="K143" s="11">
        <v>0.96590360282043841</v>
      </c>
      <c r="M143" s="7">
        <v>1</v>
      </c>
      <c r="N143" s="7">
        <v>1</v>
      </c>
      <c r="O143" s="11">
        <v>7.56716722333085E-4</v>
      </c>
      <c r="P143" s="11">
        <v>-2.5324322641182857E-3</v>
      </c>
      <c r="Q143" s="11">
        <v>-2.7321578123627489E-3</v>
      </c>
      <c r="R143" s="1">
        <v>3.9199113144078382E-2</v>
      </c>
      <c r="S143" s="3">
        <f t="shared" si="76"/>
        <v>3.4691239789930432E-2</v>
      </c>
      <c r="T143" s="11">
        <f t="shared" si="71"/>
        <v>0.96590360282043841</v>
      </c>
      <c r="U143" s="3">
        <f t="shared" si="72"/>
        <v>2.78563539769765E-2</v>
      </c>
      <c r="V143" s="3">
        <v>7.2321702393976688E-3</v>
      </c>
      <c r="W143" s="11">
        <v>0.96590360282043841</v>
      </c>
      <c r="Y143" s="7">
        <v>1</v>
      </c>
      <c r="Z143" s="7">
        <v>1</v>
      </c>
      <c r="AA143" s="11">
        <v>1.0218921317907501E-3</v>
      </c>
      <c r="AB143" s="11">
        <v>-3.6815257051015012E-3</v>
      </c>
      <c r="AC143" s="11">
        <v>-1.3178889619218682E-3</v>
      </c>
      <c r="AD143" s="1">
        <v>3.8668762325163059E-2</v>
      </c>
      <c r="AE143" s="3">
        <f t="shared" si="77"/>
        <v>3.4691239789930439E-2</v>
      </c>
      <c r="AF143" s="11">
        <f t="shared" si="73"/>
        <v>0.96590360282043841</v>
      </c>
      <c r="AG143" s="3">
        <f t="shared" si="74"/>
        <v>2.76547016989106E-2</v>
      </c>
      <c r="AH143" s="3">
        <v>7.2250021636565322E-3</v>
      </c>
      <c r="AI143" s="11">
        <v>0.96590360282043841</v>
      </c>
    </row>
    <row r="144" spans="1:35" x14ac:dyDescent="0.3">
      <c r="A144" s="7">
        <v>1.25</v>
      </c>
      <c r="B144" s="7">
        <v>1</v>
      </c>
      <c r="C144" s="11">
        <v>9.0671672233308409E-4</v>
      </c>
      <c r="D144" s="11">
        <v>-3.1824322641182817E-3</v>
      </c>
      <c r="E144" s="11">
        <v>-1.9321578123627538E-3</v>
      </c>
      <c r="F144" s="1">
        <v>3.8899113144078387E-2</v>
      </c>
      <c r="G144" s="3">
        <f t="shared" si="75"/>
        <v>3.3282296564246937E-2</v>
      </c>
      <c r="H144" s="11">
        <f t="shared" si="69"/>
        <v>0.95925065147463484</v>
      </c>
      <c r="I144" s="3">
        <f t="shared" si="70"/>
        <v>2.5070191370540229E-2</v>
      </c>
      <c r="J144" s="3">
        <v>6.6529513458035896E-3</v>
      </c>
      <c r="K144" s="11">
        <v>0</v>
      </c>
      <c r="M144" s="7">
        <v>1.25</v>
      </c>
      <c r="N144" s="7">
        <v>1</v>
      </c>
      <c r="O144" s="11">
        <v>7.56716722333085E-4</v>
      </c>
      <c r="P144" s="11">
        <v>-2.5324322641182857E-3</v>
      </c>
      <c r="Q144" s="11">
        <v>-2.7321578123627489E-3</v>
      </c>
      <c r="R144" s="1">
        <v>3.9199113144078382E-2</v>
      </c>
      <c r="S144" s="3">
        <f t="shared" si="76"/>
        <v>3.3304952814246933E-2</v>
      </c>
      <c r="T144" s="11">
        <f t="shared" si="71"/>
        <v>0.95922348558109438</v>
      </c>
      <c r="U144" s="3">
        <f t="shared" si="72"/>
        <v>2.5295821746044389E-2</v>
      </c>
      <c r="V144" s="3">
        <v>6.6801172393440448E-3</v>
      </c>
      <c r="W144" s="11">
        <v>0</v>
      </c>
      <c r="Y144" s="7">
        <v>1.25</v>
      </c>
      <c r="Z144" s="7">
        <v>1</v>
      </c>
      <c r="AA144" s="11">
        <v>1.0218921317907501E-3</v>
      </c>
      <c r="AB144" s="11">
        <v>-3.6815257051015012E-3</v>
      </c>
      <c r="AC144" s="11">
        <v>-1.3178889619218682E-3</v>
      </c>
      <c r="AD144" s="1">
        <v>3.8668762325163059E-2</v>
      </c>
      <c r="AE144" s="3">
        <f t="shared" si="77"/>
        <v>3.3264900278443435E-2</v>
      </c>
      <c r="AF144" s="11">
        <f t="shared" si="73"/>
        <v>0.95927151094954521</v>
      </c>
      <c r="AG144" s="3">
        <f t="shared" si="74"/>
        <v>2.4896952815111284E-2</v>
      </c>
      <c r="AH144" s="3">
        <v>6.6320918708932313E-3</v>
      </c>
      <c r="AI144" s="11">
        <v>0</v>
      </c>
    </row>
    <row r="145" spans="1:35" x14ac:dyDescent="0.3">
      <c r="A145" s="7">
        <v>1.5</v>
      </c>
      <c r="B145" s="7">
        <v>1</v>
      </c>
      <c r="C145" s="11">
        <v>9.0671672233308409E-4</v>
      </c>
      <c r="D145" s="11">
        <v>-3.1824322641182817E-3</v>
      </c>
      <c r="E145" s="11">
        <v>-1.9321578123627538E-3</v>
      </c>
      <c r="F145" s="1">
        <v>3.8899113144078387E-2</v>
      </c>
      <c r="G145" s="3">
        <f t="shared" si="75"/>
        <v>3.190057276914228E-2</v>
      </c>
      <c r="H145" s="11">
        <f t="shared" si="69"/>
        <v>0.95327594885793443</v>
      </c>
      <c r="I145" s="3">
        <f t="shared" si="70"/>
        <v>2.3080408178137723E-2</v>
      </c>
      <c r="J145" s="3">
        <v>5.9747026167004339E-3</v>
      </c>
      <c r="K145" s="11">
        <v>0</v>
      </c>
      <c r="M145" s="7">
        <v>1.5</v>
      </c>
      <c r="N145" s="7">
        <v>1</v>
      </c>
      <c r="O145" s="11">
        <v>7.56716722333085E-4</v>
      </c>
      <c r="P145" s="11">
        <v>-2.5324322641182857E-3</v>
      </c>
      <c r="Q145" s="11">
        <v>-2.7321578123627489E-3</v>
      </c>
      <c r="R145" s="1">
        <v>3.9199113144078382E-2</v>
      </c>
      <c r="S145" s="3">
        <f t="shared" si="76"/>
        <v>3.195682276914228E-2</v>
      </c>
      <c r="T145" s="11">
        <f t="shared" si="71"/>
        <v>0.95319551959290683</v>
      </c>
      <c r="U145" s="3">
        <f t="shared" si="72"/>
        <v>2.3351503784443395E-2</v>
      </c>
      <c r="V145" s="3">
        <v>6.0279659881875836E-3</v>
      </c>
      <c r="W145" s="11">
        <v>0</v>
      </c>
      <c r="Y145" s="7">
        <v>1.5</v>
      </c>
      <c r="Z145" s="7">
        <v>1</v>
      </c>
      <c r="AA145" s="11">
        <v>1.0218921317907501E-3</v>
      </c>
      <c r="AB145" s="11">
        <v>-3.6815257051015012E-3</v>
      </c>
      <c r="AC145" s="11">
        <v>-1.3178889619218682E-3</v>
      </c>
      <c r="AD145" s="1">
        <v>3.8668762325163059E-2</v>
      </c>
      <c r="AE145" s="3">
        <f t="shared" si="77"/>
        <v>3.1857381990595658E-2</v>
      </c>
      <c r="AF145" s="11">
        <f t="shared" si="73"/>
        <v>0.95333770995414657</v>
      </c>
      <c r="AG145" s="3">
        <f t="shared" si="74"/>
        <v>2.2872263592740971E-2</v>
      </c>
      <c r="AH145" s="3">
        <v>5.9338009953986588E-3</v>
      </c>
      <c r="AI145" s="11">
        <v>0</v>
      </c>
    </row>
    <row r="146" spans="1:35" x14ac:dyDescent="0.3">
      <c r="A146" s="7">
        <v>1.75</v>
      </c>
      <c r="B146" s="7">
        <v>1</v>
      </c>
      <c r="C146" s="11">
        <v>9.0671672233308409E-4</v>
      </c>
      <c r="D146" s="11">
        <v>-3.1824322641182817E-3</v>
      </c>
      <c r="E146" s="11">
        <v>-1.9321578123627538E-3</v>
      </c>
      <c r="F146" s="1">
        <v>3.8899113144078387E-2</v>
      </c>
      <c r="G146" s="3">
        <f t="shared" si="75"/>
        <v>3.0631073097335201E-2</v>
      </c>
      <c r="H146" s="11">
        <f t="shared" si="69"/>
        <v>0.94780700571642607</v>
      </c>
      <c r="I146" s="3">
        <f t="shared" si="70"/>
        <v>2.211380945822583E-2</v>
      </c>
      <c r="J146" s="3">
        <v>5.468943141508407E-3</v>
      </c>
      <c r="K146" s="11">
        <v>0</v>
      </c>
      <c r="M146" s="7">
        <v>1.75</v>
      </c>
      <c r="N146" s="7">
        <v>1</v>
      </c>
      <c r="O146" s="11">
        <v>7.56716722333085E-4</v>
      </c>
      <c r="P146" s="11">
        <v>-2.5324322641182857E-3</v>
      </c>
      <c r="Q146" s="11">
        <v>-2.7321578123627489E-3</v>
      </c>
      <c r="R146" s="1">
        <v>3.9199113144078382E-2</v>
      </c>
      <c r="S146" s="3">
        <f t="shared" si="76"/>
        <v>3.07177918473352E-2</v>
      </c>
      <c r="T146" s="11">
        <f t="shared" si="71"/>
        <v>0.94766317951221746</v>
      </c>
      <c r="U146" s="3">
        <f t="shared" si="72"/>
        <v>2.2307849707193128E-2</v>
      </c>
      <c r="V146" s="3">
        <v>5.5323400806893018E-3</v>
      </c>
      <c r="W146" s="11">
        <v>0</v>
      </c>
      <c r="Y146" s="7">
        <v>1.75</v>
      </c>
      <c r="Z146" s="7">
        <v>1</v>
      </c>
      <c r="AA146" s="11">
        <v>1.0218921317907501E-3</v>
      </c>
      <c r="AB146" s="11">
        <v>-3.6815257051015012E-3</v>
      </c>
      <c r="AC146" s="11">
        <v>-1.3178889619218682E-3</v>
      </c>
      <c r="AD146" s="1">
        <v>3.8668762325163059E-2</v>
      </c>
      <c r="AE146" s="3">
        <f t="shared" si="77"/>
        <v>3.0564487313742492E-2</v>
      </c>
      <c r="AF146" s="11">
        <f t="shared" si="73"/>
        <v>0.94791745547768502</v>
      </c>
      <c r="AG146" s="3">
        <f t="shared" si="74"/>
        <v>2.1964824710554609E-2</v>
      </c>
      <c r="AH146" s="3">
        <v>5.420254476461479E-3</v>
      </c>
      <c r="AI146" s="11">
        <v>0</v>
      </c>
    </row>
    <row r="147" spans="1:35" x14ac:dyDescent="0.3">
      <c r="A147" s="7">
        <v>2</v>
      </c>
      <c r="B147" s="7">
        <v>2</v>
      </c>
      <c r="C147" s="11">
        <v>-7.690878521639348E-4</v>
      </c>
      <c r="D147" s="11">
        <v>6.7347663126946823E-3</v>
      </c>
      <c r="E147" s="11">
        <v>-2.1491297225650383E-2</v>
      </c>
      <c r="F147" s="1">
        <v>5.1755034259377948E-2</v>
      </c>
      <c r="G147" s="3">
        <f t="shared" si="75"/>
        <v>2.9558802241544432E-2</v>
      </c>
      <c r="H147" s="11">
        <f t="shared" si="69"/>
        <v>0.94259590913375435</v>
      </c>
      <c r="I147" s="3">
        <f t="shared" si="70"/>
        <v>2.2196749929356052E-2</v>
      </c>
      <c r="J147" s="3">
        <v>5.2110965826717478E-3</v>
      </c>
      <c r="K147" s="11">
        <v>0.94259590913375435</v>
      </c>
      <c r="M147" s="7">
        <v>2</v>
      </c>
      <c r="N147" s="7">
        <v>2</v>
      </c>
      <c r="O147" s="11">
        <v>-6.1908785216393571E-4</v>
      </c>
      <c r="P147" s="11">
        <v>5.5847663126946893E-3</v>
      </c>
      <c r="Q147" s="11">
        <v>-1.86912972256504E-2</v>
      </c>
      <c r="R147" s="1">
        <v>4.9655034259377957E-2</v>
      </c>
      <c r="S147" s="3">
        <f t="shared" si="76"/>
        <v>2.9658802241544428E-2</v>
      </c>
      <c r="T147" s="11">
        <f t="shared" si="71"/>
        <v>0.942407408802589</v>
      </c>
      <c r="U147" s="3">
        <f t="shared" si="72"/>
        <v>2.2177110344736128E-2</v>
      </c>
      <c r="V147" s="3">
        <v>5.2557707096283672E-3</v>
      </c>
      <c r="W147" s="11">
        <v>0.942407408802589</v>
      </c>
      <c r="Y147" s="7">
        <v>2</v>
      </c>
      <c r="Z147" s="7">
        <v>2</v>
      </c>
      <c r="AA147" s="11">
        <v>-8.8426326162160084E-4</v>
      </c>
      <c r="AB147" s="11">
        <v>7.6177777852034553E-3</v>
      </c>
      <c r="AC147" s="11">
        <v>-2.3641238202193486E-2</v>
      </c>
      <c r="AD147" s="1">
        <v>5.3367489991785276E-2</v>
      </c>
      <c r="AE147" s="3">
        <f t="shared" si="77"/>
        <v>2.9482018635239318E-2</v>
      </c>
      <c r="AF147" s="11">
        <f t="shared" si="73"/>
        <v>0.94274067207527401</v>
      </c>
      <c r="AG147" s="3">
        <f t="shared" si="74"/>
        <v>2.2211829975776531E-2</v>
      </c>
      <c r="AH147" s="3">
        <v>5.1767834024109595E-3</v>
      </c>
      <c r="AI147" s="11">
        <v>0.94274067207527401</v>
      </c>
    </row>
    <row r="148" spans="1:35" x14ac:dyDescent="0.3">
      <c r="A148" s="7">
        <v>2.25</v>
      </c>
      <c r="B148" s="7">
        <v>2</v>
      </c>
      <c r="C148" s="11">
        <v>-7.690878521639348E-4</v>
      </c>
      <c r="D148" s="11">
        <v>6.7347663126946823E-3</v>
      </c>
      <c r="E148" s="11">
        <v>-2.1491297225650383E-2</v>
      </c>
      <c r="F148" s="1">
        <v>5.1755034259377948E-2</v>
      </c>
      <c r="G148" s="3">
        <f t="shared" si="75"/>
        <v>2.8733978643626597E-2</v>
      </c>
      <c r="H148" s="11">
        <f t="shared" si="69"/>
        <v>0.93739413334298938</v>
      </c>
      <c r="I148" s="3">
        <f t="shared" si="70"/>
        <v>2.2477943430550873E-2</v>
      </c>
      <c r="J148" s="3">
        <v>0</v>
      </c>
      <c r="K148" s="11">
        <v>0</v>
      </c>
      <c r="M148" s="7">
        <v>2.25</v>
      </c>
      <c r="N148" s="7">
        <v>2</v>
      </c>
      <c r="O148" s="11">
        <v>-6.1908785216393571E-4</v>
      </c>
      <c r="P148" s="11">
        <v>5.5847663126946893E-3</v>
      </c>
      <c r="Q148" s="11">
        <v>-1.86912972256504E-2</v>
      </c>
      <c r="R148" s="1">
        <v>4.9655034259377957E-2</v>
      </c>
      <c r="S148" s="3">
        <f t="shared" si="76"/>
        <v>2.8820697393626589E-2</v>
      </c>
      <c r="T148" s="11">
        <f t="shared" si="71"/>
        <v>0.93721124947858525</v>
      </c>
      <c r="U148" s="3">
        <f t="shared" si="72"/>
        <v>2.2258755780304007E-2</v>
      </c>
      <c r="V148" s="3">
        <v>0</v>
      </c>
      <c r="W148" s="11">
        <v>0</v>
      </c>
      <c r="Y148" s="7">
        <v>2.25</v>
      </c>
      <c r="Z148" s="7">
        <v>2</v>
      </c>
      <c r="AA148" s="11">
        <v>-8.8426326162160084E-4</v>
      </c>
      <c r="AB148" s="11">
        <v>7.6177777852034553E-3</v>
      </c>
      <c r="AC148" s="11">
        <v>-2.3641238202193486E-2</v>
      </c>
      <c r="AD148" s="1">
        <v>5.3367489991785276E-2</v>
      </c>
      <c r="AE148" s="3">
        <f t="shared" si="77"/>
        <v>2.8667392860033877E-2</v>
      </c>
      <c r="AF148" s="11">
        <f t="shared" si="73"/>
        <v>0.93753458239015885</v>
      </c>
      <c r="AG148" s="3">
        <f t="shared" si="74"/>
        <v>2.2646251719624644E-2</v>
      </c>
      <c r="AH148" s="3">
        <v>0</v>
      </c>
      <c r="AI148" s="11">
        <v>0</v>
      </c>
    </row>
    <row r="149" spans="1:35" x14ac:dyDescent="0.3">
      <c r="A149" s="7">
        <v>2.5</v>
      </c>
      <c r="B149" s="7">
        <v>2</v>
      </c>
      <c r="C149" s="11">
        <v>-7.690878521639348E-4</v>
      </c>
      <c r="D149" s="11">
        <v>6.7347663126946823E-3</v>
      </c>
      <c r="E149" s="11">
        <v>-2.1491297225650383E-2</v>
      </c>
      <c r="F149" s="1">
        <v>5.1755034259377948E-2</v>
      </c>
      <c r="G149" s="3">
        <f t="shared" si="75"/>
        <v>2.8102082959532274E-2</v>
      </c>
      <c r="H149" s="11">
        <f t="shared" si="69"/>
        <v>0.93215589646568675</v>
      </c>
      <c r="I149" s="3">
        <f t="shared" si="70"/>
        <v>2.2543604720574706E-2</v>
      </c>
      <c r="J149" s="3">
        <v>0</v>
      </c>
      <c r="K149" s="11">
        <v>0</v>
      </c>
      <c r="M149" s="7">
        <v>2.5</v>
      </c>
      <c r="N149" s="7">
        <v>2</v>
      </c>
      <c r="O149" s="11">
        <v>-6.1908785216393571E-4</v>
      </c>
      <c r="P149" s="11">
        <v>5.5847663126946893E-3</v>
      </c>
      <c r="Q149" s="11">
        <v>-1.86912972256504E-2</v>
      </c>
      <c r="R149" s="1">
        <v>4.9655034259377957E-2</v>
      </c>
      <c r="S149" s="3">
        <f t="shared" si="76"/>
        <v>2.8158332959532267E-2</v>
      </c>
      <c r="T149" s="11">
        <f t="shared" si="71"/>
        <v>0.93202482125918773</v>
      </c>
      <c r="U149" s="3">
        <f t="shared" si="72"/>
        <v>2.2228570185371055E-2</v>
      </c>
      <c r="V149" s="3">
        <v>0</v>
      </c>
      <c r="W149" s="11">
        <v>0</v>
      </c>
      <c r="Y149" s="7">
        <v>2.5</v>
      </c>
      <c r="Z149" s="7">
        <v>2</v>
      </c>
      <c r="AA149" s="11">
        <v>-8.8426326162160084E-4</v>
      </c>
      <c r="AB149" s="11">
        <v>7.6177777852034553E-3</v>
      </c>
      <c r="AC149" s="11">
        <v>-2.3641238202193486E-2</v>
      </c>
      <c r="AD149" s="1">
        <v>5.3367489991785276E-2</v>
      </c>
      <c r="AE149" s="3">
        <f t="shared" si="77"/>
        <v>2.8058892180985638E-2</v>
      </c>
      <c r="AF149" s="11">
        <f t="shared" si="73"/>
        <v>0.93225655324713286</v>
      </c>
      <c r="AG149" s="3">
        <f t="shared" si="74"/>
        <v>2.2785516344442591E-2</v>
      </c>
      <c r="AH149" s="3">
        <v>0</v>
      </c>
      <c r="AI149" s="11">
        <v>0</v>
      </c>
    </row>
    <row r="150" spans="1:35" x14ac:dyDescent="0.3">
      <c r="A150" s="7">
        <v>2.75</v>
      </c>
      <c r="B150" s="7">
        <v>2</v>
      </c>
      <c r="C150" s="11">
        <v>-7.690878521639348E-4</v>
      </c>
      <c r="D150" s="11">
        <v>6.7347663126946823E-3</v>
      </c>
      <c r="E150" s="11">
        <v>-2.1491297225650383E-2</v>
      </c>
      <c r="F150" s="1">
        <v>5.1755034259377948E-2</v>
      </c>
      <c r="G150" s="3">
        <f t="shared" si="75"/>
        <v>2.7591013203121101E-2</v>
      </c>
      <c r="H150" s="11">
        <f t="shared" si="69"/>
        <v>0.92693180043768719</v>
      </c>
      <c r="I150" s="3">
        <f t="shared" si="70"/>
        <v>2.2103711123307335E-2</v>
      </c>
      <c r="J150" s="3">
        <v>0</v>
      </c>
      <c r="K150" s="11">
        <v>0</v>
      </c>
      <c r="M150" s="7">
        <v>2.75</v>
      </c>
      <c r="N150" s="7">
        <v>2</v>
      </c>
      <c r="O150" s="11">
        <v>-6.1908785216393571E-4</v>
      </c>
      <c r="P150" s="11">
        <v>5.5847663126946893E-3</v>
      </c>
      <c r="Q150" s="11">
        <v>-1.86912972256504E-2</v>
      </c>
      <c r="R150" s="1">
        <v>4.9655034259377957E-2</v>
      </c>
      <c r="S150" s="3">
        <f t="shared" si="76"/>
        <v>2.7613669453121097E-2</v>
      </c>
      <c r="T150" s="11">
        <f t="shared" si="71"/>
        <v>0.92687405004060597</v>
      </c>
      <c r="U150" s="3">
        <f t="shared" si="72"/>
        <v>2.1853123014981435E-2</v>
      </c>
      <c r="V150" s="3">
        <v>0</v>
      </c>
      <c r="W150" s="11">
        <v>0</v>
      </c>
      <c r="Y150" s="7">
        <v>2.75</v>
      </c>
      <c r="Z150" s="7">
        <v>2</v>
      </c>
      <c r="AA150" s="11">
        <v>-8.8426326162160084E-4</v>
      </c>
      <c r="AB150" s="11">
        <v>7.6177777852034553E-3</v>
      </c>
      <c r="AC150" s="11">
        <v>-2.3641238202193486E-2</v>
      </c>
      <c r="AD150" s="1">
        <v>5.3367489991785276E-2</v>
      </c>
      <c r="AE150" s="3">
        <f t="shared" si="77"/>
        <v>2.7573616917317585E-2</v>
      </c>
      <c r="AF150" s="11">
        <f t="shared" si="73"/>
        <v>0.92697614571734521</v>
      </c>
      <c r="AG150" s="3">
        <f t="shared" si="74"/>
        <v>2.2296132306612648E-2</v>
      </c>
      <c r="AH150" s="3">
        <v>0</v>
      </c>
      <c r="AI150" s="11">
        <v>0</v>
      </c>
    </row>
    <row r="151" spans="1:35" x14ac:dyDescent="0.3">
      <c r="A151" s="7">
        <v>3</v>
      </c>
      <c r="B151" s="7">
        <v>3</v>
      </c>
      <c r="C151" s="11">
        <v>-1.9273616137007767E-4</v>
      </c>
      <c r="D151" s="11">
        <v>2.5094251090839806E-3</v>
      </c>
      <c r="E151" s="11">
        <v>-1.1700745655420315E-2</v>
      </c>
      <c r="F151" s="1">
        <v>4.4849954729749918E-2</v>
      </c>
      <c r="G151" s="3">
        <f t="shared" si="75"/>
        <v>2.7128667388252696E-2</v>
      </c>
      <c r="H151" s="11">
        <f t="shared" si="69"/>
        <v>0.92183779137690147</v>
      </c>
      <c r="I151" s="3">
        <f t="shared" si="70"/>
        <v>2.1771848205990096E-2</v>
      </c>
      <c r="J151" s="3">
        <v>0</v>
      </c>
      <c r="K151" s="11">
        <v>0</v>
      </c>
      <c r="M151" s="7">
        <v>3</v>
      </c>
      <c r="N151" s="7">
        <v>3</v>
      </c>
      <c r="O151" s="11">
        <v>-2.4273616137007736E-4</v>
      </c>
      <c r="P151" s="11">
        <v>3.0594251090839773E-3</v>
      </c>
      <c r="Q151" s="11">
        <v>-1.3700745655420302E-2</v>
      </c>
      <c r="R151" s="1">
        <v>4.7249954729749896E-2</v>
      </c>
      <c r="S151" s="3">
        <f t="shared" si="76"/>
        <v>2.7128667388252696E-2</v>
      </c>
      <c r="T151" s="11">
        <f t="shared" si="71"/>
        <v>0.92183779137690147</v>
      </c>
      <c r="U151" s="3">
        <f t="shared" si="72"/>
        <v>2.1679945485304053E-2</v>
      </c>
      <c r="V151" s="3">
        <v>0</v>
      </c>
      <c r="W151" s="11">
        <v>0</v>
      </c>
      <c r="Y151" s="7">
        <v>3</v>
      </c>
      <c r="Z151" s="7">
        <v>3</v>
      </c>
      <c r="AA151" s="11">
        <v>-1.5434435821752232E-4</v>
      </c>
      <c r="AB151" s="11">
        <v>2.0871152744058718E-3</v>
      </c>
      <c r="AC151" s="11">
        <v>-1.0165073529318102E-2</v>
      </c>
      <c r="AD151" s="1">
        <v>4.3007148178427261E-2</v>
      </c>
      <c r="AE151" s="3">
        <f t="shared" si="77"/>
        <v>2.7128667388252699E-2</v>
      </c>
      <c r="AF151" s="11">
        <f t="shared" si="73"/>
        <v>0.92183779137690147</v>
      </c>
      <c r="AG151" s="3">
        <f t="shared" si="74"/>
        <v>2.1842415854599118E-2</v>
      </c>
      <c r="AH151" s="3">
        <v>0</v>
      </c>
      <c r="AI151" s="11">
        <v>0</v>
      </c>
    </row>
    <row r="152" spans="1:35" x14ac:dyDescent="0.3">
      <c r="A152" s="7">
        <v>3.25</v>
      </c>
      <c r="B152" s="7">
        <v>3</v>
      </c>
      <c r="C152" s="11">
        <v>-1.9273616137007767E-4</v>
      </c>
      <c r="D152" s="11">
        <v>2.5094251090839806E-3</v>
      </c>
      <c r="E152" s="11">
        <v>-1.1700745655420315E-2</v>
      </c>
      <c r="F152" s="1">
        <v>4.4849954729749918E-2</v>
      </c>
      <c r="G152" s="3">
        <f t="shared" si="75"/>
        <v>2.6712063024801239E-2</v>
      </c>
      <c r="H152" s="11">
        <f t="shared" si="69"/>
        <v>0.91684742563217236</v>
      </c>
      <c r="I152" s="3">
        <f t="shared" si="70"/>
        <v>2.2043049910224433E-2</v>
      </c>
      <c r="J152" s="3">
        <v>0</v>
      </c>
      <c r="K152" s="11">
        <v>0</v>
      </c>
      <c r="M152" s="7">
        <v>3.25</v>
      </c>
      <c r="N152" s="7">
        <v>3</v>
      </c>
      <c r="O152" s="11">
        <v>-2.4273616137007736E-4</v>
      </c>
      <c r="P152" s="11">
        <v>3.0594251090839773E-3</v>
      </c>
      <c r="Q152" s="11">
        <v>-1.3700745655420302E-2</v>
      </c>
      <c r="R152" s="1">
        <v>4.7249954729749896E-2</v>
      </c>
      <c r="S152" s="3">
        <f t="shared" si="76"/>
        <v>2.6705031774801241E-2</v>
      </c>
      <c r="T152" s="11">
        <f t="shared" si="71"/>
        <v>0.91686837726781012</v>
      </c>
      <c r="U152" s="3">
        <f t="shared" si="72"/>
        <v>2.2046977688558123E-2</v>
      </c>
      <c r="V152" s="3">
        <v>0</v>
      </c>
      <c r="W152" s="11">
        <v>0</v>
      </c>
      <c r="Y152" s="7">
        <v>3.25</v>
      </c>
      <c r="Z152" s="7">
        <v>3</v>
      </c>
      <c r="AA152" s="11">
        <v>-1.5434435821752232E-4</v>
      </c>
      <c r="AB152" s="11">
        <v>2.0871152744058718E-3</v>
      </c>
      <c r="AC152" s="11">
        <v>-1.0165073529318102E-2</v>
      </c>
      <c r="AD152" s="1">
        <v>4.3007148178427261E-2</v>
      </c>
      <c r="AE152" s="3">
        <f t="shared" si="77"/>
        <v>2.6717461872119569E-2</v>
      </c>
      <c r="AF152" s="11">
        <f t="shared" si="73"/>
        <v>0.9168313385356951</v>
      </c>
      <c r="AG152" s="3">
        <f t="shared" si="74"/>
        <v>2.2040034022975163E-2</v>
      </c>
      <c r="AH152" s="3">
        <v>0</v>
      </c>
      <c r="AI152" s="11">
        <v>0</v>
      </c>
    </row>
    <row r="153" spans="1:35" x14ac:dyDescent="0.3">
      <c r="A153" s="7">
        <v>3.5</v>
      </c>
      <c r="B153" s="7">
        <v>3</v>
      </c>
      <c r="C153" s="11">
        <v>-1.9273616137007767E-4</v>
      </c>
      <c r="D153" s="11">
        <v>2.5094251090839806E-3</v>
      </c>
      <c r="E153" s="11">
        <v>-1.1700745655420315E-2</v>
      </c>
      <c r="F153" s="1">
        <v>4.4849954729749918E-2</v>
      </c>
      <c r="G153" s="3">
        <f t="shared" si="75"/>
        <v>2.6374239603315495E-2</v>
      </c>
      <c r="H153" s="11">
        <f t="shared" si="69"/>
        <v>0.9118225879284283</v>
      </c>
      <c r="I153" s="3">
        <f t="shared" si="70"/>
        <v>2.2279384118863987E-2</v>
      </c>
      <c r="J153" s="3">
        <v>0</v>
      </c>
      <c r="K153" s="11">
        <v>0</v>
      </c>
      <c r="M153" s="7">
        <v>3.5</v>
      </c>
      <c r="N153" s="7">
        <v>3</v>
      </c>
      <c r="O153" s="11">
        <v>-2.4273616137007736E-4</v>
      </c>
      <c r="P153" s="11">
        <v>3.0594251090839773E-3</v>
      </c>
      <c r="Q153" s="11">
        <v>-1.3700745655420302E-2</v>
      </c>
      <c r="R153" s="1">
        <v>4.7249954729749896E-2</v>
      </c>
      <c r="S153" s="3">
        <f t="shared" si="76"/>
        <v>2.6367989603315493E-2</v>
      </c>
      <c r="T153" s="11">
        <f t="shared" si="71"/>
        <v>0.9118425342657015</v>
      </c>
      <c r="U153" s="3">
        <f t="shared" si="72"/>
        <v>2.2332019759884858E-2</v>
      </c>
      <c r="V153" s="3">
        <v>0</v>
      </c>
      <c r="W153" s="11">
        <v>0</v>
      </c>
      <c r="Y153" s="7">
        <v>3.5</v>
      </c>
      <c r="Z153" s="7">
        <v>3</v>
      </c>
      <c r="AA153" s="11">
        <v>-1.5434435821752232E-4</v>
      </c>
      <c r="AB153" s="11">
        <v>2.0871152744058718E-3</v>
      </c>
      <c r="AC153" s="11">
        <v>-1.0165073529318102E-2</v>
      </c>
      <c r="AD153" s="1">
        <v>4.3007148178427261E-2</v>
      </c>
      <c r="AE153" s="3">
        <f t="shared" si="77"/>
        <v>2.6379038578709567E-2</v>
      </c>
      <c r="AF153" s="11">
        <f t="shared" si="73"/>
        <v>0.91180727270747775</v>
      </c>
      <c r="AG153" s="3">
        <f t="shared" si="74"/>
        <v>2.2238969042965628E-2</v>
      </c>
      <c r="AH153" s="3">
        <v>0</v>
      </c>
      <c r="AI153" s="11">
        <v>0</v>
      </c>
    </row>
    <row r="154" spans="1:35" x14ac:dyDescent="0.3">
      <c r="A154" s="7">
        <v>3.75</v>
      </c>
      <c r="B154" s="7">
        <v>3</v>
      </c>
      <c r="C154" s="11">
        <v>-1.9273616137007767E-4</v>
      </c>
      <c r="D154" s="11">
        <v>2.5094251090839806E-3</v>
      </c>
      <c r="E154" s="11">
        <v>-1.1700745655420315E-2</v>
      </c>
      <c r="F154" s="1">
        <v>4.4849954729749918E-2</v>
      </c>
      <c r="G154" s="3">
        <f t="shared" si="75"/>
        <v>2.6097128108667024E-2</v>
      </c>
      <c r="H154" s="11">
        <f t="shared" si="69"/>
        <v>0.90677200746280406</v>
      </c>
      <c r="I154" s="3">
        <f t="shared" si="70"/>
        <v>2.2408163072906717E-2</v>
      </c>
      <c r="J154" s="3">
        <v>0</v>
      </c>
      <c r="K154" s="11">
        <v>0</v>
      </c>
      <c r="M154" s="7">
        <v>3.75</v>
      </c>
      <c r="N154" s="7">
        <v>3</v>
      </c>
      <c r="O154" s="11">
        <v>-2.4273616137007736E-4</v>
      </c>
      <c r="P154" s="11">
        <v>3.0594251090839773E-3</v>
      </c>
      <c r="Q154" s="11">
        <v>-1.3700745655420302E-2</v>
      </c>
      <c r="R154" s="1">
        <v>4.7249954729749896E-2</v>
      </c>
      <c r="S154" s="3">
        <f t="shared" si="76"/>
        <v>2.6094784358667023E-2</v>
      </c>
      <c r="T154" s="11">
        <f t="shared" si="71"/>
        <v>0.90677997717367398</v>
      </c>
      <c r="U154" s="3">
        <f t="shared" si="72"/>
        <v>2.2443516425013854E-2</v>
      </c>
      <c r="V154" s="3">
        <v>0</v>
      </c>
      <c r="W154" s="11">
        <v>0</v>
      </c>
      <c r="Y154" s="7">
        <v>3.75</v>
      </c>
      <c r="Z154" s="7">
        <v>3</v>
      </c>
      <c r="AA154" s="11">
        <v>-1.5434435821752232E-4</v>
      </c>
      <c r="AB154" s="11">
        <v>2.0871152744058718E-3</v>
      </c>
      <c r="AC154" s="11">
        <v>-1.0165073529318102E-2</v>
      </c>
      <c r="AD154" s="1">
        <v>4.3007148178427261E-2</v>
      </c>
      <c r="AE154" s="3">
        <f t="shared" si="77"/>
        <v>2.6098927724439801E-2</v>
      </c>
      <c r="AF154" s="11">
        <f t="shared" si="73"/>
        <v>0.90676588807892655</v>
      </c>
      <c r="AG154" s="3">
        <f t="shared" si="74"/>
        <v>2.238101770509715E-2</v>
      </c>
      <c r="AH154" s="3">
        <v>0</v>
      </c>
      <c r="AI154" s="11">
        <v>0</v>
      </c>
    </row>
    <row r="155" spans="1:35" x14ac:dyDescent="0.3">
      <c r="A155" s="7">
        <v>4</v>
      </c>
      <c r="B155" s="7">
        <v>4</v>
      </c>
      <c r="C155" s="11">
        <v>-2.6754844262594397E-4</v>
      </c>
      <c r="D155" s="11">
        <v>3.8674570881503979E-3</v>
      </c>
      <c r="E155" s="11">
        <v>-1.897401198767007E-2</v>
      </c>
      <c r="F155" s="1">
        <v>5.7002494394061701E-2</v>
      </c>
      <c r="G155" s="3">
        <f t="shared" si="75"/>
        <v>2.5862659525727374E-2</v>
      </c>
      <c r="H155" s="11">
        <f t="shared" si="69"/>
        <v>0.90172053227942761</v>
      </c>
      <c r="I155" s="3">
        <f t="shared" si="70"/>
        <v>2.2828526141982053E-2</v>
      </c>
      <c r="J155" s="3">
        <v>0</v>
      </c>
      <c r="K155" s="11">
        <v>0</v>
      </c>
      <c r="M155" s="7">
        <v>4</v>
      </c>
      <c r="N155" s="7">
        <v>4</v>
      </c>
      <c r="O155" s="11">
        <v>-2.6754844262594397E-4</v>
      </c>
      <c r="P155" s="11">
        <v>3.8674570881503979E-3</v>
      </c>
      <c r="Q155" s="11">
        <v>-1.897401198767007E-2</v>
      </c>
      <c r="R155" s="1">
        <v>5.7002494394061701E-2</v>
      </c>
      <c r="S155" s="3">
        <f t="shared" si="76"/>
        <v>2.5862659525727374E-2</v>
      </c>
      <c r="T155" s="11">
        <f t="shared" si="71"/>
        <v>0.90172053227942761</v>
      </c>
      <c r="U155" s="3">
        <f t="shared" si="72"/>
        <v>2.2828526141982053E-2</v>
      </c>
      <c r="V155" s="3">
        <v>0</v>
      </c>
      <c r="W155" s="11">
        <v>0</v>
      </c>
      <c r="Y155" s="7">
        <v>4</v>
      </c>
      <c r="Z155" s="7">
        <v>4</v>
      </c>
      <c r="AA155" s="11">
        <v>-2.6754844262594397E-4</v>
      </c>
      <c r="AB155" s="11">
        <v>3.8674570881503979E-3</v>
      </c>
      <c r="AC155" s="11">
        <v>-1.897401198767007E-2</v>
      </c>
      <c r="AD155" s="1">
        <v>5.7002494394061701E-2</v>
      </c>
      <c r="AE155" s="3">
        <f t="shared" si="77"/>
        <v>2.5862659525727374E-2</v>
      </c>
      <c r="AF155" s="11">
        <f t="shared" si="73"/>
        <v>0.90172053227942761</v>
      </c>
      <c r="AG155" s="3">
        <f t="shared" si="74"/>
        <v>2.2828526141982053E-2</v>
      </c>
      <c r="AH155" s="3">
        <v>0</v>
      </c>
      <c r="AI155" s="11">
        <v>0</v>
      </c>
    </row>
    <row r="156" spans="1:35" x14ac:dyDescent="0.3">
      <c r="A156" s="7">
        <v>4.25</v>
      </c>
      <c r="B156" s="7">
        <v>4</v>
      </c>
      <c r="C156" s="11">
        <v>-2.6754844262594397E-4</v>
      </c>
      <c r="D156" s="11">
        <v>3.8674570881503979E-3</v>
      </c>
      <c r="E156" s="11">
        <v>-1.897401198767007E-2</v>
      </c>
      <c r="F156" s="1">
        <v>5.7002494394061701E-2</v>
      </c>
      <c r="G156" s="3">
        <f t="shared" si="75"/>
        <v>2.5680363685223237E-2</v>
      </c>
      <c r="H156" s="11">
        <f t="shared" si="69"/>
        <v>0.8966034981801283</v>
      </c>
      <c r="I156" s="3">
        <f t="shared" si="70"/>
        <v>2.3494249537455048E-2</v>
      </c>
      <c r="J156" s="3">
        <v>0</v>
      </c>
      <c r="K156" s="11">
        <v>0</v>
      </c>
      <c r="M156" s="7">
        <v>4.25</v>
      </c>
      <c r="N156" s="7">
        <v>4</v>
      </c>
      <c r="O156" s="11">
        <v>-2.6754844262594397E-4</v>
      </c>
      <c r="P156" s="11">
        <v>3.8674570881503979E-3</v>
      </c>
      <c r="Q156" s="11">
        <v>-1.897401198767007E-2</v>
      </c>
      <c r="R156" s="1">
        <v>5.7002494394061701E-2</v>
      </c>
      <c r="S156" s="3">
        <f t="shared" si="76"/>
        <v>2.5680363685223237E-2</v>
      </c>
      <c r="T156" s="11">
        <f t="shared" si="71"/>
        <v>0.8966034981801283</v>
      </c>
      <c r="U156" s="3">
        <f t="shared" si="72"/>
        <v>2.3494249537455048E-2</v>
      </c>
      <c r="V156" s="3">
        <v>0</v>
      </c>
      <c r="W156" s="11">
        <v>0</v>
      </c>
      <c r="Y156" s="7">
        <v>4.25</v>
      </c>
      <c r="Z156" s="7">
        <v>4</v>
      </c>
      <c r="AA156" s="11">
        <v>-2.6754844262594397E-4</v>
      </c>
      <c r="AB156" s="11">
        <v>3.8674570881503979E-3</v>
      </c>
      <c r="AC156" s="11">
        <v>-1.897401198767007E-2</v>
      </c>
      <c r="AD156" s="1">
        <v>5.7002494394061701E-2</v>
      </c>
      <c r="AE156" s="3">
        <f t="shared" si="77"/>
        <v>2.5680363685223237E-2</v>
      </c>
      <c r="AF156" s="11">
        <f t="shared" si="73"/>
        <v>0.8966034981801283</v>
      </c>
      <c r="AG156" s="3">
        <f t="shared" si="74"/>
        <v>2.3494249537455048E-2</v>
      </c>
      <c r="AH156" s="3">
        <v>0</v>
      </c>
      <c r="AI156" s="11">
        <v>0</v>
      </c>
    </row>
    <row r="157" spans="1:35" x14ac:dyDescent="0.3">
      <c r="A157" s="7">
        <v>4.5</v>
      </c>
      <c r="B157" s="7">
        <v>4</v>
      </c>
      <c r="C157" s="11">
        <v>-2.6754844262594397E-4</v>
      </c>
      <c r="D157" s="11">
        <v>3.8674570881503979E-3</v>
      </c>
      <c r="E157" s="11">
        <v>-1.897401198767007E-2</v>
      </c>
      <c r="F157" s="1">
        <v>5.7002494394061701E-2</v>
      </c>
      <c r="G157" s="3">
        <f t="shared" si="75"/>
        <v>2.5555094650302798E-2</v>
      </c>
      <c r="H157" s="11">
        <f t="shared" si="69"/>
        <v>0.891367992667769</v>
      </c>
      <c r="I157" s="3">
        <f t="shared" si="70"/>
        <v>2.3852759422680059E-2</v>
      </c>
      <c r="J157" s="3">
        <v>0</v>
      </c>
      <c r="K157" s="11">
        <v>0</v>
      </c>
      <c r="M157" s="7">
        <v>4.5</v>
      </c>
      <c r="N157" s="7">
        <v>4</v>
      </c>
      <c r="O157" s="11">
        <v>-2.6754844262594397E-4</v>
      </c>
      <c r="P157" s="11">
        <v>3.8674570881503979E-3</v>
      </c>
      <c r="Q157" s="11">
        <v>-1.897401198767007E-2</v>
      </c>
      <c r="R157" s="1">
        <v>5.7002494394061701E-2</v>
      </c>
      <c r="S157" s="3">
        <f t="shared" si="76"/>
        <v>2.5555094650302798E-2</v>
      </c>
      <c r="T157" s="11">
        <f t="shared" si="71"/>
        <v>0.891367992667769</v>
      </c>
      <c r="U157" s="3">
        <f t="shared" si="72"/>
        <v>2.3852759422680059E-2</v>
      </c>
      <c r="V157" s="3">
        <v>0</v>
      </c>
      <c r="W157" s="11">
        <v>0</v>
      </c>
      <c r="Y157" s="7">
        <v>4.5</v>
      </c>
      <c r="Z157" s="7">
        <v>4</v>
      </c>
      <c r="AA157" s="11">
        <v>-2.6754844262594397E-4</v>
      </c>
      <c r="AB157" s="11">
        <v>3.8674570881503979E-3</v>
      </c>
      <c r="AC157" s="11">
        <v>-1.897401198767007E-2</v>
      </c>
      <c r="AD157" s="1">
        <v>5.7002494394061701E-2</v>
      </c>
      <c r="AE157" s="3">
        <f t="shared" si="77"/>
        <v>2.5555094650302798E-2</v>
      </c>
      <c r="AF157" s="11">
        <f t="shared" si="73"/>
        <v>0.891367992667769</v>
      </c>
      <c r="AG157" s="3">
        <f t="shared" si="74"/>
        <v>2.3852759422680059E-2</v>
      </c>
      <c r="AH157" s="3">
        <v>0</v>
      </c>
      <c r="AI157" s="11">
        <v>0</v>
      </c>
    </row>
    <row r="158" spans="1:35" x14ac:dyDescent="0.3">
      <c r="A158" s="7">
        <v>4.75</v>
      </c>
      <c r="B158" s="7">
        <v>4</v>
      </c>
      <c r="C158" s="11">
        <v>-2.6754844262594397E-4</v>
      </c>
      <c r="D158" s="11">
        <v>3.8674570881503979E-3</v>
      </c>
      <c r="E158" s="11">
        <v>-1.897401198767007E-2</v>
      </c>
      <c r="F158" s="1">
        <v>5.7002494394061701E-2</v>
      </c>
      <c r="G158" s="3">
        <f t="shared" si="75"/>
        <v>2.5461769754469885E-2</v>
      </c>
      <c r="H158" s="11">
        <f t="shared" si="69"/>
        <v>0.8860841049220276</v>
      </c>
      <c r="I158" s="3">
        <f t="shared" si="70"/>
        <v>2.3803044687086938E-2</v>
      </c>
      <c r="J158" s="3">
        <v>0</v>
      </c>
      <c r="K158" s="11">
        <v>0</v>
      </c>
      <c r="M158" s="7">
        <v>4.75</v>
      </c>
      <c r="N158" s="7">
        <v>4</v>
      </c>
      <c r="O158" s="11">
        <v>-2.6754844262594397E-4</v>
      </c>
      <c r="P158" s="11">
        <v>3.8674570881503979E-3</v>
      </c>
      <c r="Q158" s="11">
        <v>-1.897401198767007E-2</v>
      </c>
      <c r="R158" s="1">
        <v>5.7002494394061701E-2</v>
      </c>
      <c r="S158" s="3">
        <f t="shared" si="76"/>
        <v>2.5461769754469885E-2</v>
      </c>
      <c r="T158" s="11">
        <f t="shared" si="71"/>
        <v>0.8860841049220276</v>
      </c>
      <c r="U158" s="3">
        <f t="shared" si="72"/>
        <v>2.3803044687086938E-2</v>
      </c>
      <c r="V158" s="3">
        <v>0</v>
      </c>
      <c r="W158" s="11">
        <v>0</v>
      </c>
      <c r="Y158" s="7">
        <v>4.75</v>
      </c>
      <c r="Z158" s="7">
        <v>4</v>
      </c>
      <c r="AA158" s="11">
        <v>-2.6754844262594397E-4</v>
      </c>
      <c r="AB158" s="11">
        <v>3.8674570881503979E-3</v>
      </c>
      <c r="AC158" s="11">
        <v>-1.897401198767007E-2</v>
      </c>
      <c r="AD158" s="1">
        <v>5.7002494394061701E-2</v>
      </c>
      <c r="AE158" s="3">
        <f t="shared" si="77"/>
        <v>2.5461769754469885E-2</v>
      </c>
      <c r="AF158" s="11">
        <f t="shared" si="73"/>
        <v>0.8860841049220276</v>
      </c>
      <c r="AG158" s="3">
        <f t="shared" si="74"/>
        <v>2.3803044687086938E-2</v>
      </c>
      <c r="AH158" s="3">
        <v>0</v>
      </c>
      <c r="AI158" s="11">
        <v>0</v>
      </c>
    </row>
    <row r="159" spans="1:35" x14ac:dyDescent="0.3">
      <c r="A159" s="7">
        <v>5</v>
      </c>
      <c r="B159" s="7">
        <v>5</v>
      </c>
      <c r="C159" s="11">
        <v>8.1574061056412586E-6</v>
      </c>
      <c r="D159" s="11">
        <v>-7.7786458102310253E-5</v>
      </c>
      <c r="E159" s="11">
        <v>-1.9951518001188207E-4</v>
      </c>
      <c r="F159" s="1">
        <v>2.7297867920640307E-2</v>
      </c>
      <c r="G159" s="3">
        <f t="shared" si="75"/>
        <v>2.5375306331228299E-2</v>
      </c>
      <c r="H159" s="11">
        <f t="shared" si="69"/>
        <v>0.88084242203851149</v>
      </c>
      <c r="I159" s="3">
        <f t="shared" si="70"/>
        <v>2.3586490245102176E-2</v>
      </c>
      <c r="J159" s="3">
        <v>0</v>
      </c>
      <c r="K159" s="11">
        <v>0</v>
      </c>
      <c r="M159" s="7">
        <v>5</v>
      </c>
      <c r="N159" s="7">
        <v>5</v>
      </c>
      <c r="O159" s="11">
        <v>8.1574061056412586E-6</v>
      </c>
      <c r="P159" s="11">
        <v>-7.7786458102310253E-5</v>
      </c>
      <c r="Q159" s="11">
        <v>-1.9951518001188207E-4</v>
      </c>
      <c r="R159" s="1">
        <v>2.7297867920640307E-2</v>
      </c>
      <c r="S159" s="3">
        <f t="shared" si="76"/>
        <v>2.5375306331228299E-2</v>
      </c>
      <c r="T159" s="11">
        <f t="shared" si="71"/>
        <v>0.88084242203851149</v>
      </c>
      <c r="U159" s="3">
        <f t="shared" si="72"/>
        <v>2.3586490245102176E-2</v>
      </c>
      <c r="V159" s="3">
        <v>0</v>
      </c>
      <c r="W159" s="11">
        <v>0</v>
      </c>
      <c r="Y159" s="7">
        <v>5</v>
      </c>
      <c r="Z159" s="7">
        <v>5</v>
      </c>
      <c r="AA159" s="11">
        <v>8.1574061056412586E-6</v>
      </c>
      <c r="AB159" s="11">
        <v>-7.7786458102310253E-5</v>
      </c>
      <c r="AC159" s="11">
        <v>-1.9951518001188207E-4</v>
      </c>
      <c r="AD159" s="1">
        <v>2.7297867920640307E-2</v>
      </c>
      <c r="AE159" s="3">
        <f t="shared" si="77"/>
        <v>2.5375306331228299E-2</v>
      </c>
      <c r="AF159" s="11">
        <f t="shared" si="73"/>
        <v>0.88084242203851149</v>
      </c>
      <c r="AG159" s="3">
        <f t="shared" si="74"/>
        <v>2.3586490245102176E-2</v>
      </c>
      <c r="AH159" s="3">
        <v>0</v>
      </c>
      <c r="AI159" s="11">
        <v>0</v>
      </c>
    </row>
    <row r="160" spans="1:35" x14ac:dyDescent="0.3">
      <c r="A160" s="7">
        <v>5.25</v>
      </c>
      <c r="B160" s="7">
        <v>5</v>
      </c>
      <c r="C160" s="11">
        <v>8.1574061056412586E-6</v>
      </c>
      <c r="D160" s="11">
        <v>-7.7786458102310253E-5</v>
      </c>
      <c r="E160" s="11">
        <v>-1.9951518001188207E-4</v>
      </c>
      <c r="F160" s="1">
        <v>2.7297867920640307E-2</v>
      </c>
      <c r="G160" s="3">
        <f t="shared" si="75"/>
        <v>2.5286826129513371E-2</v>
      </c>
      <c r="H160" s="11">
        <f t="shared" si="69"/>
        <v>0.87567887423228097</v>
      </c>
      <c r="I160" s="3">
        <f t="shared" si="70"/>
        <v>2.3548713460508353E-2</v>
      </c>
      <c r="J160" s="3">
        <v>0</v>
      </c>
      <c r="K160" s="11">
        <v>0</v>
      </c>
      <c r="M160" s="7">
        <v>5.25</v>
      </c>
      <c r="N160" s="7">
        <v>5</v>
      </c>
      <c r="O160" s="11">
        <v>8.1574061056412586E-6</v>
      </c>
      <c r="P160" s="11">
        <v>-7.7786458102310253E-5</v>
      </c>
      <c r="Q160" s="11">
        <v>-1.9951518001188207E-4</v>
      </c>
      <c r="R160" s="1">
        <v>2.7297867920640307E-2</v>
      </c>
      <c r="S160" s="3">
        <f t="shared" si="76"/>
        <v>2.5286826129513371E-2</v>
      </c>
      <c r="T160" s="11">
        <f t="shared" si="71"/>
        <v>0.87567887423228097</v>
      </c>
      <c r="U160" s="3">
        <f t="shared" si="72"/>
        <v>2.3548713460508353E-2</v>
      </c>
      <c r="V160" s="3">
        <v>0</v>
      </c>
      <c r="W160" s="11">
        <v>0</v>
      </c>
      <c r="Y160" s="7">
        <v>5.25</v>
      </c>
      <c r="Z160" s="7">
        <v>5</v>
      </c>
      <c r="AA160" s="11">
        <v>8.1574061056412586E-6</v>
      </c>
      <c r="AB160" s="11">
        <v>-7.7786458102310253E-5</v>
      </c>
      <c r="AC160" s="11">
        <v>-1.9951518001188207E-4</v>
      </c>
      <c r="AD160" s="1">
        <v>2.7297867920640307E-2</v>
      </c>
      <c r="AE160" s="3">
        <f t="shared" si="77"/>
        <v>2.5286826129513371E-2</v>
      </c>
      <c r="AF160" s="11">
        <f t="shared" si="73"/>
        <v>0.87567887423228097</v>
      </c>
      <c r="AG160" s="3">
        <f t="shared" si="74"/>
        <v>2.3548713460508353E-2</v>
      </c>
      <c r="AH160" s="3">
        <v>0</v>
      </c>
      <c r="AI160" s="11">
        <v>0</v>
      </c>
    </row>
    <row r="161" spans="1:35" x14ac:dyDescent="0.3">
      <c r="A161" s="7">
        <v>5.5</v>
      </c>
      <c r="B161" s="7">
        <v>5</v>
      </c>
      <c r="C161" s="11">
        <v>8.1574061056412586E-6</v>
      </c>
      <c r="D161" s="11">
        <v>-7.7786458102310253E-5</v>
      </c>
      <c r="E161" s="11">
        <v>-1.9951518001188207E-4</v>
      </c>
      <c r="F161" s="1">
        <v>2.7297867920640307E-2</v>
      </c>
      <c r="G161" s="3">
        <f t="shared" si="75"/>
        <v>2.5204682513806136E-2</v>
      </c>
      <c r="H161" s="11">
        <f t="shared" si="69"/>
        <v>0.87055376891822578</v>
      </c>
      <c r="I161" s="3">
        <f t="shared" si="70"/>
        <v>2.3547751484119139E-2</v>
      </c>
      <c r="J161" s="3">
        <v>0</v>
      </c>
      <c r="K161" s="11">
        <v>0</v>
      </c>
      <c r="M161" s="7">
        <v>5.5</v>
      </c>
      <c r="N161" s="7">
        <v>5</v>
      </c>
      <c r="O161" s="11">
        <v>8.1574061056412586E-6</v>
      </c>
      <c r="P161" s="11">
        <v>-7.7786458102310253E-5</v>
      </c>
      <c r="Q161" s="11">
        <v>-1.9951518001188207E-4</v>
      </c>
      <c r="R161" s="1">
        <v>2.7297867920640307E-2</v>
      </c>
      <c r="S161" s="3">
        <f t="shared" si="76"/>
        <v>2.5204682513806136E-2</v>
      </c>
      <c r="T161" s="11">
        <f t="shared" si="71"/>
        <v>0.87055376891822578</v>
      </c>
      <c r="U161" s="3">
        <f t="shared" si="72"/>
        <v>2.3547751484119139E-2</v>
      </c>
      <c r="V161" s="3">
        <v>0</v>
      </c>
      <c r="W161" s="11">
        <v>0</v>
      </c>
      <c r="Y161" s="7">
        <v>5.5</v>
      </c>
      <c r="Z161" s="7">
        <v>5</v>
      </c>
      <c r="AA161" s="11">
        <v>8.1574061056412586E-6</v>
      </c>
      <c r="AB161" s="11">
        <v>-7.7786458102310253E-5</v>
      </c>
      <c r="AC161" s="11">
        <v>-1.9951518001188207E-4</v>
      </c>
      <c r="AD161" s="1">
        <v>2.7297867920640307E-2</v>
      </c>
      <c r="AE161" s="3">
        <f t="shared" si="77"/>
        <v>2.5204682513806136E-2</v>
      </c>
      <c r="AF161" s="11">
        <f t="shared" si="73"/>
        <v>0.87055376891822578</v>
      </c>
      <c r="AG161" s="3">
        <f t="shared" si="74"/>
        <v>2.3547751484119139E-2</v>
      </c>
      <c r="AH161" s="3">
        <v>0</v>
      </c>
      <c r="AI161" s="11">
        <v>0</v>
      </c>
    </row>
    <row r="162" spans="1:35" x14ac:dyDescent="0.3">
      <c r="A162" s="7">
        <v>5.75</v>
      </c>
      <c r="B162" s="7">
        <v>5</v>
      </c>
      <c r="C162" s="11">
        <v>8.1574061056412586E-6</v>
      </c>
      <c r="D162" s="11">
        <v>-7.7786458102310253E-5</v>
      </c>
      <c r="E162" s="11">
        <v>-1.9951518001188207E-4</v>
      </c>
      <c r="F162" s="1">
        <v>2.7297867920640307E-2</v>
      </c>
      <c r="G162" s="3">
        <f t="shared" si="75"/>
        <v>2.5129640240928997E-2</v>
      </c>
      <c r="H162" s="11">
        <f t="shared" si="69"/>
        <v>0.86545886634213776</v>
      </c>
      <c r="I162" s="3">
        <f t="shared" si="70"/>
        <v>2.3586681353719996E-2</v>
      </c>
      <c r="J162" s="3">
        <v>0</v>
      </c>
      <c r="K162" s="11">
        <v>0</v>
      </c>
      <c r="M162" s="7">
        <v>5.75</v>
      </c>
      <c r="N162" s="7">
        <v>5</v>
      </c>
      <c r="O162" s="11">
        <v>8.1574061056412586E-6</v>
      </c>
      <c r="P162" s="11">
        <v>-7.7786458102310253E-5</v>
      </c>
      <c r="Q162" s="11">
        <v>-1.9951518001188207E-4</v>
      </c>
      <c r="R162" s="1">
        <v>2.7297867920640307E-2</v>
      </c>
      <c r="S162" s="3">
        <f t="shared" si="76"/>
        <v>2.5129640240928997E-2</v>
      </c>
      <c r="T162" s="11">
        <f t="shared" si="71"/>
        <v>0.86545886634213776</v>
      </c>
      <c r="U162" s="3">
        <f t="shared" si="72"/>
        <v>2.3586681353719996E-2</v>
      </c>
      <c r="V162" s="3">
        <v>0</v>
      </c>
      <c r="W162" s="11">
        <v>0</v>
      </c>
      <c r="Y162" s="7">
        <v>5.75</v>
      </c>
      <c r="Z162" s="7">
        <v>5</v>
      </c>
      <c r="AA162" s="11">
        <v>8.1574061056412586E-6</v>
      </c>
      <c r="AB162" s="11">
        <v>-7.7786458102310253E-5</v>
      </c>
      <c r="AC162" s="11">
        <v>-1.9951518001188207E-4</v>
      </c>
      <c r="AD162" s="1">
        <v>2.7297867920640307E-2</v>
      </c>
      <c r="AE162" s="3">
        <f t="shared" si="77"/>
        <v>2.5129640240928997E-2</v>
      </c>
      <c r="AF162" s="11">
        <f t="shared" si="73"/>
        <v>0.86545886634213776</v>
      </c>
      <c r="AG162" s="3">
        <f t="shared" si="74"/>
        <v>2.3586681353719996E-2</v>
      </c>
      <c r="AH162" s="3">
        <v>0</v>
      </c>
      <c r="AI162" s="11">
        <v>0</v>
      </c>
    </row>
    <row r="163" spans="1:35" x14ac:dyDescent="0.3">
      <c r="A163" s="7">
        <v>6</v>
      </c>
      <c r="B163" s="7">
        <v>5</v>
      </c>
      <c r="C163" s="11">
        <v>8.1574061056412586E-6</v>
      </c>
      <c r="D163" s="11">
        <v>-7.7786458102310253E-5</v>
      </c>
      <c r="E163" s="11">
        <v>-1.9951518001188207E-4</v>
      </c>
      <c r="F163" s="1">
        <v>2.7297867920640307E-2</v>
      </c>
      <c r="G163" s="3">
        <f t="shared" si="75"/>
        <v>2.5062464067704356E-2</v>
      </c>
      <c r="H163" s="11">
        <f t="shared" si="69"/>
        <v>0.86038545693859148</v>
      </c>
      <c r="I163" s="3">
        <f t="shared" si="70"/>
        <v>2.3668581354055362E-2</v>
      </c>
      <c r="J163" s="3">
        <v>0</v>
      </c>
      <c r="K163" s="11">
        <v>0</v>
      </c>
      <c r="M163" s="7">
        <v>6</v>
      </c>
      <c r="N163" s="7">
        <v>5</v>
      </c>
      <c r="O163" s="11">
        <v>8.1574061056412586E-6</v>
      </c>
      <c r="P163" s="11">
        <v>-7.7786458102310253E-5</v>
      </c>
      <c r="Q163" s="11">
        <v>-1.9951518001188207E-4</v>
      </c>
      <c r="R163" s="1">
        <v>2.7297867920640307E-2</v>
      </c>
      <c r="S163" s="3">
        <f t="shared" si="76"/>
        <v>2.5062464067704356E-2</v>
      </c>
      <c r="T163" s="11">
        <f t="shared" si="71"/>
        <v>0.86038545693859148</v>
      </c>
      <c r="U163" s="3">
        <f t="shared" si="72"/>
        <v>2.3668581354055362E-2</v>
      </c>
      <c r="V163" s="3">
        <v>0</v>
      </c>
      <c r="W163" s="11">
        <v>0</v>
      </c>
      <c r="Y163" s="7">
        <v>6</v>
      </c>
      <c r="Z163" s="7">
        <v>5</v>
      </c>
      <c r="AA163" s="11">
        <v>8.1574061056412586E-6</v>
      </c>
      <c r="AB163" s="11">
        <v>-7.7786458102310253E-5</v>
      </c>
      <c r="AC163" s="11">
        <v>-1.9951518001188207E-4</v>
      </c>
      <c r="AD163" s="1">
        <v>2.7297867920640307E-2</v>
      </c>
      <c r="AE163" s="3">
        <f t="shared" si="77"/>
        <v>2.5062464067704356E-2</v>
      </c>
      <c r="AF163" s="11">
        <f t="shared" si="73"/>
        <v>0.86038545693859148</v>
      </c>
      <c r="AG163" s="3">
        <f t="shared" si="74"/>
        <v>2.3668581354055362E-2</v>
      </c>
      <c r="AH163" s="3">
        <v>0</v>
      </c>
      <c r="AI163" s="11">
        <v>0</v>
      </c>
    </row>
    <row r="164" spans="1:35" x14ac:dyDescent="0.3">
      <c r="A164" s="7">
        <v>6.25</v>
      </c>
      <c r="B164" s="7">
        <v>5</v>
      </c>
      <c r="C164" s="11">
        <v>8.1574061056412586E-6</v>
      </c>
      <c r="D164" s="11">
        <v>-7.7786458102310253E-5</v>
      </c>
      <c r="E164" s="11">
        <v>-1.9951518001188207E-4</v>
      </c>
      <c r="F164" s="1">
        <v>2.7297867920640307E-2</v>
      </c>
      <c r="G164" s="3">
        <f t="shared" si="75"/>
        <v>2.5003918750954625E-2</v>
      </c>
      <c r="H164" s="11">
        <f t="shared" si="69"/>
        <v>0.85532437828073038</v>
      </c>
      <c r="I164" s="3">
        <f t="shared" si="70"/>
        <v>2.3796531333753812E-2</v>
      </c>
      <c r="J164" s="3">
        <v>0</v>
      </c>
      <c r="K164" s="11">
        <v>0</v>
      </c>
      <c r="M164" s="7">
        <v>6.25</v>
      </c>
      <c r="N164" s="7">
        <v>5</v>
      </c>
      <c r="O164" s="11">
        <v>8.1574061056412586E-6</v>
      </c>
      <c r="P164" s="11">
        <v>-7.7786458102310253E-5</v>
      </c>
      <c r="Q164" s="11">
        <v>-1.9951518001188207E-4</v>
      </c>
      <c r="R164" s="1">
        <v>2.7297867920640307E-2</v>
      </c>
      <c r="S164" s="3">
        <f t="shared" si="76"/>
        <v>2.5003918750954625E-2</v>
      </c>
      <c r="T164" s="11">
        <f t="shared" si="71"/>
        <v>0.85532437828073038</v>
      </c>
      <c r="U164" s="3">
        <f t="shared" si="72"/>
        <v>2.3796531333753812E-2</v>
      </c>
      <c r="V164" s="3">
        <v>0</v>
      </c>
      <c r="W164" s="11">
        <v>0</v>
      </c>
      <c r="Y164" s="7">
        <v>6.25</v>
      </c>
      <c r="Z164" s="7">
        <v>5</v>
      </c>
      <c r="AA164" s="11">
        <v>8.1574061056412586E-6</v>
      </c>
      <c r="AB164" s="11">
        <v>-7.7786458102310253E-5</v>
      </c>
      <c r="AC164" s="11">
        <v>-1.9951518001188207E-4</v>
      </c>
      <c r="AD164" s="1">
        <v>2.7297867920640307E-2</v>
      </c>
      <c r="AE164" s="3">
        <f t="shared" si="77"/>
        <v>2.5003918750954625E-2</v>
      </c>
      <c r="AF164" s="11">
        <f t="shared" si="73"/>
        <v>0.85532437828073038</v>
      </c>
      <c r="AG164" s="3">
        <f t="shared" si="74"/>
        <v>2.3796531333753812E-2</v>
      </c>
      <c r="AH164" s="3">
        <v>0</v>
      </c>
      <c r="AI164" s="11">
        <v>0</v>
      </c>
    </row>
    <row r="165" spans="1:35" x14ac:dyDescent="0.3">
      <c r="A165" s="7">
        <v>6.5</v>
      </c>
      <c r="B165" s="7">
        <v>5</v>
      </c>
      <c r="C165" s="11">
        <v>8.1574061056412586E-6</v>
      </c>
      <c r="D165" s="11">
        <v>-7.7786458102310253E-5</v>
      </c>
      <c r="E165" s="11">
        <v>-1.9951518001188207E-4</v>
      </c>
      <c r="F165" s="1">
        <v>2.7297867920640307E-2</v>
      </c>
      <c r="G165" s="3">
        <f t="shared" si="75"/>
        <v>2.4954769047502195E-2</v>
      </c>
      <c r="H165" s="11">
        <f t="shared" si="69"/>
        <v>0.85026603270838741</v>
      </c>
      <c r="I165" s="3">
        <f t="shared" si="70"/>
        <v>2.3973613045868092E-2</v>
      </c>
      <c r="J165" s="3">
        <v>0</v>
      </c>
      <c r="K165" s="11">
        <v>0</v>
      </c>
      <c r="M165" s="7">
        <v>6.5</v>
      </c>
      <c r="N165" s="7">
        <v>5</v>
      </c>
      <c r="O165" s="11">
        <v>8.1574061056412586E-6</v>
      </c>
      <c r="P165" s="11">
        <v>-7.7786458102310253E-5</v>
      </c>
      <c r="Q165" s="11">
        <v>-1.9951518001188207E-4</v>
      </c>
      <c r="R165" s="1">
        <v>2.7297867920640307E-2</v>
      </c>
      <c r="S165" s="3">
        <f t="shared" si="76"/>
        <v>2.4954769047502195E-2</v>
      </c>
      <c r="T165" s="11">
        <f t="shared" si="71"/>
        <v>0.85026603270838741</v>
      </c>
      <c r="U165" s="3">
        <f t="shared" si="72"/>
        <v>2.3973613045868092E-2</v>
      </c>
      <c r="V165" s="3">
        <v>0</v>
      </c>
      <c r="W165" s="11">
        <v>0</v>
      </c>
      <c r="Y165" s="7">
        <v>6.5</v>
      </c>
      <c r="Z165" s="7">
        <v>5</v>
      </c>
      <c r="AA165" s="11">
        <v>8.1574061056412586E-6</v>
      </c>
      <c r="AB165" s="11">
        <v>-7.7786458102310253E-5</v>
      </c>
      <c r="AC165" s="11">
        <v>-1.9951518001188207E-4</v>
      </c>
      <c r="AD165" s="1">
        <v>2.7297867920640307E-2</v>
      </c>
      <c r="AE165" s="3">
        <f t="shared" si="77"/>
        <v>2.4954769047502195E-2</v>
      </c>
      <c r="AF165" s="11">
        <f t="shared" si="73"/>
        <v>0.85026603270838741</v>
      </c>
      <c r="AG165" s="3">
        <f t="shared" si="74"/>
        <v>2.3973613045868092E-2</v>
      </c>
      <c r="AH165" s="3">
        <v>0</v>
      </c>
      <c r="AI165" s="11">
        <v>0</v>
      </c>
    </row>
    <row r="166" spans="1:35" x14ac:dyDescent="0.3">
      <c r="A166" s="7">
        <v>6.75</v>
      </c>
      <c r="B166" s="7">
        <v>5</v>
      </c>
      <c r="C166" s="11">
        <v>8.1574061056412586E-6</v>
      </c>
      <c r="D166" s="11">
        <v>-7.7786458102310253E-5</v>
      </c>
      <c r="E166" s="11">
        <v>-1.9951518001188207E-4</v>
      </c>
      <c r="F166" s="1">
        <v>2.7297867920640307E-2</v>
      </c>
      <c r="G166" s="3">
        <f t="shared" si="75"/>
        <v>2.491577971416948E-2</v>
      </c>
      <c r="H166" s="11">
        <f t="shared" si="69"/>
        <v>0.84520040583943612</v>
      </c>
      <c r="I166" s="3">
        <f t="shared" si="70"/>
        <v>2.4202910512109987E-2</v>
      </c>
      <c r="J166" s="3">
        <v>0</v>
      </c>
      <c r="K166" s="11">
        <v>0</v>
      </c>
      <c r="M166" s="7">
        <v>6.75</v>
      </c>
      <c r="N166" s="7">
        <v>5</v>
      </c>
      <c r="O166" s="11">
        <v>8.1574061056412586E-6</v>
      </c>
      <c r="P166" s="11">
        <v>-7.7786458102310253E-5</v>
      </c>
      <c r="Q166" s="11">
        <v>-1.9951518001188207E-4</v>
      </c>
      <c r="R166" s="1">
        <v>2.7297867920640307E-2</v>
      </c>
      <c r="S166" s="3">
        <f t="shared" si="76"/>
        <v>2.491577971416948E-2</v>
      </c>
      <c r="T166" s="11">
        <f t="shared" si="71"/>
        <v>0.84520040583943612</v>
      </c>
      <c r="U166" s="3">
        <f t="shared" si="72"/>
        <v>2.4202910512109987E-2</v>
      </c>
      <c r="V166" s="3">
        <v>0</v>
      </c>
      <c r="W166" s="11">
        <v>0</v>
      </c>
      <c r="Y166" s="7">
        <v>6.75</v>
      </c>
      <c r="Z166" s="7">
        <v>5</v>
      </c>
      <c r="AA166" s="11">
        <v>8.1574061056412586E-6</v>
      </c>
      <c r="AB166" s="11">
        <v>-7.7786458102310253E-5</v>
      </c>
      <c r="AC166" s="11">
        <v>-1.9951518001188207E-4</v>
      </c>
      <c r="AD166" s="1">
        <v>2.7297867920640307E-2</v>
      </c>
      <c r="AE166" s="3">
        <f t="shared" si="77"/>
        <v>2.491577971416948E-2</v>
      </c>
      <c r="AF166" s="11">
        <f t="shared" si="73"/>
        <v>0.84520040583943612</v>
      </c>
      <c r="AG166" s="3">
        <f t="shared" si="74"/>
        <v>2.4202910512109987E-2</v>
      </c>
      <c r="AH166" s="3">
        <v>0</v>
      </c>
      <c r="AI166" s="11">
        <v>0</v>
      </c>
    </row>
    <row r="167" spans="1:35" x14ac:dyDescent="0.3">
      <c r="A167" s="7">
        <v>7</v>
      </c>
      <c r="B167" s="7">
        <v>7</v>
      </c>
      <c r="C167" s="11">
        <v>-1.7156501756638591E-5</v>
      </c>
      <c r="D167" s="11">
        <v>4.6322554742924196E-4</v>
      </c>
      <c r="E167" s="11">
        <v>-4.0525388016984755E-3</v>
      </c>
      <c r="F167" s="1">
        <v>3.6442115398162389E-2</v>
      </c>
      <c r="G167" s="3">
        <f t="shared" si="75"/>
        <v>2.4887715507778883E-2</v>
      </c>
      <c r="H167" s="11">
        <f t="shared" si="69"/>
        <v>0.84011708617533698</v>
      </c>
      <c r="I167" s="3">
        <f t="shared" si="70"/>
        <v>2.4493147994856024E-2</v>
      </c>
      <c r="J167" s="3">
        <v>0</v>
      </c>
      <c r="K167" s="11">
        <v>0</v>
      </c>
      <c r="M167" s="7">
        <v>7</v>
      </c>
      <c r="N167" s="7">
        <v>7</v>
      </c>
      <c r="O167" s="11">
        <v>-1.7156501756638591E-5</v>
      </c>
      <c r="P167" s="11">
        <v>4.6322554742924196E-4</v>
      </c>
      <c r="Q167" s="11">
        <v>-4.0525388016984755E-3</v>
      </c>
      <c r="R167" s="1">
        <v>3.6442115398162389E-2</v>
      </c>
      <c r="S167" s="3">
        <f t="shared" si="76"/>
        <v>2.4887715507778883E-2</v>
      </c>
      <c r="T167" s="11">
        <f t="shared" si="71"/>
        <v>0.84011708617533698</v>
      </c>
      <c r="U167" s="3">
        <f t="shared" si="72"/>
        <v>2.4493147994856024E-2</v>
      </c>
      <c r="V167" s="3">
        <v>0</v>
      </c>
      <c r="W167" s="11">
        <v>0</v>
      </c>
      <c r="Y167" s="7">
        <v>7</v>
      </c>
      <c r="Z167" s="7">
        <v>7</v>
      </c>
      <c r="AA167" s="11">
        <v>-1.7156501756638591E-5</v>
      </c>
      <c r="AB167" s="11">
        <v>4.6322554742924196E-4</v>
      </c>
      <c r="AC167" s="11">
        <v>-4.0525388016984755E-3</v>
      </c>
      <c r="AD167" s="1">
        <v>3.6442115398162389E-2</v>
      </c>
      <c r="AE167" s="3">
        <f t="shared" si="77"/>
        <v>2.4887715507778883E-2</v>
      </c>
      <c r="AF167" s="11">
        <f t="shared" si="73"/>
        <v>0.84011708617533698</v>
      </c>
      <c r="AG167" s="3">
        <f t="shared" si="74"/>
        <v>2.4493147994856024E-2</v>
      </c>
      <c r="AH167" s="3">
        <v>0</v>
      </c>
      <c r="AI167" s="11">
        <v>0</v>
      </c>
    </row>
    <row r="168" spans="1:35" x14ac:dyDescent="0.3">
      <c r="A168" s="7">
        <v>7.25</v>
      </c>
      <c r="B168" s="7">
        <v>7</v>
      </c>
      <c r="C168" s="11">
        <v>-1.7156501756638591E-5</v>
      </c>
      <c r="D168" s="11">
        <v>4.6322554742924196E-4</v>
      </c>
      <c r="E168" s="11">
        <v>-4.0525388016984755E-3</v>
      </c>
      <c r="F168" s="1">
        <v>3.6442115398162389E-2</v>
      </c>
      <c r="G168" s="3">
        <f t="shared" si="75"/>
        <v>2.4871534401618933E-2</v>
      </c>
      <c r="H168" s="11">
        <f t="shared" si="69"/>
        <v>0.83500411632596561</v>
      </c>
      <c r="I168" s="3">
        <f t="shared" si="70"/>
        <v>2.4800436232831125E-2</v>
      </c>
      <c r="J168" s="3">
        <v>0</v>
      </c>
      <c r="K168" s="11">
        <v>0</v>
      </c>
      <c r="M168" s="7">
        <v>7.25</v>
      </c>
      <c r="N168" s="7">
        <v>7</v>
      </c>
      <c r="O168" s="11">
        <v>-1.7156501756638591E-5</v>
      </c>
      <c r="P168" s="11">
        <v>4.6322554742924196E-4</v>
      </c>
      <c r="Q168" s="11">
        <v>-4.0525388016984755E-3</v>
      </c>
      <c r="R168" s="1">
        <v>3.6442115398162389E-2</v>
      </c>
      <c r="S168" s="3">
        <f t="shared" si="76"/>
        <v>2.4871534401618933E-2</v>
      </c>
      <c r="T168" s="11">
        <f t="shared" si="71"/>
        <v>0.83500411632596561</v>
      </c>
      <c r="U168" s="3">
        <f t="shared" si="72"/>
        <v>2.4800436232831125E-2</v>
      </c>
      <c r="V168" s="3">
        <v>0</v>
      </c>
      <c r="W168" s="11">
        <v>0</v>
      </c>
      <c r="Y168" s="7">
        <v>7.25</v>
      </c>
      <c r="Z168" s="7">
        <v>7</v>
      </c>
      <c r="AA168" s="11">
        <v>-1.7156501756638591E-5</v>
      </c>
      <c r="AB168" s="11">
        <v>4.6322554742924196E-4</v>
      </c>
      <c r="AC168" s="11">
        <v>-4.0525388016984755E-3</v>
      </c>
      <c r="AD168" s="1">
        <v>3.6442115398162389E-2</v>
      </c>
      <c r="AE168" s="3">
        <f t="shared" si="77"/>
        <v>2.4871534401618933E-2</v>
      </c>
      <c r="AF168" s="11">
        <f t="shared" si="73"/>
        <v>0.83500411632596561</v>
      </c>
      <c r="AG168" s="3">
        <f t="shared" si="74"/>
        <v>2.4800436232831125E-2</v>
      </c>
      <c r="AH168" s="3">
        <v>0</v>
      </c>
      <c r="AI168" s="11">
        <v>0</v>
      </c>
    </row>
    <row r="169" spans="1:35" x14ac:dyDescent="0.3">
      <c r="A169" s="7">
        <v>7.5</v>
      </c>
      <c r="B169" s="7">
        <v>7</v>
      </c>
      <c r="C169" s="11">
        <v>-1.7156501756638591E-5</v>
      </c>
      <c r="D169" s="11">
        <v>4.6322554742924196E-4</v>
      </c>
      <c r="E169" s="11">
        <v>-4.0525388016984755E-3</v>
      </c>
      <c r="F169" s="1">
        <v>3.6442115398162389E-2</v>
      </c>
      <c r="G169" s="3">
        <f t="shared" si="75"/>
        <v>2.4866612249736776E-2</v>
      </c>
      <c r="H169" s="11">
        <f t="shared" si="69"/>
        <v>0.82985890063907886</v>
      </c>
      <c r="I169" s="3">
        <f t="shared" si="70"/>
        <v>2.5091562786158761E-2</v>
      </c>
      <c r="J169" s="3">
        <v>0</v>
      </c>
      <c r="K169" s="11">
        <v>0</v>
      </c>
      <c r="M169" s="7">
        <v>7.5</v>
      </c>
      <c r="N169" s="7">
        <v>7</v>
      </c>
      <c r="O169" s="11">
        <v>-1.7156501756638591E-5</v>
      </c>
      <c r="P169" s="11">
        <v>4.6322554742924196E-4</v>
      </c>
      <c r="Q169" s="11">
        <v>-4.0525388016984755E-3</v>
      </c>
      <c r="R169" s="1">
        <v>3.6442115398162389E-2</v>
      </c>
      <c r="S169" s="3">
        <f t="shared" si="76"/>
        <v>2.4866612249736776E-2</v>
      </c>
      <c r="T169" s="11">
        <f t="shared" si="71"/>
        <v>0.82985890063907886</v>
      </c>
      <c r="U169" s="3">
        <f t="shared" si="72"/>
        <v>2.5091562786158761E-2</v>
      </c>
      <c r="V169" s="3">
        <v>0</v>
      </c>
      <c r="W169" s="11">
        <v>0</v>
      </c>
      <c r="Y169" s="7">
        <v>7.5</v>
      </c>
      <c r="Z169" s="7">
        <v>7</v>
      </c>
      <c r="AA169" s="11">
        <v>-1.7156501756638591E-5</v>
      </c>
      <c r="AB169" s="11">
        <v>4.6322554742924196E-4</v>
      </c>
      <c r="AC169" s="11">
        <v>-4.0525388016984755E-3</v>
      </c>
      <c r="AD169" s="1">
        <v>3.6442115398162389E-2</v>
      </c>
      <c r="AE169" s="3">
        <f t="shared" si="77"/>
        <v>2.4866612249736776E-2</v>
      </c>
      <c r="AF169" s="11">
        <f t="shared" si="73"/>
        <v>0.82985890063907886</v>
      </c>
      <c r="AG169" s="3">
        <f t="shared" si="74"/>
        <v>2.5091562786158761E-2</v>
      </c>
      <c r="AH169" s="3">
        <v>0</v>
      </c>
      <c r="AI169" s="11">
        <v>0</v>
      </c>
    </row>
    <row r="170" spans="1:35" x14ac:dyDescent="0.3">
      <c r="A170" s="7">
        <v>7.75</v>
      </c>
      <c r="B170" s="7">
        <v>7</v>
      </c>
      <c r="C170" s="11">
        <v>-1.7156501756638591E-5</v>
      </c>
      <c r="D170" s="11">
        <v>4.6322554742924196E-4</v>
      </c>
      <c r="E170" s="11">
        <v>-4.0525388016984755E-3</v>
      </c>
      <c r="F170" s="1">
        <v>3.6442115398162389E-2</v>
      </c>
      <c r="G170" s="3">
        <f t="shared" si="75"/>
        <v>2.4871340630092734E-2</v>
      </c>
      <c r="H170" s="11">
        <f t="shared" si="69"/>
        <v>0.82468573715093574</v>
      </c>
      <c r="I170" s="3">
        <f t="shared" si="70"/>
        <v>2.5360049661432349E-2</v>
      </c>
      <c r="J170" s="3">
        <v>0</v>
      </c>
      <c r="K170" s="11">
        <v>0</v>
      </c>
      <c r="M170" s="7">
        <v>7.75</v>
      </c>
      <c r="N170" s="7">
        <v>7</v>
      </c>
      <c r="O170" s="11">
        <v>-1.7156501756638591E-5</v>
      </c>
      <c r="P170" s="11">
        <v>4.6322554742924196E-4</v>
      </c>
      <c r="Q170" s="11">
        <v>-4.0525388016984755E-3</v>
      </c>
      <c r="R170" s="1">
        <v>3.6442115398162389E-2</v>
      </c>
      <c r="S170" s="3">
        <f t="shared" si="76"/>
        <v>2.4871340630092734E-2</v>
      </c>
      <c r="T170" s="11">
        <f t="shared" si="71"/>
        <v>0.82468573715093574</v>
      </c>
      <c r="U170" s="3">
        <f t="shared" si="72"/>
        <v>2.5360049661432349E-2</v>
      </c>
      <c r="V170" s="3">
        <v>0</v>
      </c>
      <c r="W170" s="11">
        <v>0</v>
      </c>
      <c r="Y170" s="7">
        <v>7.75</v>
      </c>
      <c r="Z170" s="7">
        <v>7</v>
      </c>
      <c r="AA170" s="11">
        <v>-1.7156501756638591E-5</v>
      </c>
      <c r="AB170" s="11">
        <v>4.6322554742924196E-4</v>
      </c>
      <c r="AC170" s="11">
        <v>-4.0525388016984755E-3</v>
      </c>
      <c r="AD170" s="1">
        <v>3.6442115398162389E-2</v>
      </c>
      <c r="AE170" s="3">
        <f t="shared" si="77"/>
        <v>2.4871340630092734E-2</v>
      </c>
      <c r="AF170" s="11">
        <f t="shared" si="73"/>
        <v>0.82468573715093574</v>
      </c>
      <c r="AG170" s="3">
        <f t="shared" si="74"/>
        <v>2.5360049661432349E-2</v>
      </c>
      <c r="AH170" s="3">
        <v>0</v>
      </c>
      <c r="AI170" s="11">
        <v>0</v>
      </c>
    </row>
    <row r="171" spans="1:35" x14ac:dyDescent="0.3">
      <c r="A171" s="7">
        <v>8</v>
      </c>
      <c r="B171" s="7">
        <v>7</v>
      </c>
      <c r="C171" s="11">
        <v>-1.7156501756638591E-5</v>
      </c>
      <c r="D171" s="11">
        <v>4.6322554742924196E-4</v>
      </c>
      <c r="E171" s="11">
        <v>-4.0525388016984755E-3</v>
      </c>
      <c r="F171" s="1">
        <v>3.6442115398162389E-2</v>
      </c>
      <c r="G171" s="3">
        <f t="shared" si="75"/>
        <v>2.4884111120647111E-2</v>
      </c>
      <c r="H171" s="11">
        <f t="shared" si="69"/>
        <v>0.81949015936628966</v>
      </c>
      <c r="I171" s="3">
        <f t="shared" si="70"/>
        <v>2.5599417457502938E-2</v>
      </c>
      <c r="J171" s="3">
        <v>0</v>
      </c>
      <c r="K171" s="11">
        <v>0</v>
      </c>
      <c r="M171" s="7">
        <v>8</v>
      </c>
      <c r="N171" s="7">
        <v>7</v>
      </c>
      <c r="O171" s="11">
        <v>-1.7156501756638591E-5</v>
      </c>
      <c r="P171" s="11">
        <v>4.6322554742924196E-4</v>
      </c>
      <c r="Q171" s="11">
        <v>-4.0525388016984755E-3</v>
      </c>
      <c r="R171" s="1">
        <v>3.6442115398162389E-2</v>
      </c>
      <c r="S171" s="3">
        <f t="shared" si="76"/>
        <v>2.4884111120647111E-2</v>
      </c>
      <c r="T171" s="11">
        <f t="shared" si="71"/>
        <v>0.81949015936628966</v>
      </c>
      <c r="U171" s="3">
        <f t="shared" si="72"/>
        <v>2.5599417457502938E-2</v>
      </c>
      <c r="V171" s="3">
        <v>0</v>
      </c>
      <c r="W171" s="11">
        <v>0</v>
      </c>
      <c r="Y171" s="7">
        <v>8</v>
      </c>
      <c r="Z171" s="7">
        <v>7</v>
      </c>
      <c r="AA171" s="11">
        <v>-1.7156501756638591E-5</v>
      </c>
      <c r="AB171" s="11">
        <v>4.6322554742924196E-4</v>
      </c>
      <c r="AC171" s="11">
        <v>-4.0525388016984755E-3</v>
      </c>
      <c r="AD171" s="1">
        <v>3.6442115398162389E-2</v>
      </c>
      <c r="AE171" s="3">
        <f t="shared" si="77"/>
        <v>2.4884111120647111E-2</v>
      </c>
      <c r="AF171" s="11">
        <f t="shared" si="73"/>
        <v>0.81949015936628966</v>
      </c>
      <c r="AG171" s="3">
        <f t="shared" si="74"/>
        <v>2.5599417457502938E-2</v>
      </c>
      <c r="AH171" s="3">
        <v>0</v>
      </c>
      <c r="AI171" s="11">
        <v>0</v>
      </c>
    </row>
    <row r="172" spans="1:35" x14ac:dyDescent="0.3">
      <c r="A172" s="7">
        <v>8.25</v>
      </c>
      <c r="B172" s="7">
        <v>7</v>
      </c>
      <c r="C172" s="11">
        <v>-1.7156501756638591E-5</v>
      </c>
      <c r="D172" s="11">
        <v>4.6322554742924196E-4</v>
      </c>
      <c r="E172" s="11">
        <v>-4.0525388016984755E-3</v>
      </c>
      <c r="F172" s="1">
        <v>3.6442115398162389E-2</v>
      </c>
      <c r="G172" s="3">
        <f t="shared" si="75"/>
        <v>2.4903315299360233E-2</v>
      </c>
      <c r="H172" s="11">
        <f t="shared" si="69"/>
        <v>0.81427889303885592</v>
      </c>
      <c r="I172" s="3">
        <f t="shared" si="70"/>
        <v>2.580318578189722E-2</v>
      </c>
      <c r="J172" s="3">
        <v>0</v>
      </c>
      <c r="K172" s="11">
        <v>0</v>
      </c>
      <c r="M172" s="7">
        <v>8.25</v>
      </c>
      <c r="N172" s="7">
        <v>7</v>
      </c>
      <c r="O172" s="11">
        <v>-1.7156501756638591E-5</v>
      </c>
      <c r="P172" s="11">
        <v>4.6322554742924196E-4</v>
      </c>
      <c r="Q172" s="11">
        <v>-4.0525388016984755E-3</v>
      </c>
      <c r="R172" s="1">
        <v>3.6442115398162389E-2</v>
      </c>
      <c r="S172" s="3">
        <f t="shared" si="76"/>
        <v>2.4903315299360233E-2</v>
      </c>
      <c r="T172" s="11">
        <f t="shared" si="71"/>
        <v>0.81427889303885592</v>
      </c>
      <c r="U172" s="3">
        <f t="shared" si="72"/>
        <v>2.580318578189722E-2</v>
      </c>
      <c r="V172" s="3">
        <v>0</v>
      </c>
      <c r="W172" s="11">
        <v>0</v>
      </c>
      <c r="Y172" s="7">
        <v>8.25</v>
      </c>
      <c r="Z172" s="7">
        <v>7</v>
      </c>
      <c r="AA172" s="11">
        <v>-1.7156501756638591E-5</v>
      </c>
      <c r="AB172" s="11">
        <v>4.6322554742924196E-4</v>
      </c>
      <c r="AC172" s="11">
        <v>-4.0525388016984755E-3</v>
      </c>
      <c r="AD172" s="1">
        <v>3.6442115398162389E-2</v>
      </c>
      <c r="AE172" s="3">
        <f t="shared" si="77"/>
        <v>2.4903315299360233E-2</v>
      </c>
      <c r="AF172" s="11">
        <f t="shared" si="73"/>
        <v>0.81427889303885592</v>
      </c>
      <c r="AG172" s="3">
        <f t="shared" si="74"/>
        <v>2.580318578189722E-2</v>
      </c>
      <c r="AH172" s="3">
        <v>0</v>
      </c>
      <c r="AI172" s="11">
        <v>0</v>
      </c>
    </row>
    <row r="173" spans="1:35" x14ac:dyDescent="0.3">
      <c r="A173" s="7">
        <v>8.5</v>
      </c>
      <c r="B173" s="7">
        <v>7</v>
      </c>
      <c r="C173" s="11">
        <v>-1.7156501756638591E-5</v>
      </c>
      <c r="D173" s="11">
        <v>4.6322554742924196E-4</v>
      </c>
      <c r="E173" s="11">
        <v>-4.0525388016984755E-3</v>
      </c>
      <c r="F173" s="1">
        <v>3.6442115398162389E-2</v>
      </c>
      <c r="G173" s="3">
        <f t="shared" si="75"/>
        <v>2.4927344744192406E-2</v>
      </c>
      <c r="H173" s="11">
        <f t="shared" si="69"/>
        <v>0.80905981287379347</v>
      </c>
      <c r="I173" s="3">
        <f t="shared" si="70"/>
        <v>2.5964873771520125E-2</v>
      </c>
      <c r="J173" s="3">
        <v>0</v>
      </c>
      <c r="K173" s="11">
        <v>0</v>
      </c>
      <c r="M173" s="7">
        <v>8.5</v>
      </c>
      <c r="N173" s="7">
        <v>7</v>
      </c>
      <c r="O173" s="11">
        <v>-1.7156501756638591E-5</v>
      </c>
      <c r="P173" s="11">
        <v>4.6322554742924196E-4</v>
      </c>
      <c r="Q173" s="11">
        <v>-4.0525388016984755E-3</v>
      </c>
      <c r="R173" s="1">
        <v>3.6442115398162389E-2</v>
      </c>
      <c r="S173" s="3">
        <f t="shared" si="76"/>
        <v>2.4927344744192406E-2</v>
      </c>
      <c r="T173" s="11">
        <f t="shared" si="71"/>
        <v>0.80905981287379347</v>
      </c>
      <c r="U173" s="3">
        <f t="shared" si="72"/>
        <v>2.5964873771520125E-2</v>
      </c>
      <c r="V173" s="3">
        <v>0</v>
      </c>
      <c r="W173" s="11">
        <v>0</v>
      </c>
      <c r="Y173" s="7">
        <v>8.5</v>
      </c>
      <c r="Z173" s="7">
        <v>7</v>
      </c>
      <c r="AA173" s="11">
        <v>-1.7156501756638591E-5</v>
      </c>
      <c r="AB173" s="11">
        <v>4.6322554742924196E-4</v>
      </c>
      <c r="AC173" s="11">
        <v>-4.0525388016984755E-3</v>
      </c>
      <c r="AD173" s="1">
        <v>3.6442115398162389E-2</v>
      </c>
      <c r="AE173" s="3">
        <f t="shared" si="77"/>
        <v>2.4927344744192406E-2</v>
      </c>
      <c r="AF173" s="11">
        <f t="shared" si="73"/>
        <v>0.80905981287379347</v>
      </c>
      <c r="AG173" s="3">
        <f t="shared" si="74"/>
        <v>2.5964873771520125E-2</v>
      </c>
      <c r="AH173" s="3">
        <v>0</v>
      </c>
      <c r="AI173" s="11">
        <v>0</v>
      </c>
    </row>
    <row r="174" spans="1:35" x14ac:dyDescent="0.3">
      <c r="A174" s="7">
        <v>8.75</v>
      </c>
      <c r="B174" s="7">
        <v>7</v>
      </c>
      <c r="C174" s="11">
        <v>-1.7156501756638591E-5</v>
      </c>
      <c r="D174" s="11">
        <v>4.6322554742924196E-4</v>
      </c>
      <c r="E174" s="11">
        <v>-4.0525388016984755E-3</v>
      </c>
      <c r="F174" s="1">
        <v>3.6442115398162389E-2</v>
      </c>
      <c r="G174" s="3">
        <f t="shared" si="75"/>
        <v>2.4954591033103945E-2</v>
      </c>
      <c r="H174" s="11">
        <f t="shared" si="69"/>
        <v>0.80384189951053098</v>
      </c>
      <c r="I174" s="3">
        <f t="shared" si="70"/>
        <v>2.6078000717641991E-2</v>
      </c>
      <c r="J174" s="3">
        <v>0</v>
      </c>
      <c r="K174" s="11">
        <v>0</v>
      </c>
      <c r="M174" s="7">
        <v>8.75</v>
      </c>
      <c r="N174" s="7">
        <v>7</v>
      </c>
      <c r="O174" s="11">
        <v>-1.7156501756638591E-5</v>
      </c>
      <c r="P174" s="11">
        <v>4.6322554742924196E-4</v>
      </c>
      <c r="Q174" s="11">
        <v>-4.0525388016984755E-3</v>
      </c>
      <c r="R174" s="1">
        <v>3.6442115398162389E-2</v>
      </c>
      <c r="S174" s="3">
        <f t="shared" si="76"/>
        <v>2.4954591033103945E-2</v>
      </c>
      <c r="T174" s="11">
        <f t="shared" si="71"/>
        <v>0.80384189951053098</v>
      </c>
      <c r="U174" s="3">
        <f t="shared" si="72"/>
        <v>2.6078000717641991E-2</v>
      </c>
      <c r="V174" s="3">
        <v>0</v>
      </c>
      <c r="W174" s="11">
        <v>0</v>
      </c>
      <c r="Y174" s="7">
        <v>8.75</v>
      </c>
      <c r="Z174" s="7">
        <v>7</v>
      </c>
      <c r="AA174" s="11">
        <v>-1.7156501756638591E-5</v>
      </c>
      <c r="AB174" s="11">
        <v>4.6322554742924196E-4</v>
      </c>
      <c r="AC174" s="11">
        <v>-4.0525388016984755E-3</v>
      </c>
      <c r="AD174" s="1">
        <v>3.6442115398162389E-2</v>
      </c>
      <c r="AE174" s="3">
        <f t="shared" si="77"/>
        <v>2.4954591033103945E-2</v>
      </c>
      <c r="AF174" s="11">
        <f t="shared" si="73"/>
        <v>0.80384189951053098</v>
      </c>
      <c r="AG174" s="3">
        <f t="shared" si="74"/>
        <v>2.6078000717641991E-2</v>
      </c>
      <c r="AH174" s="3">
        <v>0</v>
      </c>
      <c r="AI174" s="11">
        <v>0</v>
      </c>
    </row>
    <row r="175" spans="1:35" x14ac:dyDescent="0.3">
      <c r="A175" s="7">
        <v>9</v>
      </c>
      <c r="B175" s="7">
        <v>7</v>
      </c>
      <c r="C175" s="11">
        <v>-1.7156501756638591E-5</v>
      </c>
      <c r="D175" s="11">
        <v>4.6322554742924196E-4</v>
      </c>
      <c r="E175" s="11">
        <v>-4.0525388016984755E-3</v>
      </c>
      <c r="F175" s="1">
        <v>3.6442115398162389E-2</v>
      </c>
      <c r="G175" s="3">
        <f t="shared" si="75"/>
        <v>2.4983445744055175E-2</v>
      </c>
      <c r="H175" s="11">
        <f t="shared" si="69"/>
        <v>0.7986351971991078</v>
      </c>
      <c r="I175" s="3">
        <f t="shared" si="70"/>
        <v>2.6136086795143676E-2</v>
      </c>
      <c r="J175" s="3">
        <v>0</v>
      </c>
      <c r="K175" s="11">
        <v>0</v>
      </c>
      <c r="M175" s="7">
        <v>9</v>
      </c>
      <c r="N175" s="7">
        <v>7</v>
      </c>
      <c r="O175" s="11">
        <v>-1.7156501756638591E-5</v>
      </c>
      <c r="P175" s="11">
        <v>4.6322554742924196E-4</v>
      </c>
      <c r="Q175" s="11">
        <v>-4.0525388016984755E-3</v>
      </c>
      <c r="R175" s="1">
        <v>3.6442115398162389E-2</v>
      </c>
      <c r="S175" s="3">
        <f t="shared" si="76"/>
        <v>2.4983445744055175E-2</v>
      </c>
      <c r="T175" s="11">
        <f t="shared" si="71"/>
        <v>0.7986351971991078</v>
      </c>
      <c r="U175" s="3">
        <f t="shared" si="72"/>
        <v>2.6136086795143676E-2</v>
      </c>
      <c r="V175" s="3">
        <v>0</v>
      </c>
      <c r="W175" s="11">
        <v>0</v>
      </c>
      <c r="Y175" s="7">
        <v>9</v>
      </c>
      <c r="Z175" s="7">
        <v>7</v>
      </c>
      <c r="AA175" s="11">
        <v>-1.7156501756638591E-5</v>
      </c>
      <c r="AB175" s="11">
        <v>4.6322554742924196E-4</v>
      </c>
      <c r="AC175" s="11">
        <v>-4.0525388016984755E-3</v>
      </c>
      <c r="AD175" s="1">
        <v>3.6442115398162389E-2</v>
      </c>
      <c r="AE175" s="3">
        <f t="shared" si="77"/>
        <v>2.4983445744055175E-2</v>
      </c>
      <c r="AF175" s="11">
        <f t="shared" si="73"/>
        <v>0.7986351971991078</v>
      </c>
      <c r="AG175" s="3">
        <f t="shared" si="74"/>
        <v>2.6136086795143676E-2</v>
      </c>
      <c r="AH175" s="3">
        <v>0</v>
      </c>
      <c r="AI175" s="11">
        <v>0</v>
      </c>
    </row>
    <row r="176" spans="1:35" x14ac:dyDescent="0.3">
      <c r="A176" s="7">
        <v>9.25</v>
      </c>
      <c r="B176" s="7">
        <v>7</v>
      </c>
      <c r="C176" s="11">
        <v>-1.7156501756638591E-5</v>
      </c>
      <c r="D176" s="11">
        <v>4.6322554742924196E-4</v>
      </c>
      <c r="E176" s="11">
        <v>-4.0525388016984755E-3</v>
      </c>
      <c r="F176" s="1">
        <v>3.6442115398162389E-2</v>
      </c>
      <c r="G176" s="3">
        <f t="shared" si="75"/>
        <v>2.5012300455006402E-2</v>
      </c>
      <c r="H176" s="11">
        <f t="shared" si="69"/>
        <v>0.79345077263380004</v>
      </c>
      <c r="I176" s="3">
        <f t="shared" si="70"/>
        <v>2.6132653895965419E-2</v>
      </c>
      <c r="J176" s="3">
        <v>0</v>
      </c>
      <c r="K176" s="11">
        <v>0</v>
      </c>
      <c r="M176" s="7">
        <v>9.25</v>
      </c>
      <c r="N176" s="7">
        <v>7</v>
      </c>
      <c r="O176" s="11">
        <v>-1.7156501756638591E-5</v>
      </c>
      <c r="P176" s="11">
        <v>4.6322554742924196E-4</v>
      </c>
      <c r="Q176" s="11">
        <v>-4.0525388016984755E-3</v>
      </c>
      <c r="R176" s="1">
        <v>3.6442115398162389E-2</v>
      </c>
      <c r="S176" s="3">
        <f t="shared" si="76"/>
        <v>2.5012300455006402E-2</v>
      </c>
      <c r="T176" s="11">
        <f t="shared" si="71"/>
        <v>0.79345077263380004</v>
      </c>
      <c r="U176" s="3">
        <f t="shared" si="72"/>
        <v>2.6132653895965419E-2</v>
      </c>
      <c r="V176" s="3">
        <v>0</v>
      </c>
      <c r="W176" s="11">
        <v>0</v>
      </c>
      <c r="Y176" s="7">
        <v>9.25</v>
      </c>
      <c r="Z176" s="7">
        <v>7</v>
      </c>
      <c r="AA176" s="11">
        <v>-1.7156501756638591E-5</v>
      </c>
      <c r="AB176" s="11">
        <v>4.6322554742924196E-4</v>
      </c>
      <c r="AC176" s="11">
        <v>-4.0525388016984755E-3</v>
      </c>
      <c r="AD176" s="1">
        <v>3.6442115398162389E-2</v>
      </c>
      <c r="AE176" s="3">
        <f t="shared" si="77"/>
        <v>2.5012300455006402E-2</v>
      </c>
      <c r="AF176" s="11">
        <f t="shared" si="73"/>
        <v>0.79345077263380004</v>
      </c>
      <c r="AG176" s="3">
        <f t="shared" si="74"/>
        <v>2.6132653895965419E-2</v>
      </c>
      <c r="AH176" s="3">
        <v>0</v>
      </c>
      <c r="AI176" s="11">
        <v>0</v>
      </c>
    </row>
    <row r="177" spans="1:35" x14ac:dyDescent="0.3">
      <c r="A177" s="7">
        <v>9.5</v>
      </c>
      <c r="B177" s="7">
        <v>7</v>
      </c>
      <c r="C177" s="11">
        <v>-1.7156501756638591E-5</v>
      </c>
      <c r="D177" s="11">
        <v>4.6322554742924196E-4</v>
      </c>
      <c r="E177" s="11">
        <v>-4.0525388016984755E-3</v>
      </c>
      <c r="F177" s="1">
        <v>3.6442115398162389E-2</v>
      </c>
      <c r="G177" s="3">
        <f t="shared" si="75"/>
        <v>2.5039546743917951E-2</v>
      </c>
      <c r="H177" s="11">
        <f t="shared" si="69"/>
        <v>0.78830067545439864</v>
      </c>
      <c r="I177" s="3">
        <f t="shared" si="70"/>
        <v>2.6061226566651996E-2</v>
      </c>
      <c r="J177" s="3">
        <v>0</v>
      </c>
      <c r="K177" s="11">
        <v>0</v>
      </c>
      <c r="M177" s="7">
        <v>9.5</v>
      </c>
      <c r="N177" s="7">
        <v>7</v>
      </c>
      <c r="O177" s="11">
        <v>-1.7156501756638591E-5</v>
      </c>
      <c r="P177" s="11">
        <v>4.6322554742924196E-4</v>
      </c>
      <c r="Q177" s="11">
        <v>-4.0525388016984755E-3</v>
      </c>
      <c r="R177" s="1">
        <v>3.6442115398162389E-2</v>
      </c>
      <c r="S177" s="3">
        <f t="shared" si="76"/>
        <v>2.5039546743917951E-2</v>
      </c>
      <c r="T177" s="11">
        <f t="shared" si="71"/>
        <v>0.78830067545439864</v>
      </c>
      <c r="U177" s="3">
        <f t="shared" si="72"/>
        <v>2.6061226566651996E-2</v>
      </c>
      <c r="V177" s="3">
        <v>0</v>
      </c>
      <c r="W177" s="11">
        <v>0</v>
      </c>
      <c r="Y177" s="7">
        <v>9.5</v>
      </c>
      <c r="Z177" s="7">
        <v>7</v>
      </c>
      <c r="AA177" s="11">
        <v>-1.7156501756638591E-5</v>
      </c>
      <c r="AB177" s="11">
        <v>4.6322554742924196E-4</v>
      </c>
      <c r="AC177" s="11">
        <v>-4.0525388016984755E-3</v>
      </c>
      <c r="AD177" s="1">
        <v>3.6442115398162389E-2</v>
      </c>
      <c r="AE177" s="3">
        <f t="shared" si="77"/>
        <v>2.5039546743917951E-2</v>
      </c>
      <c r="AF177" s="11">
        <f t="shared" si="73"/>
        <v>0.78830067545439864</v>
      </c>
      <c r="AG177" s="3">
        <f t="shared" si="74"/>
        <v>2.6061226566651996E-2</v>
      </c>
      <c r="AH177" s="3">
        <v>0</v>
      </c>
      <c r="AI177" s="11">
        <v>0</v>
      </c>
    </row>
    <row r="178" spans="1:35" x14ac:dyDescent="0.3">
      <c r="A178" s="7">
        <v>9.75</v>
      </c>
      <c r="B178" s="7">
        <v>7</v>
      </c>
      <c r="C178" s="11">
        <v>-1.7156501756638591E-5</v>
      </c>
      <c r="D178" s="11">
        <v>4.6322554742924196E-4</v>
      </c>
      <c r="E178" s="11">
        <v>-4.0525388016984755E-3</v>
      </c>
      <c r="F178" s="1">
        <v>3.6442115398162389E-2</v>
      </c>
      <c r="G178" s="3">
        <f t="shared" si="75"/>
        <v>2.506357618875012E-2</v>
      </c>
      <c r="H178" s="11">
        <f t="shared" si="69"/>
        <v>0.78319790096848219</v>
      </c>
      <c r="I178" s="3">
        <f t="shared" si="70"/>
        <v>2.5915333049877809E-2</v>
      </c>
      <c r="J178" s="3">
        <v>0</v>
      </c>
      <c r="K178" s="11">
        <v>0</v>
      </c>
      <c r="M178" s="7">
        <v>9.75</v>
      </c>
      <c r="N178" s="7">
        <v>7</v>
      </c>
      <c r="O178" s="11">
        <v>-1.7156501756638591E-5</v>
      </c>
      <c r="P178" s="11">
        <v>4.6322554742924196E-4</v>
      </c>
      <c r="Q178" s="11">
        <v>-4.0525388016984755E-3</v>
      </c>
      <c r="R178" s="1">
        <v>3.6442115398162389E-2</v>
      </c>
      <c r="S178" s="3">
        <f t="shared" si="76"/>
        <v>2.506357618875012E-2</v>
      </c>
      <c r="T178" s="11">
        <f t="shared" si="71"/>
        <v>0.78319790096848219</v>
      </c>
      <c r="U178" s="3">
        <f t="shared" si="72"/>
        <v>2.5915333049877809E-2</v>
      </c>
      <c r="V178" s="3">
        <v>0</v>
      </c>
      <c r="W178" s="11">
        <v>0</v>
      </c>
      <c r="Y178" s="7">
        <v>9.75</v>
      </c>
      <c r="Z178" s="7">
        <v>7</v>
      </c>
      <c r="AA178" s="11">
        <v>-1.7156501756638591E-5</v>
      </c>
      <c r="AB178" s="11">
        <v>4.6322554742924196E-4</v>
      </c>
      <c r="AC178" s="11">
        <v>-4.0525388016984755E-3</v>
      </c>
      <c r="AD178" s="1">
        <v>3.6442115398162389E-2</v>
      </c>
      <c r="AE178" s="3">
        <f t="shared" si="77"/>
        <v>2.506357618875012E-2</v>
      </c>
      <c r="AF178" s="11">
        <f t="shared" si="73"/>
        <v>0.78319790096848219</v>
      </c>
      <c r="AG178" s="3">
        <f t="shared" si="74"/>
        <v>2.5915333049877809E-2</v>
      </c>
      <c r="AH178" s="3">
        <v>0</v>
      </c>
      <c r="AI178" s="11">
        <v>0</v>
      </c>
    </row>
    <row r="179" spans="1:35" x14ac:dyDescent="0.3">
      <c r="A179" s="7">
        <v>10</v>
      </c>
      <c r="B179" s="7">
        <v>10</v>
      </c>
      <c r="C179" s="11">
        <v>-4.9515344535978621E-5</v>
      </c>
      <c r="D179" s="11">
        <v>7.4598124903441868E-4</v>
      </c>
      <c r="E179" s="11">
        <v>0</v>
      </c>
      <c r="F179" s="1">
        <v>0</v>
      </c>
      <c r="G179" s="3">
        <f t="shared" si="75"/>
        <v>2.5082780367463246E-2</v>
      </c>
      <c r="H179" s="11">
        <f t="shared" si="69"/>
        <v>0.7781563556878498</v>
      </c>
      <c r="J179" s="3">
        <v>0</v>
      </c>
      <c r="K179" s="11">
        <v>0</v>
      </c>
      <c r="M179" s="7">
        <v>10</v>
      </c>
      <c r="N179" s="7">
        <v>10</v>
      </c>
      <c r="O179" s="11">
        <v>-4.9515344535978621E-5</v>
      </c>
      <c r="P179" s="11">
        <v>7.4598124903441868E-4</v>
      </c>
      <c r="Q179" s="11">
        <v>0</v>
      </c>
      <c r="R179" s="1">
        <v>0</v>
      </c>
      <c r="S179" s="3">
        <f t="shared" si="76"/>
        <v>2.5082780367463246E-2</v>
      </c>
      <c r="T179" s="11">
        <f t="shared" si="71"/>
        <v>0.7781563556878498</v>
      </c>
      <c r="V179" s="3">
        <v>0</v>
      </c>
      <c r="W179" s="11">
        <v>0</v>
      </c>
      <c r="Y179" s="7">
        <v>10</v>
      </c>
      <c r="Z179" s="7">
        <v>10</v>
      </c>
      <c r="AA179" s="11">
        <v>-4.9515344535978621E-5</v>
      </c>
      <c r="AB179" s="11">
        <v>7.4598124903441868E-4</v>
      </c>
      <c r="AC179" s="11">
        <v>0</v>
      </c>
      <c r="AD179" s="1">
        <v>0</v>
      </c>
      <c r="AE179" s="3">
        <f t="shared" si="77"/>
        <v>2.5082780367463246E-2</v>
      </c>
      <c r="AF179" s="11">
        <f t="shared" si="73"/>
        <v>0.7781563556878498</v>
      </c>
      <c r="AH179" s="3">
        <v>0</v>
      </c>
      <c r="AI179" s="11">
        <v>0</v>
      </c>
    </row>
    <row r="181" spans="1:35" s="5" customFormat="1" x14ac:dyDescent="0.3">
      <c r="A181" s="5" t="str">
        <f>"Step 4. " &amp; A5</f>
        <v>Step 4. 3Y Swap</v>
      </c>
    </row>
    <row r="183" spans="1:35" x14ac:dyDescent="0.3">
      <c r="A183" s="5" t="str">
        <f>LEFT(A181, 6) &amp; ".1. Initial guess"</f>
        <v>Step 4.1. Initial guess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M183" s="5" t="str">
        <f>LEFT(A183, 6) &amp; ".2. Estimate the derivative"</f>
        <v>Step 4.2. Estimate the derivative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Y183" s="5" t="str">
        <f>LEFT(M183, 6) &amp; ".3. Improve the initial guess using the Newton method"</f>
        <v>Step 4.3. Improve the initial guess using the Newton method</v>
      </c>
      <c r="Z183" s="5"/>
      <c r="AA183" s="5"/>
      <c r="AB183" s="5"/>
      <c r="AC183" s="5"/>
      <c r="AD183" s="5"/>
      <c r="AE183" s="5"/>
      <c r="AF183" s="5"/>
      <c r="AG183" s="5"/>
      <c r="AH183" s="5"/>
    </row>
    <row r="184" spans="1:35" x14ac:dyDescent="0.3">
      <c r="A184" t="s">
        <v>10</v>
      </c>
      <c r="B184" t="s">
        <v>9</v>
      </c>
      <c r="C184" t="s">
        <v>42</v>
      </c>
      <c r="D184" t="s">
        <v>48</v>
      </c>
      <c r="E184" t="s">
        <v>43</v>
      </c>
      <c r="F184" t="s">
        <v>44</v>
      </c>
      <c r="G184" t="s">
        <v>45</v>
      </c>
      <c r="H184" t="s">
        <v>47</v>
      </c>
      <c r="I184" t="s">
        <v>25</v>
      </c>
      <c r="J184">
        <f>C5</f>
        <v>3</v>
      </c>
      <c r="M184" t="s">
        <v>10</v>
      </c>
      <c r="N184" t="s">
        <v>9</v>
      </c>
      <c r="O184" t="s">
        <v>42</v>
      </c>
      <c r="P184" t="s">
        <v>48</v>
      </c>
      <c r="Q184" t="s">
        <v>43</v>
      </c>
      <c r="R184" t="s">
        <v>44</v>
      </c>
      <c r="S184" t="s">
        <v>45</v>
      </c>
      <c r="T184" t="s">
        <v>47</v>
      </c>
      <c r="U184" t="s">
        <v>25</v>
      </c>
      <c r="V184">
        <f>J184</f>
        <v>3</v>
      </c>
      <c r="Y184" t="s">
        <v>10</v>
      </c>
      <c r="Z184" t="s">
        <v>9</v>
      </c>
      <c r="AA184" t="s">
        <v>42</v>
      </c>
      <c r="AB184" t="s">
        <v>48</v>
      </c>
      <c r="AC184" t="s">
        <v>43</v>
      </c>
      <c r="AD184" t="s">
        <v>44</v>
      </c>
      <c r="AE184" t="s">
        <v>45</v>
      </c>
      <c r="AF184" t="s">
        <v>47</v>
      </c>
      <c r="AG184" t="s">
        <v>25</v>
      </c>
      <c r="AH184">
        <f>V184</f>
        <v>3</v>
      </c>
    </row>
    <row r="185" spans="1:35" x14ac:dyDescent="0.3">
      <c r="A185" s="7">
        <f t="shared" ref="A185:A193" si="78">A128</f>
        <v>0</v>
      </c>
      <c r="B185" s="9">
        <f>Z128</f>
        <v>3.920721988904103E-2</v>
      </c>
      <c r="C185" s="18">
        <v>0</v>
      </c>
      <c r="D185" s="11">
        <f>((B186-B185)/(A186-A185) + (B187-B186)/(A187-A186))/2</f>
        <v>-3.0106533994070602E-3</v>
      </c>
      <c r="E185" s="11">
        <f t="shared" ref="E185:E193" si="79">IF($F$4="Cubic",(C185+D185-2*(B186-B185)/(A186-A185))/(A186-A185)^2, 0)</f>
        <v>-4.8170454390512964E-2</v>
      </c>
      <c r="F185" s="11">
        <f t="shared" ref="F185:F193" si="80">IF($F$4="Cubic", ((B186-B185)/(A186-A185) - C185 - E185*(A186^2 + A185*A186 - 2*A185^2))/(A186-A185), IF($F$4="QUADRATIC", (B186-B185-C185*(A186-A185))/(A186-A185)^2, 0))</f>
        <v>1.2042613597628241E-2</v>
      </c>
      <c r="G185" s="18">
        <f t="shared" ref="G185:G193" si="81">IF($F$4="Cubic", C185-2*F185*A185 - 3*E185*A185^2, IF($F$4="Quadratic", C185-2*F185*A185, (B186-B185)/(A186-A185)))</f>
        <v>0</v>
      </c>
      <c r="H185" s="11">
        <f t="shared" ref="H185:H193" si="82">B185 -E185*A185^3 - F185*A185^2 - G185*A185</f>
        <v>3.920721988904103E-2</v>
      </c>
      <c r="I185" t="s">
        <v>28</v>
      </c>
      <c r="J185">
        <v>1</v>
      </c>
      <c r="M185" s="7">
        <f>A185</f>
        <v>0</v>
      </c>
      <c r="N185" s="9">
        <f>B185</f>
        <v>3.920721988904103E-2</v>
      </c>
      <c r="O185" s="18">
        <v>0</v>
      </c>
      <c r="P185" s="11">
        <f>((N186-N185)/(M186-M185) + (N187-N186)/(M187-M186))/2</f>
        <v>-3.0106533994070602E-3</v>
      </c>
      <c r="Q185" s="11">
        <f t="shared" ref="Q185:Q193" si="83">IF($F$4="Cubic",(O185+P185-2*(N186-N185)/(M186-M185))/(M186-M185)^2, 0)</f>
        <v>-4.8170454390512964E-2</v>
      </c>
      <c r="R185" s="11">
        <f t="shared" ref="R185:R193" si="84">IF($F$4="Cubic", ((N186-N185)/(M186-M185) - O185 - Q185*(M186^2 + M185*M186 - 2*M185^2))/(M186-M185), IF($F$4="QUADRATIC", (N186-N185-O185*(M186-M185))/(M186-M185)^2, 0))</f>
        <v>1.2042613597628241E-2</v>
      </c>
      <c r="S185" s="18">
        <f t="shared" ref="S185:S193" si="85">IF($F$4="Cubic", O185-2*R185*M185 - 3*Q185*M185^2, IF($F$4="Quadratic", O185-2*R185*M185, (N186-N185)/(M186-M185)))</f>
        <v>0</v>
      </c>
      <c r="T185" s="11">
        <f t="shared" ref="T185:T193" si="86">N185 -Q185*M185^3 - R185*M185^2 - S185*M185</f>
        <v>3.920721988904103E-2</v>
      </c>
      <c r="U185" t="s">
        <v>28</v>
      </c>
      <c r="V185">
        <f>J185</f>
        <v>1</v>
      </c>
      <c r="Y185" s="7">
        <f>M185</f>
        <v>0</v>
      </c>
      <c r="Z185" s="9">
        <f>N185</f>
        <v>3.920721988904103E-2</v>
      </c>
      <c r="AA185" s="18">
        <v>0</v>
      </c>
      <c r="AB185" s="11">
        <f>((Z186-Z185)/(Y186-Y185) + (Z187-Z186)/(Y187-Y186))/2</f>
        <v>-3.0106533994070602E-3</v>
      </c>
      <c r="AC185" s="11">
        <f t="shared" ref="AC185:AC193" si="87">IF($F$4="Cubic",(AA185+AB185-2*(Z186-Z185)/(Y186-Y185))/(Y186-Y185)^2, 0)</f>
        <v>-4.8170454390512964E-2</v>
      </c>
      <c r="AD185" s="11">
        <f t="shared" ref="AD185:AD193" si="88">IF($F$4="Cubic", ((Z186-Z185)/(Y186-Y185) - AA185 - AC185*(Y186^2 + Y185*Y186 - 2*Y185^2))/(Y186-Y185), IF($F$4="QUADRATIC", (Z186-Z185-AA185*(Y186-Y185))/(Y186-Y185)^2, 0))</f>
        <v>1.2042613597628241E-2</v>
      </c>
      <c r="AE185" s="18">
        <f t="shared" ref="AE185:AE193" si="89">IF($F$4="Cubic", AA185-2*AD185*Y185 - 3*AC185*Y185^2, IF($F$4="Quadratic", AA185-2*AD185*Y185, (Z186-Z185)/(Y186-Y185)))</f>
        <v>0</v>
      </c>
      <c r="AF185" s="11">
        <f t="shared" ref="AF185:AF193" si="90">Z185 -AC185*Y185^3 - AD185*Y185^2 - AE185*Y185</f>
        <v>3.920721988904103E-2</v>
      </c>
      <c r="AG185" t="s">
        <v>28</v>
      </c>
      <c r="AH185">
        <f>V185</f>
        <v>1</v>
      </c>
    </row>
    <row r="186" spans="1:35" x14ac:dyDescent="0.3">
      <c r="A186" s="7">
        <f t="shared" si="78"/>
        <v>0.25</v>
      </c>
      <c r="B186" s="9">
        <f t="shared" ref="B186:B188" si="91">Z129</f>
        <v>3.920721988904103E-2</v>
      </c>
      <c r="C186" s="11">
        <f>D185</f>
        <v>-3.0106533994070602E-3</v>
      </c>
      <c r="D186" s="11">
        <f t="shared" ref="D186:D191" si="92">((B187-B186)/(A187-A186) + (B188-B187)/(A188-A187))/2</f>
        <v>-5.6152639767526203E-3</v>
      </c>
      <c r="E186" s="11">
        <f t="shared" si="79"/>
        <v>6.0741266159441082E-3</v>
      </c>
      <c r="F186" s="11">
        <f t="shared" si="80"/>
        <v>-1.3125394456458909E-2</v>
      </c>
      <c r="G186" s="18">
        <f t="shared" si="81"/>
        <v>2.4131450883328742E-3</v>
      </c>
      <c r="H186" s="11">
        <f t="shared" si="82"/>
        <v>3.9329362542112362E-2</v>
      </c>
      <c r="I186" t="s">
        <v>29</v>
      </c>
      <c r="J186" s="9">
        <f>SUM(J196:J236) / SUM(K196:K236) * J185</f>
        <v>2.7614451105153395E-2</v>
      </c>
      <c r="M186" s="7">
        <f t="shared" ref="M186:M193" si="93">A186</f>
        <v>0.25</v>
      </c>
      <c r="N186" s="9">
        <f t="shared" ref="N186:N188" si="94">B186</f>
        <v>3.920721988904103E-2</v>
      </c>
      <c r="O186" s="11">
        <f>P185</f>
        <v>-3.0106533994070602E-3</v>
      </c>
      <c r="P186" s="11">
        <f t="shared" ref="P186:P191" si="95">((N187-N186)/(M187-M186) + (N188-N187)/(M188-M187))/2</f>
        <v>-5.6152639767526203E-3</v>
      </c>
      <c r="Q186" s="11">
        <f t="shared" si="83"/>
        <v>6.0741266159441082E-3</v>
      </c>
      <c r="R186" s="11">
        <f t="shared" si="84"/>
        <v>-1.3125394456458909E-2</v>
      </c>
      <c r="S186" s="18">
        <f t="shared" si="85"/>
        <v>2.4131450883328742E-3</v>
      </c>
      <c r="T186" s="11">
        <f t="shared" si="86"/>
        <v>3.9329362542112362E-2</v>
      </c>
      <c r="U186" t="s">
        <v>29</v>
      </c>
      <c r="V186" s="9">
        <f>SUM(V196:V236) / SUM(W196:W236) * V185</f>
        <v>2.7714848592605801E-2</v>
      </c>
      <c r="Y186" s="7">
        <f t="shared" ref="Y186:Y193" si="96">M186</f>
        <v>0.25</v>
      </c>
      <c r="Z186" s="9">
        <f t="shared" ref="Z186:Z188" si="97">N186</f>
        <v>3.920721988904103E-2</v>
      </c>
      <c r="AA186" s="11">
        <f>AB185</f>
        <v>-3.0106533994070602E-3</v>
      </c>
      <c r="AB186" s="11">
        <f t="shared" ref="AB186:AB191" si="98">((Z187-Z186)/(Y187-Y186) + (Z188-Z187)/(Y188-Y187))/2</f>
        <v>-5.6152639767526203E-3</v>
      </c>
      <c r="AC186" s="11">
        <f t="shared" si="87"/>
        <v>6.0741266159441082E-3</v>
      </c>
      <c r="AD186" s="11">
        <f t="shared" si="88"/>
        <v>-1.3125394456458909E-2</v>
      </c>
      <c r="AE186" s="18">
        <f t="shared" si="89"/>
        <v>2.4131450883328742E-3</v>
      </c>
      <c r="AF186" s="11">
        <f t="shared" si="90"/>
        <v>3.9329362542112362E-2</v>
      </c>
      <c r="AG186" t="s">
        <v>29</v>
      </c>
      <c r="AH186" s="9">
        <f>SUM(AH196:AH236) / SUM(AI196:AI236) * AH185</f>
        <v>2.7499987191163554E-2</v>
      </c>
    </row>
    <row r="187" spans="1:35" x14ac:dyDescent="0.3">
      <c r="A187" s="7">
        <f t="shared" si="78"/>
        <v>1</v>
      </c>
      <c r="B187" s="9">
        <f t="shared" si="91"/>
        <v>3.4691239789930439E-2</v>
      </c>
      <c r="C187" s="11">
        <f t="shared" ref="C187:C193" si="99">D186</f>
        <v>-5.6152639767526203E-3</v>
      </c>
      <c r="D187" s="11">
        <f t="shared" si="92"/>
        <v>-3.7812862008388716E-3</v>
      </c>
      <c r="E187" s="11">
        <f t="shared" si="79"/>
        <v>1.0218921317907501E-3</v>
      </c>
      <c r="F187" s="11">
        <f t="shared" si="80"/>
        <v>-3.6815257051015012E-3</v>
      </c>
      <c r="G187" s="18">
        <f t="shared" si="81"/>
        <v>-1.3178889619218682E-3</v>
      </c>
      <c r="H187" s="11">
        <f t="shared" si="82"/>
        <v>3.8668762325163059E-2</v>
      </c>
      <c r="I187" t="s">
        <v>12</v>
      </c>
      <c r="J187" s="9">
        <f>B5</f>
        <v>2.75E-2</v>
      </c>
      <c r="M187" s="7">
        <f t="shared" si="93"/>
        <v>1</v>
      </c>
      <c r="N187" s="9">
        <f t="shared" si="94"/>
        <v>3.4691239789930439E-2</v>
      </c>
      <c r="O187" s="11">
        <f t="shared" ref="O187:O193" si="100">P186</f>
        <v>-5.6152639767526203E-3</v>
      </c>
      <c r="P187" s="11">
        <f t="shared" si="95"/>
        <v>-3.7312862008388719E-3</v>
      </c>
      <c r="Q187" s="11">
        <f t="shared" si="83"/>
        <v>1.0718921317907498E-3</v>
      </c>
      <c r="R187" s="11">
        <f t="shared" si="84"/>
        <v>-3.8815257051015E-3</v>
      </c>
      <c r="S187" s="18">
        <f t="shared" si="85"/>
        <v>-1.0678889619218698E-3</v>
      </c>
      <c r="T187" s="11">
        <f t="shared" si="86"/>
        <v>3.8568762325163063E-2</v>
      </c>
      <c r="U187" t="s">
        <v>13</v>
      </c>
      <c r="V187" s="11">
        <f>(V186-J186)/$F$3</f>
        <v>1.0039748745240689</v>
      </c>
      <c r="Y187" s="7">
        <f t="shared" si="96"/>
        <v>1</v>
      </c>
      <c r="Z187" s="9">
        <f t="shared" si="97"/>
        <v>3.4691239789930439E-2</v>
      </c>
      <c r="AA187" s="11">
        <f t="shared" ref="AA187:AA193" si="101">AB186</f>
        <v>-5.6152639767526203E-3</v>
      </c>
      <c r="AB187" s="11">
        <f t="shared" si="98"/>
        <v>-3.8382851895872958E-3</v>
      </c>
      <c r="AC187" s="11">
        <f t="shared" si="87"/>
        <v>9.648931430423259E-4</v>
      </c>
      <c r="AD187" s="11">
        <f t="shared" si="88"/>
        <v>-3.4535297501078043E-3</v>
      </c>
      <c r="AE187" s="18">
        <f t="shared" si="89"/>
        <v>-1.6028839056639894E-3</v>
      </c>
      <c r="AF187" s="11">
        <f t="shared" si="90"/>
        <v>3.878276030265991E-2</v>
      </c>
      <c r="AG187" t="s">
        <v>12</v>
      </c>
      <c r="AH187" s="9">
        <f>J187</f>
        <v>2.75E-2</v>
      </c>
    </row>
    <row r="188" spans="1:35" x14ac:dyDescent="0.3">
      <c r="A188" s="7">
        <f t="shared" si="78"/>
        <v>2</v>
      </c>
      <c r="B188" s="9">
        <f t="shared" si="91"/>
        <v>2.9482018635239318E-2</v>
      </c>
      <c r="C188" s="11">
        <f t="shared" si="99"/>
        <v>-3.7812862008388716E-3</v>
      </c>
      <c r="D188" s="11">
        <f t="shared" si="92"/>
        <v>-1.8096795547559736E-3</v>
      </c>
      <c r="E188" s="11">
        <f t="shared" si="79"/>
        <v>-8.8426326162160084E-4</v>
      </c>
      <c r="F188" s="11">
        <f t="shared" si="80"/>
        <v>7.6177777852034553E-3</v>
      </c>
      <c r="G188" s="18">
        <f t="shared" si="81"/>
        <v>-2.3641238202193486E-2</v>
      </c>
      <c r="H188" s="11">
        <f t="shared" si="82"/>
        <v>5.3367489991785276E-2</v>
      </c>
      <c r="M188" s="7">
        <f t="shared" si="93"/>
        <v>2</v>
      </c>
      <c r="N188" s="9">
        <f t="shared" si="94"/>
        <v>2.9482018635239318E-2</v>
      </c>
      <c r="O188" s="11">
        <f t="shared" si="100"/>
        <v>-3.7312862008388719E-3</v>
      </c>
      <c r="P188" s="11">
        <f t="shared" si="95"/>
        <v>-1.8096795547559736E-3</v>
      </c>
      <c r="Q188" s="11">
        <f t="shared" si="83"/>
        <v>-1.0342632616215999E-3</v>
      </c>
      <c r="R188" s="11">
        <f t="shared" si="84"/>
        <v>8.7177777852034486E-3</v>
      </c>
      <c r="S188" s="18">
        <f t="shared" si="85"/>
        <v>-2.6191238202193469E-2</v>
      </c>
      <c r="T188" s="11">
        <f t="shared" si="86"/>
        <v>5.5267489991785261E-2</v>
      </c>
      <c r="Y188" s="7">
        <f t="shared" si="96"/>
        <v>2</v>
      </c>
      <c r="Z188" s="9">
        <f t="shared" si="97"/>
        <v>2.9482018635239318E-2</v>
      </c>
      <c r="AA188" s="11">
        <f t="shared" si="101"/>
        <v>-3.8382851895872958E-3</v>
      </c>
      <c r="AB188" s="11">
        <f t="shared" si="98"/>
        <v>-1.8096795547559736E-3</v>
      </c>
      <c r="AC188" s="11">
        <f t="shared" si="87"/>
        <v>-7.1326629537632816E-4</v>
      </c>
      <c r="AD188" s="11">
        <f t="shared" si="88"/>
        <v>6.3638000327381223E-3</v>
      </c>
      <c r="AE188" s="18">
        <f t="shared" si="89"/>
        <v>-2.0734289776023845E-2</v>
      </c>
      <c r="AF188" s="11">
        <f t="shared" si="90"/>
        <v>5.1201528419345145E-2</v>
      </c>
    </row>
    <row r="189" spans="1:35" x14ac:dyDescent="0.3">
      <c r="A189" s="7">
        <f t="shared" si="78"/>
        <v>3</v>
      </c>
      <c r="B189" s="10">
        <f>LN(1+B5)</f>
        <v>2.7128667388252696E-2</v>
      </c>
      <c r="C189" s="11">
        <f t="shared" si="99"/>
        <v>-1.8096795547559736E-3</v>
      </c>
      <c r="D189" s="11">
        <f t="shared" si="92"/>
        <v>-8.7668052851219876E-4</v>
      </c>
      <c r="E189" s="11">
        <f t="shared" si="79"/>
        <v>-1.5434435821752232E-4</v>
      </c>
      <c r="F189" s="11">
        <f t="shared" si="80"/>
        <v>2.0871152744058718E-3</v>
      </c>
      <c r="G189" s="18">
        <f t="shared" si="81"/>
        <v>-1.0165073529318102E-2</v>
      </c>
      <c r="H189" s="11">
        <f t="shared" si="82"/>
        <v>4.3007148178427261E-2</v>
      </c>
      <c r="M189" s="7">
        <f t="shared" si="93"/>
        <v>3</v>
      </c>
      <c r="N189" s="10">
        <f>B189+$F$3</f>
        <v>2.7228667388252695E-2</v>
      </c>
      <c r="O189" s="11">
        <f t="shared" si="100"/>
        <v>-1.8096795547559736E-3</v>
      </c>
      <c r="P189" s="11">
        <f t="shared" si="95"/>
        <v>-9.2668052851219845E-4</v>
      </c>
      <c r="Q189" s="11">
        <f t="shared" si="83"/>
        <v>-4.3443582175232281E-6</v>
      </c>
      <c r="R189" s="11">
        <f t="shared" si="84"/>
        <v>4.8711527440588147E-4</v>
      </c>
      <c r="S189" s="18">
        <f t="shared" si="85"/>
        <v>-4.6150735293181352E-3</v>
      </c>
      <c r="T189" s="11">
        <f t="shared" si="86"/>
        <v>3.6807148178427292E-2</v>
      </c>
      <c r="Y189" s="7">
        <f t="shared" si="96"/>
        <v>3</v>
      </c>
      <c r="Z189" s="10">
        <f>B189 + (J187-J186)/V187</f>
        <v>2.7014669410755848E-2</v>
      </c>
      <c r="AA189" s="11">
        <f t="shared" si="101"/>
        <v>-1.8096795547559736E-3</v>
      </c>
      <c r="AB189" s="11">
        <f t="shared" si="98"/>
        <v>-8.1968153976377453E-4</v>
      </c>
      <c r="AC189" s="11">
        <f t="shared" si="87"/>
        <v>-3.25341324462795E-4</v>
      </c>
      <c r="AD189" s="11">
        <f t="shared" si="88"/>
        <v>3.911082914355447E-3</v>
      </c>
      <c r="AE189" s="18">
        <f t="shared" si="89"/>
        <v>-1.6491961280393194E-2</v>
      </c>
      <c r="AF189" s="11">
        <f t="shared" si="90"/>
        <v>5.0075022783231872E-2</v>
      </c>
    </row>
    <row r="190" spans="1:35" x14ac:dyDescent="0.3">
      <c r="A190" s="7">
        <f t="shared" si="78"/>
        <v>4</v>
      </c>
      <c r="B190" s="9">
        <f>B133</f>
        <v>2.5862659525727371E-2</v>
      </c>
      <c r="C190" s="11">
        <f t="shared" si="99"/>
        <v>-8.7668052851219876E-4</v>
      </c>
      <c r="D190" s="11">
        <f t="shared" si="92"/>
        <v>-3.6557430311189021E-4</v>
      </c>
      <c r="E190" s="11">
        <f t="shared" si="79"/>
        <v>-2.6754844262594397E-4</v>
      </c>
      <c r="F190" s="11">
        <f t="shared" si="80"/>
        <v>3.8674570881503979E-3</v>
      </c>
      <c r="G190" s="18">
        <f t="shared" si="81"/>
        <v>-1.897401198767007E-2</v>
      </c>
      <c r="H190" s="11">
        <f t="shared" si="82"/>
        <v>5.7002494394061701E-2</v>
      </c>
      <c r="M190" s="7">
        <f t="shared" si="93"/>
        <v>4</v>
      </c>
      <c r="N190" s="9">
        <f t="shared" ref="N190:N193" si="102">B190</f>
        <v>2.5862659525727371E-2</v>
      </c>
      <c r="O190" s="11">
        <f t="shared" si="100"/>
        <v>-9.2668052851219845E-4</v>
      </c>
      <c r="P190" s="11">
        <f t="shared" si="95"/>
        <v>-3.6557430311189021E-4</v>
      </c>
      <c r="Q190" s="11">
        <f t="shared" si="83"/>
        <v>-3.1754844262594367E-4</v>
      </c>
      <c r="R190" s="11">
        <f t="shared" si="84"/>
        <v>4.5674570881503937E-3</v>
      </c>
      <c r="S190" s="18">
        <f t="shared" si="85"/>
        <v>-2.2224011987670052E-2</v>
      </c>
      <c r="T190" s="11">
        <f t="shared" si="86"/>
        <v>6.2002494394061677E-2</v>
      </c>
      <c r="Y190" s="7">
        <f t="shared" si="96"/>
        <v>4</v>
      </c>
      <c r="Z190" s="9">
        <f t="shared" ref="Z190:Z193" si="103">N190</f>
        <v>2.5862659525727371E-2</v>
      </c>
      <c r="AA190" s="11">
        <f t="shared" si="101"/>
        <v>-8.1968153976377453E-4</v>
      </c>
      <c r="AB190" s="11">
        <f t="shared" si="98"/>
        <v>-3.6557430311189021E-4</v>
      </c>
      <c r="AC190" s="11">
        <f t="shared" si="87"/>
        <v>-2.1054945387751975E-4</v>
      </c>
      <c r="AD190" s="11">
        <f t="shared" si="88"/>
        <v>3.0694712456724588E-3</v>
      </c>
      <c r="AE190" s="18">
        <f t="shared" si="89"/>
        <v>-1.5269077719022497E-2</v>
      </c>
      <c r="AF190" s="11">
        <f t="shared" si="90"/>
        <v>5.1302595519219285E-2</v>
      </c>
    </row>
    <row r="191" spans="1:35" x14ac:dyDescent="0.3">
      <c r="A191" s="7">
        <f t="shared" si="78"/>
        <v>5</v>
      </c>
      <c r="B191" s="9">
        <f>B134</f>
        <v>2.5375306331228299E-2</v>
      </c>
      <c r="C191" s="11">
        <f t="shared" si="99"/>
        <v>-3.6557430311189021E-4</v>
      </c>
      <c r="D191" s="11">
        <f t="shared" si="92"/>
        <v>-8.9386895914960601E-5</v>
      </c>
      <c r="E191" s="11">
        <f t="shared" si="79"/>
        <v>8.1574061056412586E-6</v>
      </c>
      <c r="F191" s="11">
        <f t="shared" si="80"/>
        <v>-7.7786458102310253E-5</v>
      </c>
      <c r="G191" s="18">
        <f t="shared" si="81"/>
        <v>-1.9951518001188207E-4</v>
      </c>
      <c r="H191" s="11">
        <f t="shared" si="82"/>
        <v>2.7297867920640307E-2</v>
      </c>
      <c r="M191" s="7">
        <f t="shared" si="93"/>
        <v>5</v>
      </c>
      <c r="N191" s="9">
        <f t="shared" si="102"/>
        <v>2.5375306331228299E-2</v>
      </c>
      <c r="O191" s="11">
        <f t="shared" si="100"/>
        <v>-3.6557430311189021E-4</v>
      </c>
      <c r="P191" s="11">
        <f t="shared" si="95"/>
        <v>-8.9386895914960601E-5</v>
      </c>
      <c r="Q191" s="11">
        <f t="shared" si="83"/>
        <v>8.1574061056412586E-6</v>
      </c>
      <c r="R191" s="11">
        <f t="shared" si="84"/>
        <v>-7.7786458102310253E-5</v>
      </c>
      <c r="S191" s="18">
        <f t="shared" si="85"/>
        <v>-1.9951518001188207E-4</v>
      </c>
      <c r="T191" s="11">
        <f t="shared" si="86"/>
        <v>2.7297867920640307E-2</v>
      </c>
      <c r="Y191" s="7">
        <f t="shared" si="96"/>
        <v>5</v>
      </c>
      <c r="Z191" s="9">
        <f t="shared" si="103"/>
        <v>2.5375306331228299E-2</v>
      </c>
      <c r="AA191" s="11">
        <f t="shared" si="101"/>
        <v>-3.6557430311189021E-4</v>
      </c>
      <c r="AB191" s="11">
        <f t="shared" si="98"/>
        <v>-8.9386895914960601E-5</v>
      </c>
      <c r="AC191" s="11">
        <f t="shared" si="87"/>
        <v>8.1574061056412586E-6</v>
      </c>
      <c r="AD191" s="11">
        <f t="shared" si="88"/>
        <v>-7.7786458102310253E-5</v>
      </c>
      <c r="AE191" s="18">
        <f t="shared" si="89"/>
        <v>-1.9951518001188207E-4</v>
      </c>
      <c r="AF191" s="11">
        <f t="shared" si="90"/>
        <v>2.7297867920640307E-2</v>
      </c>
    </row>
    <row r="192" spans="1:35" x14ac:dyDescent="0.3">
      <c r="A192" s="7">
        <f t="shared" si="78"/>
        <v>7</v>
      </c>
      <c r="B192" s="9">
        <f>B135</f>
        <v>2.4887715507778883E-2</v>
      </c>
      <c r="C192" s="11">
        <f t="shared" si="99"/>
        <v>-8.9386895914960601E-5</v>
      </c>
      <c r="D192" s="11">
        <f>(B193-B192)/(A193-A192)</f>
        <v>6.502161989478672E-5</v>
      </c>
      <c r="E192" s="11">
        <f t="shared" si="79"/>
        <v>-1.7156501756638591E-5</v>
      </c>
      <c r="F192" s="11">
        <f t="shared" si="80"/>
        <v>4.6322554742924196E-4</v>
      </c>
      <c r="G192" s="18">
        <f t="shared" si="81"/>
        <v>-4.0525388016984755E-3</v>
      </c>
      <c r="H192" s="11">
        <f t="shared" si="82"/>
        <v>3.6442115398162389E-2</v>
      </c>
      <c r="M192" s="7">
        <f t="shared" si="93"/>
        <v>7</v>
      </c>
      <c r="N192" s="9">
        <f t="shared" si="102"/>
        <v>2.4887715507778883E-2</v>
      </c>
      <c r="O192" s="11">
        <f t="shared" si="100"/>
        <v>-8.9386895914960601E-5</v>
      </c>
      <c r="P192" s="11">
        <f>(N193-N192)/(M193-M192)</f>
        <v>6.502161989478672E-5</v>
      </c>
      <c r="Q192" s="11">
        <f t="shared" si="83"/>
        <v>-1.7156501756638591E-5</v>
      </c>
      <c r="R192" s="11">
        <f t="shared" si="84"/>
        <v>4.6322554742924196E-4</v>
      </c>
      <c r="S192" s="18">
        <f t="shared" si="85"/>
        <v>-4.0525388016984755E-3</v>
      </c>
      <c r="T192" s="11">
        <f t="shared" si="86"/>
        <v>3.6442115398162389E-2</v>
      </c>
      <c r="Y192" s="7">
        <f t="shared" si="96"/>
        <v>7</v>
      </c>
      <c r="Z192" s="9">
        <f t="shared" si="103"/>
        <v>2.4887715507778883E-2</v>
      </c>
      <c r="AA192" s="11">
        <f t="shared" si="101"/>
        <v>-8.9386895914960601E-5</v>
      </c>
      <c r="AB192" s="11">
        <f>(Z193-Z192)/(Y193-Y192)</f>
        <v>6.502161989478672E-5</v>
      </c>
      <c r="AC192" s="11">
        <f t="shared" si="87"/>
        <v>-1.7156501756638591E-5</v>
      </c>
      <c r="AD192" s="11">
        <f t="shared" si="88"/>
        <v>4.6322554742924196E-4</v>
      </c>
      <c r="AE192" s="18">
        <f t="shared" si="89"/>
        <v>-4.0525388016984755E-3</v>
      </c>
      <c r="AF192" s="11">
        <f t="shared" si="90"/>
        <v>3.6442115398162389E-2</v>
      </c>
    </row>
    <row r="193" spans="1:35" x14ac:dyDescent="0.3">
      <c r="A193" s="7">
        <f t="shared" si="78"/>
        <v>10</v>
      </c>
      <c r="B193" s="9">
        <f>B136</f>
        <v>2.5082780367463243E-2</v>
      </c>
      <c r="C193" s="11">
        <f t="shared" si="99"/>
        <v>6.502161989478672E-5</v>
      </c>
      <c r="D193" s="11">
        <v>0</v>
      </c>
      <c r="E193" s="11">
        <f t="shared" si="79"/>
        <v>-4.9515344535978621E-5</v>
      </c>
      <c r="F193" s="11">
        <f t="shared" si="80"/>
        <v>7.4598124903441868E-4</v>
      </c>
      <c r="G193" s="18">
        <f t="shared" si="81"/>
        <v>0</v>
      </c>
      <c r="H193" s="11">
        <f t="shared" si="82"/>
        <v>0</v>
      </c>
      <c r="M193" s="7">
        <f t="shared" si="93"/>
        <v>10</v>
      </c>
      <c r="N193" s="9">
        <f t="shared" si="102"/>
        <v>2.5082780367463243E-2</v>
      </c>
      <c r="O193" s="11">
        <f t="shared" si="100"/>
        <v>6.502161989478672E-5</v>
      </c>
      <c r="P193" s="11">
        <v>0</v>
      </c>
      <c r="Q193" s="11">
        <f t="shared" si="83"/>
        <v>-4.9515344535978621E-5</v>
      </c>
      <c r="R193" s="11">
        <f t="shared" si="84"/>
        <v>7.4598124903441868E-4</v>
      </c>
      <c r="S193" s="18">
        <f t="shared" si="85"/>
        <v>0</v>
      </c>
      <c r="T193" s="11">
        <f t="shared" si="86"/>
        <v>0</v>
      </c>
      <c r="Y193" s="7">
        <f t="shared" si="96"/>
        <v>10</v>
      </c>
      <c r="Z193" s="9">
        <f t="shared" si="103"/>
        <v>2.5082780367463243E-2</v>
      </c>
      <c r="AA193" s="11">
        <f t="shared" si="101"/>
        <v>6.502161989478672E-5</v>
      </c>
      <c r="AB193" s="11">
        <v>0</v>
      </c>
      <c r="AC193" s="11">
        <f t="shared" si="87"/>
        <v>-4.9515344535978621E-5</v>
      </c>
      <c r="AD193" s="11">
        <f t="shared" si="88"/>
        <v>7.4598124903441868E-4</v>
      </c>
      <c r="AE193" s="18">
        <f t="shared" si="89"/>
        <v>0</v>
      </c>
      <c r="AF193" s="11">
        <f t="shared" si="90"/>
        <v>0</v>
      </c>
    </row>
    <row r="195" spans="1:35" x14ac:dyDescent="0.3">
      <c r="A195" t="s">
        <v>10</v>
      </c>
      <c r="B195" t="s">
        <v>22</v>
      </c>
      <c r="C195" t="s">
        <v>43</v>
      </c>
      <c r="D195" t="s">
        <v>44</v>
      </c>
      <c r="E195" t="s">
        <v>45</v>
      </c>
      <c r="F195" t="s">
        <v>47</v>
      </c>
      <c r="G195" t="s">
        <v>23</v>
      </c>
      <c r="H195" t="s">
        <v>24</v>
      </c>
      <c r="I195" t="s">
        <v>11</v>
      </c>
      <c r="J195" t="s">
        <v>26</v>
      </c>
      <c r="K195" t="s">
        <v>27</v>
      </c>
      <c r="M195" t="s">
        <v>10</v>
      </c>
      <c r="N195" t="s">
        <v>22</v>
      </c>
      <c r="O195" t="s">
        <v>43</v>
      </c>
      <c r="P195" t="s">
        <v>44</v>
      </c>
      <c r="Q195" t="s">
        <v>45</v>
      </c>
      <c r="R195" t="s">
        <v>47</v>
      </c>
      <c r="S195" t="s">
        <v>23</v>
      </c>
      <c r="T195" t="s">
        <v>24</v>
      </c>
      <c r="U195" t="s">
        <v>11</v>
      </c>
      <c r="V195" t="s">
        <v>26</v>
      </c>
      <c r="W195" t="s">
        <v>27</v>
      </c>
      <c r="Y195" t="s">
        <v>10</v>
      </c>
      <c r="Z195" t="s">
        <v>22</v>
      </c>
      <c r="AA195" t="s">
        <v>43</v>
      </c>
      <c r="AB195" t="s">
        <v>44</v>
      </c>
      <c r="AC195" t="s">
        <v>45</v>
      </c>
      <c r="AD195" t="s">
        <v>47</v>
      </c>
      <c r="AE195" t="s">
        <v>23</v>
      </c>
      <c r="AF195" t="s">
        <v>24</v>
      </c>
      <c r="AG195" t="s">
        <v>11</v>
      </c>
      <c r="AH195" t="s">
        <v>26</v>
      </c>
      <c r="AI195" t="s">
        <v>27</v>
      </c>
    </row>
    <row r="196" spans="1:35" x14ac:dyDescent="0.3">
      <c r="A196" s="7">
        <v>0</v>
      </c>
      <c r="B196" s="7">
        <f t="array" ref="B196:B236">INDEX(A185:A193, MATCH(A196:A236, A185:A193, 1))</f>
        <v>0</v>
      </c>
      <c r="C196" s="11">
        <f t="array" ref="C196:C236">VLOOKUP(B196:B236, A185:H193, 5, FALSE)</f>
        <v>-4.8170454390512964E-2</v>
      </c>
      <c r="D196" s="11">
        <f t="array" ref="D196:D236">VLOOKUP(B196:B236, A185:H193, 6, FALSE)</f>
        <v>1.2042613597628241E-2</v>
      </c>
      <c r="E196" s="11">
        <f t="array" ref="E196:E236">VLOOKUP(B196:B236, A185:H193, 7, FALSE)</f>
        <v>0</v>
      </c>
      <c r="F196" s="1">
        <f t="array" ref="F196:F236">VLOOKUP(B196:B236, A185:H193, 8, FALSE)</f>
        <v>3.920721988904103E-2</v>
      </c>
      <c r="G196" s="3">
        <f>C196*A196^3 + D196*A196^2 + E196*A196 + F196</f>
        <v>3.920721988904103E-2</v>
      </c>
      <c r="H196" s="11">
        <f t="shared" ref="H196:H236" si="104">EXP(-G196*A196)</f>
        <v>1</v>
      </c>
      <c r="I196" s="3">
        <f t="shared" ref="I196:I235" si="105">(H196/H197-1)/(A197-A196)</f>
        <v>3.9399999999999658E-2</v>
      </c>
      <c r="M196" s="7">
        <v>0</v>
      </c>
      <c r="N196" s="7">
        <f t="array" ref="N196:N236">INDEX(M185:M193, MATCH(M196:M236, M185:M193, 1))</f>
        <v>0</v>
      </c>
      <c r="O196" s="11">
        <f t="array" ref="O196:O236">VLOOKUP(N196:N236, M185:T193, 5, FALSE)</f>
        <v>-4.8170454390512964E-2</v>
      </c>
      <c r="P196" s="11">
        <f t="array" ref="P196:P236">VLOOKUP(N196:N236, M185:T193, 6, FALSE)</f>
        <v>1.2042613597628241E-2</v>
      </c>
      <c r="Q196" s="11">
        <f t="array" ref="Q196:Q236">VLOOKUP(N196:N236, M185:T193, 7, FALSE)</f>
        <v>0</v>
      </c>
      <c r="R196" s="1">
        <f t="array" ref="R196:R236">VLOOKUP(N196:N236, M185:T193, 8, FALSE)</f>
        <v>3.920721988904103E-2</v>
      </c>
      <c r="S196" s="3">
        <f>O196*M196^3 + P196*M196^2 + Q196*M196 + R196</f>
        <v>3.920721988904103E-2</v>
      </c>
      <c r="T196" s="11">
        <f t="shared" ref="T196:T236" si="106">EXP(-S196*M196)</f>
        <v>1</v>
      </c>
      <c r="U196" s="3">
        <f t="shared" ref="U196:U235" si="107">(T196/T197-1)/(M197-M196)</f>
        <v>3.9399999999999658E-2</v>
      </c>
      <c r="Y196" s="7">
        <v>0</v>
      </c>
      <c r="Z196" s="7">
        <f t="array" ref="Z196:Z236">INDEX(Y185:Y193, MATCH(Y196:Y236, Y185:Y193, 1))</f>
        <v>0</v>
      </c>
      <c r="AA196" s="11">
        <f t="array" ref="AA196:AA236">VLOOKUP(Z196:Z236, Y185:AF193, 5, FALSE)</f>
        <v>-4.8170454390512964E-2</v>
      </c>
      <c r="AB196" s="11">
        <f t="array" ref="AB196:AB236">VLOOKUP(Z196:Z236, Y185:AF193, 6, FALSE)</f>
        <v>1.2042613597628241E-2</v>
      </c>
      <c r="AC196" s="11">
        <f t="array" ref="AC196:AC236">VLOOKUP(Z196:Z236, Y185:AF193, 7, FALSE)</f>
        <v>0</v>
      </c>
      <c r="AD196" s="1">
        <f t="array" ref="AD196:AD236">VLOOKUP(Z196:Z236, Y185:AF193, 8, FALSE)</f>
        <v>3.920721988904103E-2</v>
      </c>
      <c r="AE196" s="3">
        <f>AA196*Y196^3 + AB196*Y196^2 + AC196*Y196 + AD196</f>
        <v>3.920721988904103E-2</v>
      </c>
      <c r="AF196" s="11">
        <f t="shared" ref="AF196:AF236" si="108">EXP(-AE196*Y196)</f>
        <v>1</v>
      </c>
      <c r="AG196" s="3">
        <f t="shared" ref="AG196:AG235" si="109">(AF196/AF197-1)/(Y197-Y196)</f>
        <v>3.9399999999999658E-2</v>
      </c>
    </row>
    <row r="197" spans="1:35" x14ac:dyDescent="0.3">
      <c r="A197" s="7">
        <v>0.25</v>
      </c>
      <c r="B197" s="7">
        <v>0.25</v>
      </c>
      <c r="C197" s="11">
        <v>6.0741266159441082E-3</v>
      </c>
      <c r="D197" s="11">
        <v>-1.3125394456458909E-2</v>
      </c>
      <c r="E197" s="11">
        <v>2.4131450883328742E-3</v>
      </c>
      <c r="F197" s="1">
        <v>3.9329362542112362E-2</v>
      </c>
      <c r="G197" s="3">
        <f t="shared" ref="G197:G236" si="110">C197*A197^3 + D197*A197^2 + E197*A197 + F197</f>
        <v>3.9207219889041023E-2</v>
      </c>
      <c r="H197" s="11">
        <f t="shared" si="104"/>
        <v>0.99024607614992333</v>
      </c>
      <c r="I197" s="3">
        <f t="shared" si="105"/>
        <v>3.6990474412635699E-2</v>
      </c>
      <c r="J197" s="3">
        <f t="array" ref="J197:J236">(A197:A236 &lt;= J184) * I196:I235 * H197:H236 * (A197:A236-A196:A235)</f>
        <v>9.7539238500766595E-3</v>
      </c>
      <c r="K197" s="11">
        <f t="array" ref="K197:K236">(A197:A236 &lt;= J184) * (ROUND(A197:A236*J185, 0)=A197:A236*J185) * H197:H236</f>
        <v>0</v>
      </c>
      <c r="M197" s="7">
        <v>0.25</v>
      </c>
      <c r="N197" s="7">
        <v>0.25</v>
      </c>
      <c r="O197" s="11">
        <v>6.0741266159441082E-3</v>
      </c>
      <c r="P197" s="11">
        <v>-1.3125394456458909E-2</v>
      </c>
      <c r="Q197" s="11">
        <v>2.4131450883328742E-3</v>
      </c>
      <c r="R197" s="1">
        <v>3.9329362542112362E-2</v>
      </c>
      <c r="S197" s="3">
        <f t="shared" ref="S197:S236" si="111">O197*M197^3 + P197*M197^2 + Q197*M197 + R197</f>
        <v>3.9207219889041023E-2</v>
      </c>
      <c r="T197" s="11">
        <f t="shared" si="106"/>
        <v>0.99024607614992333</v>
      </c>
      <c r="U197" s="3">
        <f t="shared" si="107"/>
        <v>3.6990474412635699E-2</v>
      </c>
      <c r="V197" s="3">
        <f t="array" ref="V197:V236">(M197:M236 &lt;= V184) * U196:U235 * T197:T236 * (M197:M236-M196:M235)</f>
        <v>9.7539238500766595E-3</v>
      </c>
      <c r="W197" s="11">
        <f t="array" ref="W197:W236">(M197:M236 &lt;= V184) * (ROUND(M197:M236*V185, 0)=M197:M236*V185) * T197:T236</f>
        <v>0</v>
      </c>
      <c r="Y197" s="7">
        <v>0.25</v>
      </c>
      <c r="Z197" s="7">
        <v>0.25</v>
      </c>
      <c r="AA197" s="11">
        <v>6.0741266159441082E-3</v>
      </c>
      <c r="AB197" s="11">
        <v>-1.3125394456458909E-2</v>
      </c>
      <c r="AC197" s="11">
        <v>2.4131450883328742E-3</v>
      </c>
      <c r="AD197" s="1">
        <v>3.9329362542112362E-2</v>
      </c>
      <c r="AE197" s="3">
        <f t="shared" ref="AE197:AE236" si="112">AA197*Y197^3 + AB197*Y197^2 + AC197*Y197 + AD197</f>
        <v>3.9207219889041023E-2</v>
      </c>
      <c r="AF197" s="11">
        <f t="shared" si="108"/>
        <v>0.99024607614992333</v>
      </c>
      <c r="AG197" s="3">
        <f t="shared" si="109"/>
        <v>3.6990474412635699E-2</v>
      </c>
      <c r="AH197" s="3">
        <f t="array" ref="AH197:AH236">(Y197:Y236 &lt;= AH184) * AG196:AG235 * AF197:AF236 * (Y197:Y236-Y196:Y235)</f>
        <v>9.7539238500766595E-3</v>
      </c>
      <c r="AI197" s="11">
        <f t="array" ref="AI197:AI236">(Y197:Y236 &lt;= AH184) * (ROUND(Y197:Y236*AH185, 0)=Y197:Y236*AH185) * AF197:AF236</f>
        <v>0</v>
      </c>
    </row>
    <row r="198" spans="1:35" x14ac:dyDescent="0.3">
      <c r="A198" s="7">
        <v>0.5</v>
      </c>
      <c r="B198" s="7">
        <v>0.25</v>
      </c>
      <c r="C198" s="11">
        <v>6.0741266159441082E-3</v>
      </c>
      <c r="D198" s="11">
        <v>-1.3125394456458909E-2</v>
      </c>
      <c r="E198" s="11">
        <v>2.4131450883328742E-3</v>
      </c>
      <c r="F198" s="1">
        <v>3.9329362542112362E-2</v>
      </c>
      <c r="G198" s="3">
        <f t="shared" si="110"/>
        <v>3.8013852299157082E-2</v>
      </c>
      <c r="H198" s="11">
        <f t="shared" si="104"/>
        <v>0.98117256647131401</v>
      </c>
      <c r="I198" s="3">
        <f t="shared" si="105"/>
        <v>3.3064330638397088E-2</v>
      </c>
      <c r="J198" s="3">
        <v>9.0735096786093098E-3</v>
      </c>
      <c r="K198" s="11">
        <v>0</v>
      </c>
      <c r="M198" s="7">
        <v>0.5</v>
      </c>
      <c r="N198" s="7">
        <v>0.25</v>
      </c>
      <c r="O198" s="11">
        <v>6.0741266159441082E-3</v>
      </c>
      <c r="P198" s="11">
        <v>-1.3125394456458909E-2</v>
      </c>
      <c r="Q198" s="11">
        <v>2.4131450883328742E-3</v>
      </c>
      <c r="R198" s="1">
        <v>3.9329362542112362E-2</v>
      </c>
      <c r="S198" s="3">
        <f t="shared" si="111"/>
        <v>3.8013852299157082E-2</v>
      </c>
      <c r="T198" s="11">
        <f t="shared" si="106"/>
        <v>0.98117256647131401</v>
      </c>
      <c r="U198" s="3">
        <f t="shared" si="107"/>
        <v>3.3064330638397088E-2</v>
      </c>
      <c r="V198" s="3">
        <v>9.0735096786093098E-3</v>
      </c>
      <c r="W198" s="11">
        <v>0</v>
      </c>
      <c r="Y198" s="7">
        <v>0.5</v>
      </c>
      <c r="Z198" s="7">
        <v>0.25</v>
      </c>
      <c r="AA198" s="11">
        <v>6.0741266159441082E-3</v>
      </c>
      <c r="AB198" s="11">
        <v>-1.3125394456458909E-2</v>
      </c>
      <c r="AC198" s="11">
        <v>2.4131450883328742E-3</v>
      </c>
      <c r="AD198" s="1">
        <v>3.9329362542112362E-2</v>
      </c>
      <c r="AE198" s="3">
        <f t="shared" si="112"/>
        <v>3.8013852299157082E-2</v>
      </c>
      <c r="AF198" s="11">
        <f t="shared" si="108"/>
        <v>0.98117256647131401</v>
      </c>
      <c r="AG198" s="3">
        <f t="shared" si="109"/>
        <v>3.3064330638397088E-2</v>
      </c>
      <c r="AH198" s="3">
        <v>9.0735096786093098E-3</v>
      </c>
      <c r="AI198" s="11">
        <v>0</v>
      </c>
    </row>
    <row r="199" spans="1:35" x14ac:dyDescent="0.3">
      <c r="A199" s="7">
        <v>0.75</v>
      </c>
      <c r="B199" s="7">
        <v>0.25</v>
      </c>
      <c r="C199" s="11">
        <v>6.0741266159441082E-3</v>
      </c>
      <c r="D199" s="11">
        <v>-1.3125394456458909E-2</v>
      </c>
      <c r="E199" s="11">
        <v>2.4131450883328742E-3</v>
      </c>
      <c r="F199" s="1">
        <v>3.9329362542112362E-2</v>
      </c>
      <c r="G199" s="3">
        <f t="shared" si="110"/>
        <v>3.6318709142705304E-2</v>
      </c>
      <c r="H199" s="11">
        <f t="shared" si="104"/>
        <v>0.97312860498409492</v>
      </c>
      <c r="I199" s="3">
        <f t="shared" si="105"/>
        <v>2.9920178960134436E-2</v>
      </c>
      <c r="J199" s="3">
        <v>8.0439614872190573E-3</v>
      </c>
      <c r="K199" s="11">
        <v>0</v>
      </c>
      <c r="M199" s="7">
        <v>0.75</v>
      </c>
      <c r="N199" s="7">
        <v>0.25</v>
      </c>
      <c r="O199" s="11">
        <v>6.0741266159441082E-3</v>
      </c>
      <c r="P199" s="11">
        <v>-1.3125394456458909E-2</v>
      </c>
      <c r="Q199" s="11">
        <v>2.4131450883328742E-3</v>
      </c>
      <c r="R199" s="1">
        <v>3.9329362542112362E-2</v>
      </c>
      <c r="S199" s="3">
        <f t="shared" si="111"/>
        <v>3.6318709142705304E-2</v>
      </c>
      <c r="T199" s="11">
        <f t="shared" si="106"/>
        <v>0.97312860498409492</v>
      </c>
      <c r="U199" s="3">
        <f t="shared" si="107"/>
        <v>2.9920178960134436E-2</v>
      </c>
      <c r="V199" s="3">
        <v>8.0439614872190573E-3</v>
      </c>
      <c r="W199" s="11">
        <v>0</v>
      </c>
      <c r="Y199" s="7">
        <v>0.75</v>
      </c>
      <c r="Z199" s="7">
        <v>0.25</v>
      </c>
      <c r="AA199" s="11">
        <v>6.0741266159441082E-3</v>
      </c>
      <c r="AB199" s="11">
        <v>-1.3125394456458909E-2</v>
      </c>
      <c r="AC199" s="11">
        <v>2.4131450883328742E-3</v>
      </c>
      <c r="AD199" s="1">
        <v>3.9329362542112362E-2</v>
      </c>
      <c r="AE199" s="3">
        <f t="shared" si="112"/>
        <v>3.6318709142705304E-2</v>
      </c>
      <c r="AF199" s="11">
        <f t="shared" si="108"/>
        <v>0.97312860498409492</v>
      </c>
      <c r="AG199" s="3">
        <f t="shared" si="109"/>
        <v>2.9920178960134436E-2</v>
      </c>
      <c r="AH199" s="3">
        <v>8.0439614872190573E-3</v>
      </c>
      <c r="AI199" s="11">
        <v>0</v>
      </c>
    </row>
    <row r="200" spans="1:35" x14ac:dyDescent="0.3">
      <c r="A200" s="7">
        <v>1</v>
      </c>
      <c r="B200" s="7">
        <v>1</v>
      </c>
      <c r="C200" s="11">
        <v>1.0218921317907501E-3</v>
      </c>
      <c r="D200" s="11">
        <v>-3.6815257051015012E-3</v>
      </c>
      <c r="E200" s="11">
        <v>-1.3178889619218682E-3</v>
      </c>
      <c r="F200" s="1">
        <v>3.8668762325163059E-2</v>
      </c>
      <c r="G200" s="3">
        <f t="shared" si="110"/>
        <v>3.4691239789930439E-2</v>
      </c>
      <c r="H200" s="11">
        <f t="shared" si="104"/>
        <v>0.96590360282043841</v>
      </c>
      <c r="I200" s="3">
        <f t="shared" si="105"/>
        <v>2.76547016989106E-2</v>
      </c>
      <c r="J200" s="3">
        <v>7.2250021636565322E-3</v>
      </c>
      <c r="K200" s="11">
        <v>0.96590360282043841</v>
      </c>
      <c r="M200" s="7">
        <v>1</v>
      </c>
      <c r="N200" s="7">
        <v>1</v>
      </c>
      <c r="O200" s="11">
        <v>1.0718921317907498E-3</v>
      </c>
      <c r="P200" s="11">
        <v>-3.8815257051015E-3</v>
      </c>
      <c r="Q200" s="11">
        <v>-1.0678889619218698E-3</v>
      </c>
      <c r="R200" s="1">
        <v>3.8568762325163063E-2</v>
      </c>
      <c r="S200" s="3">
        <f t="shared" si="111"/>
        <v>3.4691239789930439E-2</v>
      </c>
      <c r="T200" s="11">
        <f t="shared" si="106"/>
        <v>0.96590360282043841</v>
      </c>
      <c r="U200" s="3">
        <f t="shared" si="107"/>
        <v>2.764290194656116E-2</v>
      </c>
      <c r="V200" s="3">
        <v>7.2250021636565322E-3</v>
      </c>
      <c r="W200" s="11">
        <v>0.96590360282043841</v>
      </c>
      <c r="Y200" s="7">
        <v>1</v>
      </c>
      <c r="Z200" s="7">
        <v>1</v>
      </c>
      <c r="AA200" s="11">
        <v>9.648931430423259E-4</v>
      </c>
      <c r="AB200" s="11">
        <v>-3.4535297501078043E-3</v>
      </c>
      <c r="AC200" s="11">
        <v>-1.6028839056639894E-3</v>
      </c>
      <c r="AD200" s="1">
        <v>3.878276030265991E-2</v>
      </c>
      <c r="AE200" s="3">
        <f t="shared" si="112"/>
        <v>3.4691239789930439E-2</v>
      </c>
      <c r="AF200" s="11">
        <f t="shared" si="108"/>
        <v>0.96590360282043841</v>
      </c>
      <c r="AG200" s="3">
        <f t="shared" si="109"/>
        <v>2.7668153220104408E-2</v>
      </c>
      <c r="AH200" s="3">
        <v>7.2250021636565322E-3</v>
      </c>
      <c r="AI200" s="11">
        <v>0.96590360282043841</v>
      </c>
    </row>
    <row r="201" spans="1:35" x14ac:dyDescent="0.3">
      <c r="A201" s="7">
        <v>1.25</v>
      </c>
      <c r="B201" s="7">
        <v>1</v>
      </c>
      <c r="C201" s="11">
        <v>1.0218921317907501E-3</v>
      </c>
      <c r="D201" s="11">
        <v>-3.6815257051015012E-3</v>
      </c>
      <c r="E201" s="11">
        <v>-1.3178889619218682E-3</v>
      </c>
      <c r="F201" s="1">
        <v>3.8668762325163059E-2</v>
      </c>
      <c r="G201" s="3">
        <f t="shared" si="110"/>
        <v>3.3264900278443435E-2</v>
      </c>
      <c r="H201" s="11">
        <f t="shared" si="104"/>
        <v>0.95927151094954521</v>
      </c>
      <c r="I201" s="3">
        <f t="shared" si="105"/>
        <v>2.4896952815111284E-2</v>
      </c>
      <c r="J201" s="3">
        <v>6.6320918708932313E-3</v>
      </c>
      <c r="K201" s="11">
        <v>0</v>
      </c>
      <c r="M201" s="7">
        <v>1.25</v>
      </c>
      <c r="N201" s="7">
        <v>1</v>
      </c>
      <c r="O201" s="11">
        <v>1.0718921317907498E-3</v>
      </c>
      <c r="P201" s="11">
        <v>-3.8815257051015E-3</v>
      </c>
      <c r="Q201" s="11">
        <v>-1.0678889619218698E-3</v>
      </c>
      <c r="R201" s="1">
        <v>3.8568762325163063E-2</v>
      </c>
      <c r="S201" s="3">
        <f t="shared" si="111"/>
        <v>3.326255652844344E-2</v>
      </c>
      <c r="T201" s="11">
        <f t="shared" si="106"/>
        <v>0.9592743213194167</v>
      </c>
      <c r="U201" s="3">
        <f t="shared" si="107"/>
        <v>2.4871011180071179E-2</v>
      </c>
      <c r="V201" s="3">
        <v>6.6292815010216598E-3</v>
      </c>
      <c r="W201" s="11">
        <v>0</v>
      </c>
      <c r="Y201" s="7">
        <v>1.25</v>
      </c>
      <c r="Z201" s="7">
        <v>1</v>
      </c>
      <c r="AA201" s="11">
        <v>9.648931430423259E-4</v>
      </c>
      <c r="AB201" s="11">
        <v>-3.4535297501078043E-3</v>
      </c>
      <c r="AC201" s="11">
        <v>-1.6028839056639894E-3</v>
      </c>
      <c r="AD201" s="1">
        <v>3.878276030265991E-2</v>
      </c>
      <c r="AE201" s="3">
        <f t="shared" si="112"/>
        <v>3.3267572106041018E-2</v>
      </c>
      <c r="AF201" s="11">
        <f t="shared" si="108"/>
        <v>0.95926830719477452</v>
      </c>
      <c r="AG201" s="3">
        <f t="shared" si="109"/>
        <v>2.4926525958334445E-2</v>
      </c>
      <c r="AH201" s="3">
        <v>6.6352956256638014E-3</v>
      </c>
      <c r="AI201" s="11">
        <v>0</v>
      </c>
    </row>
    <row r="202" spans="1:35" x14ac:dyDescent="0.3">
      <c r="A202" s="7">
        <v>1.5</v>
      </c>
      <c r="B202" s="7">
        <v>1</v>
      </c>
      <c r="C202" s="11">
        <v>1.0218921317907501E-3</v>
      </c>
      <c r="D202" s="11">
        <v>-3.6815257051015012E-3</v>
      </c>
      <c r="E202" s="11">
        <v>-1.3178889619218682E-3</v>
      </c>
      <c r="F202" s="1">
        <v>3.8668762325163059E-2</v>
      </c>
      <c r="G202" s="3">
        <f t="shared" si="110"/>
        <v>3.1857381990595658E-2</v>
      </c>
      <c r="H202" s="11">
        <f t="shared" si="104"/>
        <v>0.95333770995414657</v>
      </c>
      <c r="I202" s="3">
        <f t="shared" si="105"/>
        <v>2.2872263592740971E-2</v>
      </c>
      <c r="J202" s="3">
        <v>5.9338009953986588E-3</v>
      </c>
      <c r="K202" s="11">
        <v>0</v>
      </c>
      <c r="M202" s="7">
        <v>1.5</v>
      </c>
      <c r="N202" s="7">
        <v>1</v>
      </c>
      <c r="O202" s="11">
        <v>1.0718921317907498E-3</v>
      </c>
      <c r="P202" s="11">
        <v>-3.8815257051015E-3</v>
      </c>
      <c r="Q202" s="11">
        <v>-1.0678889619218698E-3</v>
      </c>
      <c r="R202" s="1">
        <v>3.8568762325163063E-2</v>
      </c>
      <c r="S202" s="3">
        <f t="shared" si="111"/>
        <v>3.1851131990595666E-2</v>
      </c>
      <c r="T202" s="11">
        <f t="shared" si="106"/>
        <v>0.95334664753707232</v>
      </c>
      <c r="U202" s="3">
        <f t="shared" si="107"/>
        <v>2.2860477851421201E-2</v>
      </c>
      <c r="V202" s="3">
        <v>5.9276737823444762E-3</v>
      </c>
      <c r="W202" s="11">
        <v>0</v>
      </c>
      <c r="Y202" s="7">
        <v>1.5</v>
      </c>
      <c r="Z202" s="7">
        <v>1</v>
      </c>
      <c r="AA202" s="11">
        <v>9.648931430423259E-4</v>
      </c>
      <c r="AB202" s="11">
        <v>-3.4535297501078043E-3</v>
      </c>
      <c r="AC202" s="11">
        <v>-1.6028839056639894E-3</v>
      </c>
      <c r="AD202" s="1">
        <v>3.878276030265991E-2</v>
      </c>
      <c r="AE202" s="3">
        <f t="shared" si="112"/>
        <v>3.1864506864189214E-2</v>
      </c>
      <c r="AF202" s="11">
        <f t="shared" si="108"/>
        <v>0.95332752139257781</v>
      </c>
      <c r="AG202" s="3">
        <f t="shared" si="109"/>
        <v>2.288569914159666E-2</v>
      </c>
      <c r="AH202" s="3">
        <v>5.940785802196682E-3</v>
      </c>
      <c r="AI202" s="11">
        <v>0</v>
      </c>
    </row>
    <row r="203" spans="1:35" x14ac:dyDescent="0.3">
      <c r="A203" s="7">
        <v>1.75</v>
      </c>
      <c r="B203" s="7">
        <v>1</v>
      </c>
      <c r="C203" s="11">
        <v>1.0218921317907501E-3</v>
      </c>
      <c r="D203" s="11">
        <v>-3.6815257051015012E-3</v>
      </c>
      <c r="E203" s="11">
        <v>-1.3178889619218682E-3</v>
      </c>
      <c r="F203" s="1">
        <v>3.8668762325163059E-2</v>
      </c>
      <c r="G203" s="3">
        <f t="shared" si="110"/>
        <v>3.0564487313742492E-2</v>
      </c>
      <c r="H203" s="11">
        <f t="shared" si="104"/>
        <v>0.94791745547768502</v>
      </c>
      <c r="I203" s="3">
        <f t="shared" si="105"/>
        <v>2.1964824710554609E-2</v>
      </c>
      <c r="J203" s="3">
        <v>5.420254476461479E-3</v>
      </c>
      <c r="K203" s="11">
        <v>0</v>
      </c>
      <c r="M203" s="7">
        <v>1.75</v>
      </c>
      <c r="N203" s="7">
        <v>1</v>
      </c>
      <c r="O203" s="11">
        <v>1.0718921317907498E-3</v>
      </c>
      <c r="P203" s="11">
        <v>-3.8815257051015E-3</v>
      </c>
      <c r="Q203" s="11">
        <v>-1.0678889619218698E-3</v>
      </c>
      <c r="R203" s="1">
        <v>3.8568762325163063E-2</v>
      </c>
      <c r="S203" s="3">
        <f t="shared" si="111"/>
        <v>3.0557456063742494E-2</v>
      </c>
      <c r="T203" s="11">
        <f t="shared" si="106"/>
        <v>0.94792911937751057</v>
      </c>
      <c r="U203" s="3">
        <f t="shared" si="107"/>
        <v>2.2014314035333271E-2</v>
      </c>
      <c r="V203" s="3">
        <v>5.4175281595616959E-3</v>
      </c>
      <c r="W203" s="11">
        <v>0</v>
      </c>
      <c r="Y203" s="7">
        <v>1.75</v>
      </c>
      <c r="Z203" s="7">
        <v>1</v>
      </c>
      <c r="AA203" s="11">
        <v>9.648931430423259E-4</v>
      </c>
      <c r="AB203" s="11">
        <v>-3.4535297501078043E-3</v>
      </c>
      <c r="AC203" s="11">
        <v>-1.6028839056639894E-3</v>
      </c>
      <c r="AD203" s="1">
        <v>3.878276030265991E-2</v>
      </c>
      <c r="AE203" s="3">
        <f t="shared" si="112"/>
        <v>3.0572502796535242E-2</v>
      </c>
      <c r="AF203" s="11">
        <f t="shared" si="108"/>
        <v>0.94790415904284708</v>
      </c>
      <c r="AG203" s="3">
        <f t="shared" si="109"/>
        <v>2.1908408624002895E-2</v>
      </c>
      <c r="AH203" s="3">
        <v>5.4233623497306977E-3</v>
      </c>
      <c r="AI203" s="11">
        <v>0</v>
      </c>
    </row>
    <row r="204" spans="1:35" x14ac:dyDescent="0.3">
      <c r="A204" s="7">
        <v>2</v>
      </c>
      <c r="B204" s="7">
        <v>2</v>
      </c>
      <c r="C204" s="11">
        <v>-8.8426326162160084E-4</v>
      </c>
      <c r="D204" s="11">
        <v>7.6177777852034553E-3</v>
      </c>
      <c r="E204" s="11">
        <v>-2.3641238202193486E-2</v>
      </c>
      <c r="F204" s="1">
        <v>5.3367489991785276E-2</v>
      </c>
      <c r="G204" s="3">
        <f t="shared" si="110"/>
        <v>2.9482018635239318E-2</v>
      </c>
      <c r="H204" s="11">
        <f t="shared" si="104"/>
        <v>0.94274067207527401</v>
      </c>
      <c r="I204" s="3">
        <f t="shared" si="105"/>
        <v>2.2211829975776531E-2</v>
      </c>
      <c r="J204" s="3">
        <v>5.1767834024109595E-3</v>
      </c>
      <c r="K204" s="11">
        <v>0.94274067207527401</v>
      </c>
      <c r="M204" s="7">
        <v>2</v>
      </c>
      <c r="N204" s="7">
        <v>2</v>
      </c>
      <c r="O204" s="11">
        <v>-1.0342632616215999E-3</v>
      </c>
      <c r="P204" s="11">
        <v>8.7177777852034486E-3</v>
      </c>
      <c r="Q204" s="11">
        <v>-2.6191238202193469E-2</v>
      </c>
      <c r="R204" s="1">
        <v>5.5267489991785261E-2</v>
      </c>
      <c r="S204" s="3">
        <f t="shared" si="111"/>
        <v>2.9482018635239318E-2</v>
      </c>
      <c r="T204" s="11">
        <f t="shared" si="106"/>
        <v>0.94274067207527401</v>
      </c>
      <c r="U204" s="3">
        <f t="shared" si="107"/>
        <v>2.2416873734683485E-2</v>
      </c>
      <c r="V204" s="3">
        <v>5.1884473022365566E-3</v>
      </c>
      <c r="W204" s="11">
        <v>0.94274067207527401</v>
      </c>
      <c r="Y204" s="7">
        <v>2</v>
      </c>
      <c r="Z204" s="7">
        <v>2</v>
      </c>
      <c r="AA204" s="11">
        <v>-7.1326629537632816E-4</v>
      </c>
      <c r="AB204" s="11">
        <v>6.3638000327381223E-3</v>
      </c>
      <c r="AC204" s="11">
        <v>-2.0734289776023845E-2</v>
      </c>
      <c r="AD204" s="1">
        <v>5.1201528419345145E-2</v>
      </c>
      <c r="AE204" s="3">
        <f t="shared" si="112"/>
        <v>2.9482018635239318E-2</v>
      </c>
      <c r="AF204" s="11">
        <f t="shared" si="108"/>
        <v>0.94274067207527401</v>
      </c>
      <c r="AG204" s="3">
        <f t="shared" si="109"/>
        <v>2.1978096986805085E-2</v>
      </c>
      <c r="AH204" s="3">
        <v>5.1634869675730548E-3</v>
      </c>
      <c r="AI204" s="11">
        <v>0.94274067207527401</v>
      </c>
    </row>
    <row r="205" spans="1:35" x14ac:dyDescent="0.3">
      <c r="A205" s="7">
        <v>2.25</v>
      </c>
      <c r="B205" s="7">
        <v>2</v>
      </c>
      <c r="C205" s="11">
        <v>-8.8426326162160084E-4</v>
      </c>
      <c r="D205" s="11">
        <v>7.6177777852034553E-3</v>
      </c>
      <c r="E205" s="11">
        <v>-2.3641238202193486E-2</v>
      </c>
      <c r="F205" s="1">
        <v>5.3367489991785276E-2</v>
      </c>
      <c r="G205" s="3">
        <f t="shared" si="110"/>
        <v>2.8667392860033877E-2</v>
      </c>
      <c r="H205" s="11">
        <f t="shared" si="104"/>
        <v>0.93753458239015885</v>
      </c>
      <c r="I205" s="3">
        <f t="shared" si="105"/>
        <v>2.2646251719624644E-2</v>
      </c>
      <c r="J205" s="3">
        <v>5.206089685115216E-3</v>
      </c>
      <c r="K205" s="11">
        <v>0</v>
      </c>
      <c r="M205" s="7">
        <v>2.25</v>
      </c>
      <c r="N205" s="7">
        <v>2</v>
      </c>
      <c r="O205" s="11">
        <v>-1.0342632616215999E-3</v>
      </c>
      <c r="P205" s="11">
        <v>8.7177777852034486E-3</v>
      </c>
      <c r="Q205" s="11">
        <v>-2.6191238202193469E-2</v>
      </c>
      <c r="R205" s="1">
        <v>5.5267489991785261E-2</v>
      </c>
      <c r="S205" s="3">
        <f t="shared" si="111"/>
        <v>2.869004911003388E-2</v>
      </c>
      <c r="T205" s="11">
        <f t="shared" si="106"/>
        <v>0.93748679131804646</v>
      </c>
      <c r="U205" s="3">
        <f t="shared" si="107"/>
        <v>2.3006891835876786E-2</v>
      </c>
      <c r="V205" s="3">
        <v>5.2538807572275531E-3</v>
      </c>
      <c r="W205" s="11">
        <v>0</v>
      </c>
      <c r="Y205" s="7">
        <v>2.25</v>
      </c>
      <c r="Z205" s="7">
        <v>2</v>
      </c>
      <c r="AA205" s="11">
        <v>-7.1326629537632816E-4</v>
      </c>
      <c r="AB205" s="11">
        <v>6.3638000327381223E-3</v>
      </c>
      <c r="AC205" s="11">
        <v>-2.0734289776023845E-2</v>
      </c>
      <c r="AD205" s="1">
        <v>5.1201528419345145E-2</v>
      </c>
      <c r="AE205" s="3">
        <f t="shared" si="112"/>
        <v>2.8641565193257251E-2</v>
      </c>
      <c r="AF205" s="11">
        <f t="shared" si="108"/>
        <v>0.93758906621749993</v>
      </c>
      <c r="AG205" s="3">
        <f t="shared" si="109"/>
        <v>2.2235168715188713E-2</v>
      </c>
      <c r="AH205" s="3">
        <v>5.1516058577740567E-3</v>
      </c>
      <c r="AI205" s="11">
        <v>0</v>
      </c>
    </row>
    <row r="206" spans="1:35" x14ac:dyDescent="0.3">
      <c r="A206" s="7">
        <v>2.5</v>
      </c>
      <c r="B206" s="7">
        <v>2</v>
      </c>
      <c r="C206" s="11">
        <v>-8.8426326162160084E-4</v>
      </c>
      <c r="D206" s="11">
        <v>7.6177777852034553E-3</v>
      </c>
      <c r="E206" s="11">
        <v>-2.3641238202193486E-2</v>
      </c>
      <c r="F206" s="1">
        <v>5.3367489991785276E-2</v>
      </c>
      <c r="G206" s="3">
        <f t="shared" si="110"/>
        <v>2.8058892180985638E-2</v>
      </c>
      <c r="H206" s="11">
        <f t="shared" si="104"/>
        <v>0.93225655324713286</v>
      </c>
      <c r="I206" s="3">
        <f t="shared" si="105"/>
        <v>2.2785516344442591E-2</v>
      </c>
      <c r="J206" s="3">
        <v>5.2780291430260563E-3</v>
      </c>
      <c r="K206" s="11">
        <v>0</v>
      </c>
      <c r="M206" s="7">
        <v>2.5</v>
      </c>
      <c r="N206" s="7">
        <v>2</v>
      </c>
      <c r="O206" s="11">
        <v>-1.0342632616215999E-3</v>
      </c>
      <c r="P206" s="11">
        <v>8.7177777852034486E-3</v>
      </c>
      <c r="Q206" s="11">
        <v>-2.6191238202193469E-2</v>
      </c>
      <c r="R206" s="1">
        <v>5.5267489991785261E-2</v>
      </c>
      <c r="S206" s="3">
        <f t="shared" si="111"/>
        <v>2.8115142180985646E-2</v>
      </c>
      <c r="T206" s="11">
        <f t="shared" si="106"/>
        <v>0.93212546388676909</v>
      </c>
      <c r="U206" s="3">
        <f t="shared" si="107"/>
        <v>2.3179171452388125E-2</v>
      </c>
      <c r="V206" s="3">
        <v>5.3613274312773428E-3</v>
      </c>
      <c r="W206" s="11">
        <v>0</v>
      </c>
      <c r="Y206" s="7">
        <v>2.5</v>
      </c>
      <c r="Z206" s="7">
        <v>2</v>
      </c>
      <c r="AA206" s="11">
        <v>-7.1326629537632816E-4</v>
      </c>
      <c r="AB206" s="11">
        <v>6.3638000327381223E-3</v>
      </c>
      <c r="AC206" s="11">
        <v>-2.0734289776023845E-2</v>
      </c>
      <c r="AD206" s="1">
        <v>5.1201528419345145E-2</v>
      </c>
      <c r="AE206" s="3">
        <f t="shared" si="112"/>
        <v>2.799476831864367E-2</v>
      </c>
      <c r="AF206" s="11">
        <f t="shared" si="108"/>
        <v>0.93240601495410969</v>
      </c>
      <c r="AG206" s="3">
        <f t="shared" si="109"/>
        <v>2.2336804465691529E-2</v>
      </c>
      <c r="AH206" s="3">
        <v>5.1830512633903496E-3</v>
      </c>
      <c r="AI206" s="11">
        <v>0</v>
      </c>
    </row>
    <row r="207" spans="1:35" x14ac:dyDescent="0.3">
      <c r="A207" s="7">
        <v>2.75</v>
      </c>
      <c r="B207" s="7">
        <v>2</v>
      </c>
      <c r="C207" s="11">
        <v>-8.8426326162160084E-4</v>
      </c>
      <c r="D207" s="11">
        <v>7.6177777852034553E-3</v>
      </c>
      <c r="E207" s="11">
        <v>-2.3641238202193486E-2</v>
      </c>
      <c r="F207" s="1">
        <v>5.3367489991785276E-2</v>
      </c>
      <c r="G207" s="3">
        <f t="shared" si="110"/>
        <v>2.7573616917317585E-2</v>
      </c>
      <c r="H207" s="11">
        <f t="shared" si="104"/>
        <v>0.92697614571734521</v>
      </c>
      <c r="I207" s="3">
        <f t="shared" si="105"/>
        <v>2.2296132306612648E-2</v>
      </c>
      <c r="J207" s="3">
        <v>5.2804075297877414E-3</v>
      </c>
      <c r="K207" s="11">
        <v>0</v>
      </c>
      <c r="M207" s="7">
        <v>2.75</v>
      </c>
      <c r="N207" s="7">
        <v>2</v>
      </c>
      <c r="O207" s="11">
        <v>-1.0342632616215999E-3</v>
      </c>
      <c r="P207" s="11">
        <v>8.7177777852034486E-3</v>
      </c>
      <c r="Q207" s="11">
        <v>-2.6191238202193469E-2</v>
      </c>
      <c r="R207" s="1">
        <v>5.5267489991785261E-2</v>
      </c>
      <c r="S207" s="3">
        <f t="shared" si="111"/>
        <v>2.7660335667317591E-2</v>
      </c>
      <c r="T207" s="11">
        <f t="shared" si="106"/>
        <v>0.92675510998956279</v>
      </c>
      <c r="U207" s="3">
        <f t="shared" si="107"/>
        <v>2.2543605403934741E-2</v>
      </c>
      <c r="V207" s="3">
        <v>5.370353897206223E-3</v>
      </c>
      <c r="W207" s="11">
        <v>0</v>
      </c>
      <c r="Y207" s="7">
        <v>2.75</v>
      </c>
      <c r="Z207" s="7">
        <v>2</v>
      </c>
      <c r="AA207" s="11">
        <v>-7.1326629537632816E-4</v>
      </c>
      <c r="AB207" s="11">
        <v>6.3638000327381223E-3</v>
      </c>
      <c r="AC207" s="11">
        <v>-2.0734289776023845E-2</v>
      </c>
      <c r="AD207" s="1">
        <v>5.1201528419345145E-2</v>
      </c>
      <c r="AE207" s="3">
        <f t="shared" si="112"/>
        <v>2.7474759296207046E-2</v>
      </c>
      <c r="AF207" s="11">
        <f t="shared" si="108"/>
        <v>0.92722818628109993</v>
      </c>
      <c r="AG207" s="3">
        <f t="shared" si="109"/>
        <v>2.2014036551624372E-2</v>
      </c>
      <c r="AH207" s="3">
        <v>5.1778286730096825E-3</v>
      </c>
      <c r="AI207" s="11">
        <v>0</v>
      </c>
    </row>
    <row r="208" spans="1:35" x14ac:dyDescent="0.3">
      <c r="A208" s="7">
        <v>3</v>
      </c>
      <c r="B208" s="7">
        <v>3</v>
      </c>
      <c r="C208" s="11">
        <v>-1.5434435821752232E-4</v>
      </c>
      <c r="D208" s="11">
        <v>2.0871152744058718E-3</v>
      </c>
      <c r="E208" s="11">
        <v>-1.0165073529318102E-2</v>
      </c>
      <c r="F208" s="1">
        <v>4.3007148178427261E-2</v>
      </c>
      <c r="G208" s="3">
        <f t="shared" si="110"/>
        <v>2.7128667388252699E-2</v>
      </c>
      <c r="H208" s="11">
        <f t="shared" si="104"/>
        <v>0.92183779137690147</v>
      </c>
      <c r="I208" s="3">
        <f t="shared" si="105"/>
        <v>2.1842415854599118E-2</v>
      </c>
      <c r="J208" s="3">
        <v>5.1383543404437456E-3</v>
      </c>
      <c r="K208" s="11">
        <v>0.92183779137690147</v>
      </c>
      <c r="M208" s="7">
        <v>3</v>
      </c>
      <c r="N208" s="7">
        <v>3</v>
      </c>
      <c r="O208" s="11">
        <v>-4.3443582175232281E-6</v>
      </c>
      <c r="P208" s="11">
        <v>4.8711527440588147E-4</v>
      </c>
      <c r="Q208" s="11">
        <v>-4.6150735293181352E-3</v>
      </c>
      <c r="R208" s="1">
        <v>3.6807148178427292E-2</v>
      </c>
      <c r="S208" s="3">
        <f t="shared" si="111"/>
        <v>2.7228667388252692E-2</v>
      </c>
      <c r="T208" s="11">
        <f t="shared" si="106"/>
        <v>0.92156128151804106</v>
      </c>
      <c r="U208" s="3">
        <f t="shared" si="107"/>
        <v>2.1769363521058516E-2</v>
      </c>
      <c r="V208" s="3">
        <v>5.1938284715217836E-3</v>
      </c>
      <c r="W208" s="11">
        <v>0.92156128151804106</v>
      </c>
      <c r="Y208" s="7">
        <v>3</v>
      </c>
      <c r="Z208" s="7">
        <v>3</v>
      </c>
      <c r="AA208" s="11">
        <v>-3.25341324462795E-4</v>
      </c>
      <c r="AB208" s="11">
        <v>3.911082914355447E-3</v>
      </c>
      <c r="AC208" s="11">
        <v>-1.6491961280393194E-2</v>
      </c>
      <c r="AD208" s="1">
        <v>5.0075022783231872E-2</v>
      </c>
      <c r="AE208" s="3">
        <f t="shared" si="112"/>
        <v>2.7014669410755851E-2</v>
      </c>
      <c r="AF208" s="11">
        <f t="shared" si="108"/>
        <v>0.92215310822344376</v>
      </c>
      <c r="AG208" s="3">
        <f t="shared" si="109"/>
        <v>2.1925695655908406E-2</v>
      </c>
      <c r="AH208" s="3">
        <v>5.075078057656229E-3</v>
      </c>
      <c r="AI208" s="11">
        <v>0.92215310822344376</v>
      </c>
    </row>
    <row r="209" spans="1:35" x14ac:dyDescent="0.3">
      <c r="A209" s="7">
        <v>3.25</v>
      </c>
      <c r="B209" s="7">
        <v>3</v>
      </c>
      <c r="C209" s="11">
        <v>-1.5434435821752232E-4</v>
      </c>
      <c r="D209" s="11">
        <v>2.0871152744058718E-3</v>
      </c>
      <c r="E209" s="11">
        <v>-1.0165073529318102E-2</v>
      </c>
      <c r="F209" s="1">
        <v>4.3007148178427261E-2</v>
      </c>
      <c r="G209" s="3">
        <f t="shared" si="110"/>
        <v>2.6717461872119569E-2</v>
      </c>
      <c r="H209" s="11">
        <f t="shared" si="104"/>
        <v>0.9168313385356951</v>
      </c>
      <c r="I209" s="3">
        <f t="shared" si="105"/>
        <v>2.2040034022975163E-2</v>
      </c>
      <c r="J209" s="3">
        <v>0</v>
      </c>
      <c r="K209" s="11">
        <v>0</v>
      </c>
      <c r="M209" s="7">
        <v>3.25</v>
      </c>
      <c r="N209" s="7">
        <v>3</v>
      </c>
      <c r="O209" s="11">
        <v>-4.3443582175232281E-6</v>
      </c>
      <c r="P209" s="11">
        <v>4.8711527440588147E-4</v>
      </c>
      <c r="Q209" s="11">
        <v>-4.6150735293181352E-3</v>
      </c>
      <c r="R209" s="1">
        <v>3.6807148178427292E-2</v>
      </c>
      <c r="S209" s="3">
        <f t="shared" si="111"/>
        <v>2.6804180622119561E-2</v>
      </c>
      <c r="T209" s="11">
        <f t="shared" si="106"/>
        <v>0.91657297892509115</v>
      </c>
      <c r="U209" s="3">
        <f t="shared" si="107"/>
        <v>2.1698332246879559E-2</v>
      </c>
      <c r="V209" s="3">
        <v>0</v>
      </c>
      <c r="W209" s="11">
        <v>0</v>
      </c>
      <c r="Y209" s="7">
        <v>3.25</v>
      </c>
      <c r="Z209" s="7">
        <v>3</v>
      </c>
      <c r="AA209" s="11">
        <v>-3.25341324462795E-4</v>
      </c>
      <c r="AB209" s="11">
        <v>3.911082914355447E-3</v>
      </c>
      <c r="AC209" s="11">
        <v>-1.6491961280393194E-2</v>
      </c>
      <c r="AD209" s="1">
        <v>5.0075022783231872E-2</v>
      </c>
      <c r="AE209" s="3">
        <f t="shared" si="112"/>
        <v>2.6618604251009013E-2</v>
      </c>
      <c r="AF209" s="11">
        <f t="shared" si="108"/>
        <v>0.9171259520974876</v>
      </c>
      <c r="AG209" s="3">
        <f t="shared" si="109"/>
        <v>2.2429602549861372E-2</v>
      </c>
      <c r="AH209" s="3">
        <v>0</v>
      </c>
      <c r="AI209" s="11">
        <v>0</v>
      </c>
    </row>
    <row r="210" spans="1:35" x14ac:dyDescent="0.3">
      <c r="A210" s="7">
        <v>3.5</v>
      </c>
      <c r="B210" s="7">
        <v>3</v>
      </c>
      <c r="C210" s="11">
        <v>-1.5434435821752232E-4</v>
      </c>
      <c r="D210" s="11">
        <v>2.0871152744058718E-3</v>
      </c>
      <c r="E210" s="11">
        <v>-1.0165073529318102E-2</v>
      </c>
      <c r="F210" s="1">
        <v>4.3007148178427261E-2</v>
      </c>
      <c r="G210" s="3">
        <f t="shared" si="110"/>
        <v>2.6379038578709567E-2</v>
      </c>
      <c r="H210" s="11">
        <f t="shared" si="104"/>
        <v>0.91180727270747775</v>
      </c>
      <c r="I210" s="3">
        <f t="shared" si="105"/>
        <v>2.2238969042965628E-2</v>
      </c>
      <c r="J210" s="3">
        <v>0</v>
      </c>
      <c r="K210" s="11">
        <v>0</v>
      </c>
      <c r="M210" s="7">
        <v>3.5</v>
      </c>
      <c r="N210" s="7">
        <v>3</v>
      </c>
      <c r="O210" s="11">
        <v>-4.3443582175232281E-6</v>
      </c>
      <c r="P210" s="11">
        <v>4.8711527440588147E-4</v>
      </c>
      <c r="Q210" s="11">
        <v>-4.6150735293181352E-3</v>
      </c>
      <c r="R210" s="1">
        <v>3.6807148178427292E-2</v>
      </c>
      <c r="S210" s="3">
        <f t="shared" si="111"/>
        <v>2.6435288578709557E-2</v>
      </c>
      <c r="T210" s="11">
        <f t="shared" si="106"/>
        <v>0.91162777832022202</v>
      </c>
      <c r="U210" s="3">
        <f t="shared" si="107"/>
        <v>2.1788849127438503E-2</v>
      </c>
      <c r="V210" s="3">
        <v>0</v>
      </c>
      <c r="W210" s="11">
        <v>0</v>
      </c>
      <c r="Y210" s="7">
        <v>3.5</v>
      </c>
      <c r="Z210" s="7">
        <v>3</v>
      </c>
      <c r="AA210" s="11">
        <v>-3.25341324462795E-4</v>
      </c>
      <c r="AB210" s="11">
        <v>3.911082914355447E-3</v>
      </c>
      <c r="AC210" s="11">
        <v>-1.6491961280393194E-2</v>
      </c>
      <c r="AD210" s="1">
        <v>5.0075022783231872E-2</v>
      </c>
      <c r="AE210" s="3">
        <f t="shared" si="112"/>
        <v>2.6314914716367578E-2</v>
      </c>
      <c r="AF210" s="11">
        <f t="shared" si="108"/>
        <v>0.91201193578737749</v>
      </c>
      <c r="AG210" s="3">
        <f t="shared" si="109"/>
        <v>2.2752158092184338E-2</v>
      </c>
      <c r="AH210" s="3">
        <v>0</v>
      </c>
      <c r="AI210" s="11">
        <v>0</v>
      </c>
    </row>
    <row r="211" spans="1:35" x14ac:dyDescent="0.3">
      <c r="A211" s="7">
        <v>3.75</v>
      </c>
      <c r="B211" s="7">
        <v>3</v>
      </c>
      <c r="C211" s="11">
        <v>-1.5434435821752232E-4</v>
      </c>
      <c r="D211" s="11">
        <v>2.0871152744058718E-3</v>
      </c>
      <c r="E211" s="11">
        <v>-1.0165073529318102E-2</v>
      </c>
      <c r="F211" s="1">
        <v>4.3007148178427261E-2</v>
      </c>
      <c r="G211" s="3">
        <f t="shared" si="110"/>
        <v>2.6098927724439801E-2</v>
      </c>
      <c r="H211" s="11">
        <f t="shared" si="104"/>
        <v>0.90676588807892655</v>
      </c>
      <c r="I211" s="3">
        <f t="shared" si="105"/>
        <v>2.238101770509715E-2</v>
      </c>
      <c r="J211" s="3">
        <v>0</v>
      </c>
      <c r="K211" s="11">
        <v>0</v>
      </c>
      <c r="M211" s="7">
        <v>3.75</v>
      </c>
      <c r="N211" s="7">
        <v>3</v>
      </c>
      <c r="O211" s="11">
        <v>-4.3443582175232281E-6</v>
      </c>
      <c r="P211" s="11">
        <v>4.8711527440588147E-4</v>
      </c>
      <c r="Q211" s="11">
        <v>-4.6150735293181352E-3</v>
      </c>
      <c r="R211" s="1">
        <v>3.6807148178427292E-2</v>
      </c>
      <c r="S211" s="3">
        <f t="shared" si="111"/>
        <v>2.6121583974439793E-2</v>
      </c>
      <c r="T211" s="11">
        <f t="shared" si="106"/>
        <v>0.90668885167157143</v>
      </c>
      <c r="U211" s="3">
        <f t="shared" si="107"/>
        <v>2.2039286959938842E-2</v>
      </c>
      <c r="V211" s="3">
        <v>0</v>
      </c>
      <c r="W211" s="11">
        <v>0</v>
      </c>
      <c r="Y211" s="7">
        <v>3.75</v>
      </c>
      <c r="Z211" s="7">
        <v>3</v>
      </c>
      <c r="AA211" s="11">
        <v>-3.25341324462795E-4</v>
      </c>
      <c r="AB211" s="11">
        <v>3.911082914355447E-3</v>
      </c>
      <c r="AC211" s="11">
        <v>-1.6491961280393194E-2</v>
      </c>
      <c r="AD211" s="1">
        <v>5.0075022783231872E-2</v>
      </c>
      <c r="AE211" s="3">
        <f t="shared" si="112"/>
        <v>2.6073100057663161E-2</v>
      </c>
      <c r="AF211" s="11">
        <f t="shared" si="108"/>
        <v>0.90685371600909659</v>
      </c>
      <c r="AG211" s="3">
        <f t="shared" si="109"/>
        <v>2.2770619259131486E-2</v>
      </c>
      <c r="AH211" s="3">
        <v>0</v>
      </c>
      <c r="AI211" s="11">
        <v>0</v>
      </c>
    </row>
    <row r="212" spans="1:35" x14ac:dyDescent="0.3">
      <c r="A212" s="7">
        <v>4</v>
      </c>
      <c r="B212" s="7">
        <v>4</v>
      </c>
      <c r="C212" s="11">
        <v>-2.6754844262594397E-4</v>
      </c>
      <c r="D212" s="11">
        <v>3.8674570881503979E-3</v>
      </c>
      <c r="E212" s="11">
        <v>-1.897401198767007E-2</v>
      </c>
      <c r="F212" s="1">
        <v>5.7002494394061701E-2</v>
      </c>
      <c r="G212" s="3">
        <f t="shared" si="110"/>
        <v>2.5862659525727374E-2</v>
      </c>
      <c r="H212" s="11">
        <f t="shared" si="104"/>
        <v>0.90172053227942761</v>
      </c>
      <c r="I212" s="3">
        <f t="shared" si="105"/>
        <v>2.2828526141982053E-2</v>
      </c>
      <c r="J212" s="3">
        <v>0</v>
      </c>
      <c r="K212" s="11">
        <v>0</v>
      </c>
      <c r="M212" s="7">
        <v>4</v>
      </c>
      <c r="N212" s="7">
        <v>4</v>
      </c>
      <c r="O212" s="11">
        <v>-3.1754844262594367E-4</v>
      </c>
      <c r="P212" s="11">
        <v>4.5674570881503937E-3</v>
      </c>
      <c r="Q212" s="11">
        <v>-2.2224011987670052E-2</v>
      </c>
      <c r="R212" s="1">
        <v>6.2002494394061677E-2</v>
      </c>
      <c r="S212" s="3">
        <f t="shared" si="111"/>
        <v>2.5862659525727374E-2</v>
      </c>
      <c r="T212" s="11">
        <f t="shared" si="106"/>
        <v>0.90172053227942761</v>
      </c>
      <c r="U212" s="3">
        <f t="shared" si="107"/>
        <v>2.2708314507555727E-2</v>
      </c>
      <c r="V212" s="3">
        <v>0</v>
      </c>
      <c r="W212" s="11">
        <v>0</v>
      </c>
      <c r="Y212" s="7">
        <v>4</v>
      </c>
      <c r="Z212" s="7">
        <v>4</v>
      </c>
      <c r="AA212" s="11">
        <v>-2.1054945387751975E-4</v>
      </c>
      <c r="AB212" s="11">
        <v>3.0694712456724588E-3</v>
      </c>
      <c r="AC212" s="11">
        <v>-1.5269077719022497E-2</v>
      </c>
      <c r="AD212" s="1">
        <v>5.1302595519219285E-2</v>
      </c>
      <c r="AE212" s="3">
        <f t="shared" si="112"/>
        <v>2.5862659525727374E-2</v>
      </c>
      <c r="AF212" s="11">
        <f t="shared" si="108"/>
        <v>0.90172053227942761</v>
      </c>
      <c r="AG212" s="3">
        <f t="shared" si="109"/>
        <v>2.2965569355736903E-2</v>
      </c>
      <c r="AH212" s="3">
        <v>0</v>
      </c>
      <c r="AI212" s="11">
        <v>0</v>
      </c>
    </row>
    <row r="213" spans="1:35" x14ac:dyDescent="0.3">
      <c r="A213" s="7">
        <v>4.25</v>
      </c>
      <c r="B213" s="7">
        <v>4</v>
      </c>
      <c r="C213" s="11">
        <v>-2.6754844262594397E-4</v>
      </c>
      <c r="D213" s="11">
        <v>3.8674570881503979E-3</v>
      </c>
      <c r="E213" s="11">
        <v>-1.897401198767007E-2</v>
      </c>
      <c r="F213" s="1">
        <v>5.7002494394061701E-2</v>
      </c>
      <c r="G213" s="3">
        <f t="shared" si="110"/>
        <v>2.5680363685223237E-2</v>
      </c>
      <c r="H213" s="11">
        <f t="shared" si="104"/>
        <v>0.8966034981801283</v>
      </c>
      <c r="I213" s="3">
        <f t="shared" si="105"/>
        <v>2.3494249537455048E-2</v>
      </c>
      <c r="J213" s="3">
        <v>0</v>
      </c>
      <c r="K213" s="11">
        <v>0</v>
      </c>
      <c r="M213" s="7">
        <v>4.25</v>
      </c>
      <c r="N213" s="7">
        <v>4</v>
      </c>
      <c r="O213" s="11">
        <v>-3.1754844262594367E-4</v>
      </c>
      <c r="P213" s="11">
        <v>4.5674570881503937E-3</v>
      </c>
      <c r="Q213" s="11">
        <v>-2.2224011987670052E-2</v>
      </c>
      <c r="R213" s="1">
        <v>6.2002494394061677E-2</v>
      </c>
      <c r="S213" s="3">
        <f t="shared" si="111"/>
        <v>2.5673332435223239E-2</v>
      </c>
      <c r="T213" s="11">
        <f t="shared" si="106"/>
        <v>0.89663029161468077</v>
      </c>
      <c r="U213" s="3">
        <f t="shared" si="107"/>
        <v>2.350132209215694E-2</v>
      </c>
      <c r="V213" s="3">
        <v>0</v>
      </c>
      <c r="W213" s="11">
        <v>0</v>
      </c>
      <c r="Y213" s="7">
        <v>4.25</v>
      </c>
      <c r="Z213" s="7">
        <v>4</v>
      </c>
      <c r="AA213" s="11">
        <v>-2.1054945387751975E-4</v>
      </c>
      <c r="AB213" s="11">
        <v>3.0694712456724588E-3</v>
      </c>
      <c r="AC213" s="11">
        <v>-1.5269077719022497E-2</v>
      </c>
      <c r="AD213" s="1">
        <v>5.1302595519219285E-2</v>
      </c>
      <c r="AE213" s="3">
        <f t="shared" si="112"/>
        <v>2.5688379168015987E-2</v>
      </c>
      <c r="AF213" s="11">
        <f t="shared" si="108"/>
        <v>0.89657295518324287</v>
      </c>
      <c r="AG213" s="3">
        <f t="shared" si="109"/>
        <v>2.3486186983302737E-2</v>
      </c>
      <c r="AH213" s="3">
        <v>0</v>
      </c>
      <c r="AI213" s="11">
        <v>0</v>
      </c>
    </row>
    <row r="214" spans="1:35" x14ac:dyDescent="0.3">
      <c r="A214" s="7">
        <v>4.5</v>
      </c>
      <c r="B214" s="7">
        <v>4</v>
      </c>
      <c r="C214" s="11">
        <v>-2.6754844262594397E-4</v>
      </c>
      <c r="D214" s="11">
        <v>3.8674570881503979E-3</v>
      </c>
      <c r="E214" s="11">
        <v>-1.897401198767007E-2</v>
      </c>
      <c r="F214" s="1">
        <v>5.7002494394061701E-2</v>
      </c>
      <c r="G214" s="3">
        <f t="shared" si="110"/>
        <v>2.5555094650302798E-2</v>
      </c>
      <c r="H214" s="11">
        <f t="shared" si="104"/>
        <v>0.891367992667769</v>
      </c>
      <c r="I214" s="3">
        <f t="shared" si="105"/>
        <v>2.3852759422680059E-2</v>
      </c>
      <c r="J214" s="3">
        <v>0</v>
      </c>
      <c r="K214" s="11">
        <v>0</v>
      </c>
      <c r="M214" s="7">
        <v>4.5</v>
      </c>
      <c r="N214" s="7">
        <v>4</v>
      </c>
      <c r="O214" s="11">
        <v>-3.1754844262594367E-4</v>
      </c>
      <c r="P214" s="11">
        <v>4.5674570881503937E-3</v>
      </c>
      <c r="Q214" s="11">
        <v>-2.2224011987670052E-2</v>
      </c>
      <c r="R214" s="1">
        <v>6.2002494394061677E-2</v>
      </c>
      <c r="S214" s="3">
        <f t="shared" si="111"/>
        <v>2.5548844650302799E-2</v>
      </c>
      <c r="T214" s="11">
        <f t="shared" si="106"/>
        <v>0.8913930627451091</v>
      </c>
      <c r="U214" s="3">
        <f t="shared" si="107"/>
        <v>2.3921134064155858E-2</v>
      </c>
      <c r="V214" s="3">
        <v>0</v>
      </c>
      <c r="W214" s="11">
        <v>0</v>
      </c>
      <c r="Y214" s="7">
        <v>4.5</v>
      </c>
      <c r="Z214" s="7">
        <v>4</v>
      </c>
      <c r="AA214" s="11">
        <v>-2.1054945387751975E-4</v>
      </c>
      <c r="AB214" s="11">
        <v>3.0694712456724588E-3</v>
      </c>
      <c r="AC214" s="11">
        <v>-1.5269077719022497E-2</v>
      </c>
      <c r="AD214" s="1">
        <v>5.1302595519219285E-2</v>
      </c>
      <c r="AE214" s="3">
        <f t="shared" si="112"/>
        <v>2.5562219523896354E-2</v>
      </c>
      <c r="AF214" s="11">
        <f t="shared" si="108"/>
        <v>0.89133941414668372</v>
      </c>
      <c r="AG214" s="3">
        <f t="shared" si="109"/>
        <v>2.3774815131430316E-2</v>
      </c>
      <c r="AH214" s="3">
        <v>0</v>
      </c>
      <c r="AI214" s="11">
        <v>0</v>
      </c>
    </row>
    <row r="215" spans="1:35" x14ac:dyDescent="0.3">
      <c r="A215" s="7">
        <v>4.75</v>
      </c>
      <c r="B215" s="7">
        <v>4</v>
      </c>
      <c r="C215" s="11">
        <v>-2.6754844262594397E-4</v>
      </c>
      <c r="D215" s="11">
        <v>3.8674570881503979E-3</v>
      </c>
      <c r="E215" s="11">
        <v>-1.897401198767007E-2</v>
      </c>
      <c r="F215" s="1">
        <v>5.7002494394061701E-2</v>
      </c>
      <c r="G215" s="3">
        <f t="shared" si="110"/>
        <v>2.5461769754469885E-2</v>
      </c>
      <c r="H215" s="11">
        <f t="shared" si="104"/>
        <v>0.8860841049220276</v>
      </c>
      <c r="I215" s="3">
        <f t="shared" si="105"/>
        <v>2.3803044687086938E-2</v>
      </c>
      <c r="J215" s="3">
        <v>0</v>
      </c>
      <c r="K215" s="11">
        <v>0</v>
      </c>
      <c r="M215" s="7">
        <v>4.75</v>
      </c>
      <c r="N215" s="7">
        <v>4</v>
      </c>
      <c r="O215" s="11">
        <v>-3.1754844262594367E-4</v>
      </c>
      <c r="P215" s="11">
        <v>4.5674570881503937E-3</v>
      </c>
      <c r="Q215" s="11">
        <v>-2.2224011987670052E-2</v>
      </c>
      <c r="R215" s="1">
        <v>6.2002494394061677E-2</v>
      </c>
      <c r="S215" s="3">
        <f t="shared" si="111"/>
        <v>2.545942600446989E-2</v>
      </c>
      <c r="T215" s="11">
        <f t="shared" si="106"/>
        <v>0.88609396958513753</v>
      </c>
      <c r="U215" s="3">
        <f t="shared" si="107"/>
        <v>2.3847841181274809E-2</v>
      </c>
      <c r="V215" s="3">
        <v>0</v>
      </c>
      <c r="W215" s="11">
        <v>0</v>
      </c>
      <c r="Y215" s="7">
        <v>4.75</v>
      </c>
      <c r="Z215" s="7">
        <v>4</v>
      </c>
      <c r="AA215" s="11">
        <v>-2.1054945387751975E-4</v>
      </c>
      <c r="AB215" s="11">
        <v>3.0694712456724588E-3</v>
      </c>
      <c r="AC215" s="11">
        <v>-1.5269077719022497E-2</v>
      </c>
      <c r="AD215" s="1">
        <v>5.1302595519219285E-2</v>
      </c>
      <c r="AE215" s="3">
        <f t="shared" si="112"/>
        <v>2.5464441582067468E-2</v>
      </c>
      <c r="AF215" s="11">
        <f t="shared" si="108"/>
        <v>0.88607285953955106</v>
      </c>
      <c r="AG215" s="3">
        <f t="shared" si="109"/>
        <v>2.3751978198029988E-2</v>
      </c>
      <c r="AH215" s="3">
        <v>0</v>
      </c>
      <c r="AI215" s="11">
        <v>0</v>
      </c>
    </row>
    <row r="216" spans="1:35" x14ac:dyDescent="0.3">
      <c r="A216" s="7">
        <v>5</v>
      </c>
      <c r="B216" s="7">
        <v>5</v>
      </c>
      <c r="C216" s="11">
        <v>8.1574061056412586E-6</v>
      </c>
      <c r="D216" s="11">
        <v>-7.7786458102310253E-5</v>
      </c>
      <c r="E216" s="11">
        <v>-1.9951518001188207E-4</v>
      </c>
      <c r="F216" s="1">
        <v>2.7297867920640307E-2</v>
      </c>
      <c r="G216" s="3">
        <f t="shared" si="110"/>
        <v>2.5375306331228299E-2</v>
      </c>
      <c r="H216" s="11">
        <f t="shared" si="104"/>
        <v>0.88084242203851149</v>
      </c>
      <c r="I216" s="3">
        <f t="shared" si="105"/>
        <v>2.3586490245102176E-2</v>
      </c>
      <c r="J216" s="3">
        <v>0</v>
      </c>
      <c r="K216" s="11">
        <v>0</v>
      </c>
      <c r="M216" s="7">
        <v>5</v>
      </c>
      <c r="N216" s="7">
        <v>5</v>
      </c>
      <c r="O216" s="11">
        <v>8.1574061056412586E-6</v>
      </c>
      <c r="P216" s="11">
        <v>-7.7786458102310253E-5</v>
      </c>
      <c r="Q216" s="11">
        <v>-1.9951518001188207E-4</v>
      </c>
      <c r="R216" s="1">
        <v>2.7297867920640307E-2</v>
      </c>
      <c r="S216" s="3">
        <f t="shared" si="111"/>
        <v>2.5375306331228299E-2</v>
      </c>
      <c r="T216" s="11">
        <f t="shared" si="106"/>
        <v>0.88084242203851149</v>
      </c>
      <c r="U216" s="3">
        <f t="shared" si="107"/>
        <v>2.3586490245102176E-2</v>
      </c>
      <c r="V216" s="3">
        <v>0</v>
      </c>
      <c r="W216" s="11">
        <v>0</v>
      </c>
      <c r="Y216" s="7">
        <v>5</v>
      </c>
      <c r="Z216" s="7">
        <v>5</v>
      </c>
      <c r="AA216" s="11">
        <v>8.1574061056412586E-6</v>
      </c>
      <c r="AB216" s="11">
        <v>-7.7786458102310253E-5</v>
      </c>
      <c r="AC216" s="11">
        <v>-1.9951518001188207E-4</v>
      </c>
      <c r="AD216" s="1">
        <v>2.7297867920640307E-2</v>
      </c>
      <c r="AE216" s="3">
        <f t="shared" si="112"/>
        <v>2.5375306331228299E-2</v>
      </c>
      <c r="AF216" s="11">
        <f t="shared" si="108"/>
        <v>0.88084242203851149</v>
      </c>
      <c r="AG216" s="3">
        <f t="shared" si="109"/>
        <v>2.3586490245102176E-2</v>
      </c>
      <c r="AH216" s="3">
        <v>0</v>
      </c>
      <c r="AI216" s="11">
        <v>0</v>
      </c>
    </row>
    <row r="217" spans="1:35" x14ac:dyDescent="0.3">
      <c r="A217" s="7">
        <v>5.25</v>
      </c>
      <c r="B217" s="7">
        <v>5</v>
      </c>
      <c r="C217" s="11">
        <v>8.1574061056412586E-6</v>
      </c>
      <c r="D217" s="11">
        <v>-7.7786458102310253E-5</v>
      </c>
      <c r="E217" s="11">
        <v>-1.9951518001188207E-4</v>
      </c>
      <c r="F217" s="1">
        <v>2.7297867920640307E-2</v>
      </c>
      <c r="G217" s="3">
        <f t="shared" si="110"/>
        <v>2.5286826129513371E-2</v>
      </c>
      <c r="H217" s="11">
        <f t="shared" si="104"/>
        <v>0.87567887423228097</v>
      </c>
      <c r="I217" s="3">
        <f t="shared" si="105"/>
        <v>2.3548713460508353E-2</v>
      </c>
      <c r="J217" s="3">
        <v>0</v>
      </c>
      <c r="K217" s="11">
        <v>0</v>
      </c>
      <c r="M217" s="7">
        <v>5.25</v>
      </c>
      <c r="N217" s="7">
        <v>5</v>
      </c>
      <c r="O217" s="11">
        <v>8.1574061056412586E-6</v>
      </c>
      <c r="P217" s="11">
        <v>-7.7786458102310253E-5</v>
      </c>
      <c r="Q217" s="11">
        <v>-1.9951518001188207E-4</v>
      </c>
      <c r="R217" s="1">
        <v>2.7297867920640307E-2</v>
      </c>
      <c r="S217" s="3">
        <f t="shared" si="111"/>
        <v>2.5286826129513371E-2</v>
      </c>
      <c r="T217" s="11">
        <f t="shared" si="106"/>
        <v>0.87567887423228097</v>
      </c>
      <c r="U217" s="3">
        <f t="shared" si="107"/>
        <v>2.3548713460508353E-2</v>
      </c>
      <c r="V217" s="3">
        <v>0</v>
      </c>
      <c r="W217" s="11">
        <v>0</v>
      </c>
      <c r="Y217" s="7">
        <v>5.25</v>
      </c>
      <c r="Z217" s="7">
        <v>5</v>
      </c>
      <c r="AA217" s="11">
        <v>8.1574061056412586E-6</v>
      </c>
      <c r="AB217" s="11">
        <v>-7.7786458102310253E-5</v>
      </c>
      <c r="AC217" s="11">
        <v>-1.9951518001188207E-4</v>
      </c>
      <c r="AD217" s="1">
        <v>2.7297867920640307E-2</v>
      </c>
      <c r="AE217" s="3">
        <f t="shared" si="112"/>
        <v>2.5286826129513371E-2</v>
      </c>
      <c r="AF217" s="11">
        <f t="shared" si="108"/>
        <v>0.87567887423228097</v>
      </c>
      <c r="AG217" s="3">
        <f t="shared" si="109"/>
        <v>2.3548713460508353E-2</v>
      </c>
      <c r="AH217" s="3">
        <v>0</v>
      </c>
      <c r="AI217" s="11">
        <v>0</v>
      </c>
    </row>
    <row r="218" spans="1:35" x14ac:dyDescent="0.3">
      <c r="A218" s="7">
        <v>5.5</v>
      </c>
      <c r="B218" s="7">
        <v>5</v>
      </c>
      <c r="C218" s="11">
        <v>8.1574061056412586E-6</v>
      </c>
      <c r="D218" s="11">
        <v>-7.7786458102310253E-5</v>
      </c>
      <c r="E218" s="11">
        <v>-1.9951518001188207E-4</v>
      </c>
      <c r="F218" s="1">
        <v>2.7297867920640307E-2</v>
      </c>
      <c r="G218" s="3">
        <f t="shared" si="110"/>
        <v>2.5204682513806136E-2</v>
      </c>
      <c r="H218" s="11">
        <f t="shared" si="104"/>
        <v>0.87055376891822578</v>
      </c>
      <c r="I218" s="3">
        <f t="shared" si="105"/>
        <v>2.3547751484119139E-2</v>
      </c>
      <c r="J218" s="3">
        <v>0</v>
      </c>
      <c r="K218" s="11">
        <v>0</v>
      </c>
      <c r="M218" s="7">
        <v>5.5</v>
      </c>
      <c r="N218" s="7">
        <v>5</v>
      </c>
      <c r="O218" s="11">
        <v>8.1574061056412586E-6</v>
      </c>
      <c r="P218" s="11">
        <v>-7.7786458102310253E-5</v>
      </c>
      <c r="Q218" s="11">
        <v>-1.9951518001188207E-4</v>
      </c>
      <c r="R218" s="1">
        <v>2.7297867920640307E-2</v>
      </c>
      <c r="S218" s="3">
        <f t="shared" si="111"/>
        <v>2.5204682513806136E-2</v>
      </c>
      <c r="T218" s="11">
        <f t="shared" si="106"/>
        <v>0.87055376891822578</v>
      </c>
      <c r="U218" s="3">
        <f t="shared" si="107"/>
        <v>2.3547751484119139E-2</v>
      </c>
      <c r="V218" s="3">
        <v>0</v>
      </c>
      <c r="W218" s="11">
        <v>0</v>
      </c>
      <c r="Y218" s="7">
        <v>5.5</v>
      </c>
      <c r="Z218" s="7">
        <v>5</v>
      </c>
      <c r="AA218" s="11">
        <v>8.1574061056412586E-6</v>
      </c>
      <c r="AB218" s="11">
        <v>-7.7786458102310253E-5</v>
      </c>
      <c r="AC218" s="11">
        <v>-1.9951518001188207E-4</v>
      </c>
      <c r="AD218" s="1">
        <v>2.7297867920640307E-2</v>
      </c>
      <c r="AE218" s="3">
        <f t="shared" si="112"/>
        <v>2.5204682513806136E-2</v>
      </c>
      <c r="AF218" s="11">
        <f t="shared" si="108"/>
        <v>0.87055376891822578</v>
      </c>
      <c r="AG218" s="3">
        <f t="shared" si="109"/>
        <v>2.3547751484119139E-2</v>
      </c>
      <c r="AH218" s="3">
        <v>0</v>
      </c>
      <c r="AI218" s="11">
        <v>0</v>
      </c>
    </row>
    <row r="219" spans="1:35" x14ac:dyDescent="0.3">
      <c r="A219" s="7">
        <v>5.75</v>
      </c>
      <c r="B219" s="7">
        <v>5</v>
      </c>
      <c r="C219" s="11">
        <v>8.1574061056412586E-6</v>
      </c>
      <c r="D219" s="11">
        <v>-7.7786458102310253E-5</v>
      </c>
      <c r="E219" s="11">
        <v>-1.9951518001188207E-4</v>
      </c>
      <c r="F219" s="1">
        <v>2.7297867920640307E-2</v>
      </c>
      <c r="G219" s="3">
        <f t="shared" si="110"/>
        <v>2.5129640240928997E-2</v>
      </c>
      <c r="H219" s="11">
        <f t="shared" si="104"/>
        <v>0.86545886634213776</v>
      </c>
      <c r="I219" s="3">
        <f t="shared" si="105"/>
        <v>2.3586681353719996E-2</v>
      </c>
      <c r="J219" s="3">
        <v>0</v>
      </c>
      <c r="K219" s="11">
        <v>0</v>
      </c>
      <c r="M219" s="7">
        <v>5.75</v>
      </c>
      <c r="N219" s="7">
        <v>5</v>
      </c>
      <c r="O219" s="11">
        <v>8.1574061056412586E-6</v>
      </c>
      <c r="P219" s="11">
        <v>-7.7786458102310253E-5</v>
      </c>
      <c r="Q219" s="11">
        <v>-1.9951518001188207E-4</v>
      </c>
      <c r="R219" s="1">
        <v>2.7297867920640307E-2</v>
      </c>
      <c r="S219" s="3">
        <f t="shared" si="111"/>
        <v>2.5129640240928997E-2</v>
      </c>
      <c r="T219" s="11">
        <f t="shared" si="106"/>
        <v>0.86545886634213776</v>
      </c>
      <c r="U219" s="3">
        <f t="shared" si="107"/>
        <v>2.3586681353719996E-2</v>
      </c>
      <c r="V219" s="3">
        <v>0</v>
      </c>
      <c r="W219" s="11">
        <v>0</v>
      </c>
      <c r="Y219" s="7">
        <v>5.75</v>
      </c>
      <c r="Z219" s="7">
        <v>5</v>
      </c>
      <c r="AA219" s="11">
        <v>8.1574061056412586E-6</v>
      </c>
      <c r="AB219" s="11">
        <v>-7.7786458102310253E-5</v>
      </c>
      <c r="AC219" s="11">
        <v>-1.9951518001188207E-4</v>
      </c>
      <c r="AD219" s="1">
        <v>2.7297867920640307E-2</v>
      </c>
      <c r="AE219" s="3">
        <f t="shared" si="112"/>
        <v>2.5129640240928997E-2</v>
      </c>
      <c r="AF219" s="11">
        <f t="shared" si="108"/>
        <v>0.86545886634213776</v>
      </c>
      <c r="AG219" s="3">
        <f t="shared" si="109"/>
        <v>2.3586681353719996E-2</v>
      </c>
      <c r="AH219" s="3">
        <v>0</v>
      </c>
      <c r="AI219" s="11">
        <v>0</v>
      </c>
    </row>
    <row r="220" spans="1:35" x14ac:dyDescent="0.3">
      <c r="A220" s="7">
        <v>6</v>
      </c>
      <c r="B220" s="7">
        <v>5</v>
      </c>
      <c r="C220" s="11">
        <v>8.1574061056412586E-6</v>
      </c>
      <c r="D220" s="11">
        <v>-7.7786458102310253E-5</v>
      </c>
      <c r="E220" s="11">
        <v>-1.9951518001188207E-4</v>
      </c>
      <c r="F220" s="1">
        <v>2.7297867920640307E-2</v>
      </c>
      <c r="G220" s="3">
        <f t="shared" si="110"/>
        <v>2.5062464067704356E-2</v>
      </c>
      <c r="H220" s="11">
        <f t="shared" si="104"/>
        <v>0.86038545693859148</v>
      </c>
      <c r="I220" s="3">
        <f t="shared" si="105"/>
        <v>2.3668581354055362E-2</v>
      </c>
      <c r="J220" s="3">
        <v>0</v>
      </c>
      <c r="K220" s="11">
        <v>0</v>
      </c>
      <c r="M220" s="7">
        <v>6</v>
      </c>
      <c r="N220" s="7">
        <v>5</v>
      </c>
      <c r="O220" s="11">
        <v>8.1574061056412586E-6</v>
      </c>
      <c r="P220" s="11">
        <v>-7.7786458102310253E-5</v>
      </c>
      <c r="Q220" s="11">
        <v>-1.9951518001188207E-4</v>
      </c>
      <c r="R220" s="1">
        <v>2.7297867920640307E-2</v>
      </c>
      <c r="S220" s="3">
        <f t="shared" si="111"/>
        <v>2.5062464067704356E-2</v>
      </c>
      <c r="T220" s="11">
        <f t="shared" si="106"/>
        <v>0.86038545693859148</v>
      </c>
      <c r="U220" s="3">
        <f t="shared" si="107"/>
        <v>2.3668581354055362E-2</v>
      </c>
      <c r="V220" s="3">
        <v>0</v>
      </c>
      <c r="W220" s="11">
        <v>0</v>
      </c>
      <c r="Y220" s="7">
        <v>6</v>
      </c>
      <c r="Z220" s="7">
        <v>5</v>
      </c>
      <c r="AA220" s="11">
        <v>8.1574061056412586E-6</v>
      </c>
      <c r="AB220" s="11">
        <v>-7.7786458102310253E-5</v>
      </c>
      <c r="AC220" s="11">
        <v>-1.9951518001188207E-4</v>
      </c>
      <c r="AD220" s="1">
        <v>2.7297867920640307E-2</v>
      </c>
      <c r="AE220" s="3">
        <f t="shared" si="112"/>
        <v>2.5062464067704356E-2</v>
      </c>
      <c r="AF220" s="11">
        <f t="shared" si="108"/>
        <v>0.86038545693859148</v>
      </c>
      <c r="AG220" s="3">
        <f t="shared" si="109"/>
        <v>2.3668581354055362E-2</v>
      </c>
      <c r="AH220" s="3">
        <v>0</v>
      </c>
      <c r="AI220" s="11">
        <v>0</v>
      </c>
    </row>
    <row r="221" spans="1:35" x14ac:dyDescent="0.3">
      <c r="A221" s="7">
        <v>6.25</v>
      </c>
      <c r="B221" s="7">
        <v>5</v>
      </c>
      <c r="C221" s="11">
        <v>8.1574061056412586E-6</v>
      </c>
      <c r="D221" s="11">
        <v>-7.7786458102310253E-5</v>
      </c>
      <c r="E221" s="11">
        <v>-1.9951518001188207E-4</v>
      </c>
      <c r="F221" s="1">
        <v>2.7297867920640307E-2</v>
      </c>
      <c r="G221" s="3">
        <f t="shared" si="110"/>
        <v>2.5003918750954625E-2</v>
      </c>
      <c r="H221" s="11">
        <f t="shared" si="104"/>
        <v>0.85532437828073038</v>
      </c>
      <c r="I221" s="3">
        <f t="shared" si="105"/>
        <v>2.3796531333753812E-2</v>
      </c>
      <c r="J221" s="3">
        <v>0</v>
      </c>
      <c r="K221" s="11">
        <v>0</v>
      </c>
      <c r="M221" s="7">
        <v>6.25</v>
      </c>
      <c r="N221" s="7">
        <v>5</v>
      </c>
      <c r="O221" s="11">
        <v>8.1574061056412586E-6</v>
      </c>
      <c r="P221" s="11">
        <v>-7.7786458102310253E-5</v>
      </c>
      <c r="Q221" s="11">
        <v>-1.9951518001188207E-4</v>
      </c>
      <c r="R221" s="1">
        <v>2.7297867920640307E-2</v>
      </c>
      <c r="S221" s="3">
        <f t="shared" si="111"/>
        <v>2.5003918750954625E-2</v>
      </c>
      <c r="T221" s="11">
        <f t="shared" si="106"/>
        <v>0.85532437828073038</v>
      </c>
      <c r="U221" s="3">
        <f t="shared" si="107"/>
        <v>2.3796531333753812E-2</v>
      </c>
      <c r="V221" s="3">
        <v>0</v>
      </c>
      <c r="W221" s="11">
        <v>0</v>
      </c>
      <c r="Y221" s="7">
        <v>6.25</v>
      </c>
      <c r="Z221" s="7">
        <v>5</v>
      </c>
      <c r="AA221" s="11">
        <v>8.1574061056412586E-6</v>
      </c>
      <c r="AB221" s="11">
        <v>-7.7786458102310253E-5</v>
      </c>
      <c r="AC221" s="11">
        <v>-1.9951518001188207E-4</v>
      </c>
      <c r="AD221" s="1">
        <v>2.7297867920640307E-2</v>
      </c>
      <c r="AE221" s="3">
        <f t="shared" si="112"/>
        <v>2.5003918750954625E-2</v>
      </c>
      <c r="AF221" s="11">
        <f t="shared" si="108"/>
        <v>0.85532437828073038</v>
      </c>
      <c r="AG221" s="3">
        <f t="shared" si="109"/>
        <v>2.3796531333753812E-2</v>
      </c>
      <c r="AH221" s="3">
        <v>0</v>
      </c>
      <c r="AI221" s="11">
        <v>0</v>
      </c>
    </row>
    <row r="222" spans="1:35" x14ac:dyDescent="0.3">
      <c r="A222" s="7">
        <v>6.5</v>
      </c>
      <c r="B222" s="7">
        <v>5</v>
      </c>
      <c r="C222" s="11">
        <v>8.1574061056412586E-6</v>
      </c>
      <c r="D222" s="11">
        <v>-7.7786458102310253E-5</v>
      </c>
      <c r="E222" s="11">
        <v>-1.9951518001188207E-4</v>
      </c>
      <c r="F222" s="1">
        <v>2.7297867920640307E-2</v>
      </c>
      <c r="G222" s="3">
        <f t="shared" si="110"/>
        <v>2.4954769047502195E-2</v>
      </c>
      <c r="H222" s="11">
        <f t="shared" si="104"/>
        <v>0.85026603270838741</v>
      </c>
      <c r="I222" s="3">
        <f t="shared" si="105"/>
        <v>2.3973613045868092E-2</v>
      </c>
      <c r="J222" s="3">
        <v>0</v>
      </c>
      <c r="K222" s="11">
        <v>0</v>
      </c>
      <c r="M222" s="7">
        <v>6.5</v>
      </c>
      <c r="N222" s="7">
        <v>5</v>
      </c>
      <c r="O222" s="11">
        <v>8.1574061056412586E-6</v>
      </c>
      <c r="P222" s="11">
        <v>-7.7786458102310253E-5</v>
      </c>
      <c r="Q222" s="11">
        <v>-1.9951518001188207E-4</v>
      </c>
      <c r="R222" s="1">
        <v>2.7297867920640307E-2</v>
      </c>
      <c r="S222" s="3">
        <f t="shared" si="111"/>
        <v>2.4954769047502195E-2</v>
      </c>
      <c r="T222" s="11">
        <f t="shared" si="106"/>
        <v>0.85026603270838741</v>
      </c>
      <c r="U222" s="3">
        <f t="shared" si="107"/>
        <v>2.3973613045868092E-2</v>
      </c>
      <c r="V222" s="3">
        <v>0</v>
      </c>
      <c r="W222" s="11">
        <v>0</v>
      </c>
      <c r="Y222" s="7">
        <v>6.5</v>
      </c>
      <c r="Z222" s="7">
        <v>5</v>
      </c>
      <c r="AA222" s="11">
        <v>8.1574061056412586E-6</v>
      </c>
      <c r="AB222" s="11">
        <v>-7.7786458102310253E-5</v>
      </c>
      <c r="AC222" s="11">
        <v>-1.9951518001188207E-4</v>
      </c>
      <c r="AD222" s="1">
        <v>2.7297867920640307E-2</v>
      </c>
      <c r="AE222" s="3">
        <f t="shared" si="112"/>
        <v>2.4954769047502195E-2</v>
      </c>
      <c r="AF222" s="11">
        <f t="shared" si="108"/>
        <v>0.85026603270838741</v>
      </c>
      <c r="AG222" s="3">
        <f t="shared" si="109"/>
        <v>2.3973613045868092E-2</v>
      </c>
      <c r="AH222" s="3">
        <v>0</v>
      </c>
      <c r="AI222" s="11">
        <v>0</v>
      </c>
    </row>
    <row r="223" spans="1:35" x14ac:dyDescent="0.3">
      <c r="A223" s="7">
        <v>6.75</v>
      </c>
      <c r="B223" s="7">
        <v>5</v>
      </c>
      <c r="C223" s="11">
        <v>8.1574061056412586E-6</v>
      </c>
      <c r="D223" s="11">
        <v>-7.7786458102310253E-5</v>
      </c>
      <c r="E223" s="11">
        <v>-1.9951518001188207E-4</v>
      </c>
      <c r="F223" s="1">
        <v>2.7297867920640307E-2</v>
      </c>
      <c r="G223" s="3">
        <f t="shared" si="110"/>
        <v>2.491577971416948E-2</v>
      </c>
      <c r="H223" s="11">
        <f t="shared" si="104"/>
        <v>0.84520040583943612</v>
      </c>
      <c r="I223" s="3">
        <f t="shared" si="105"/>
        <v>2.4202910512109987E-2</v>
      </c>
      <c r="J223" s="3">
        <v>0</v>
      </c>
      <c r="K223" s="11">
        <v>0</v>
      </c>
      <c r="M223" s="7">
        <v>6.75</v>
      </c>
      <c r="N223" s="7">
        <v>5</v>
      </c>
      <c r="O223" s="11">
        <v>8.1574061056412586E-6</v>
      </c>
      <c r="P223" s="11">
        <v>-7.7786458102310253E-5</v>
      </c>
      <c r="Q223" s="11">
        <v>-1.9951518001188207E-4</v>
      </c>
      <c r="R223" s="1">
        <v>2.7297867920640307E-2</v>
      </c>
      <c r="S223" s="3">
        <f t="shared" si="111"/>
        <v>2.491577971416948E-2</v>
      </c>
      <c r="T223" s="11">
        <f t="shared" si="106"/>
        <v>0.84520040583943612</v>
      </c>
      <c r="U223" s="3">
        <f t="shared" si="107"/>
        <v>2.4202910512109987E-2</v>
      </c>
      <c r="V223" s="3">
        <v>0</v>
      </c>
      <c r="W223" s="11">
        <v>0</v>
      </c>
      <c r="Y223" s="7">
        <v>6.75</v>
      </c>
      <c r="Z223" s="7">
        <v>5</v>
      </c>
      <c r="AA223" s="11">
        <v>8.1574061056412586E-6</v>
      </c>
      <c r="AB223" s="11">
        <v>-7.7786458102310253E-5</v>
      </c>
      <c r="AC223" s="11">
        <v>-1.9951518001188207E-4</v>
      </c>
      <c r="AD223" s="1">
        <v>2.7297867920640307E-2</v>
      </c>
      <c r="AE223" s="3">
        <f t="shared" si="112"/>
        <v>2.491577971416948E-2</v>
      </c>
      <c r="AF223" s="11">
        <f t="shared" si="108"/>
        <v>0.84520040583943612</v>
      </c>
      <c r="AG223" s="3">
        <f t="shared" si="109"/>
        <v>2.4202910512109987E-2</v>
      </c>
      <c r="AH223" s="3">
        <v>0</v>
      </c>
      <c r="AI223" s="11">
        <v>0</v>
      </c>
    </row>
    <row r="224" spans="1:35" x14ac:dyDescent="0.3">
      <c r="A224" s="7">
        <v>7</v>
      </c>
      <c r="B224" s="7">
        <v>7</v>
      </c>
      <c r="C224" s="11">
        <v>-1.7156501756638591E-5</v>
      </c>
      <c r="D224" s="11">
        <v>4.6322554742924196E-4</v>
      </c>
      <c r="E224" s="11">
        <v>-4.0525388016984755E-3</v>
      </c>
      <c r="F224" s="1">
        <v>3.6442115398162389E-2</v>
      </c>
      <c r="G224" s="3">
        <f t="shared" si="110"/>
        <v>2.4887715507778883E-2</v>
      </c>
      <c r="H224" s="11">
        <f t="shared" si="104"/>
        <v>0.84011708617533698</v>
      </c>
      <c r="I224" s="3">
        <f t="shared" si="105"/>
        <v>2.4493147994856024E-2</v>
      </c>
      <c r="J224" s="3">
        <v>0</v>
      </c>
      <c r="K224" s="11">
        <v>0</v>
      </c>
      <c r="M224" s="7">
        <v>7</v>
      </c>
      <c r="N224" s="7">
        <v>7</v>
      </c>
      <c r="O224" s="11">
        <v>-1.7156501756638591E-5</v>
      </c>
      <c r="P224" s="11">
        <v>4.6322554742924196E-4</v>
      </c>
      <c r="Q224" s="11">
        <v>-4.0525388016984755E-3</v>
      </c>
      <c r="R224" s="1">
        <v>3.6442115398162389E-2</v>
      </c>
      <c r="S224" s="3">
        <f t="shared" si="111"/>
        <v>2.4887715507778883E-2</v>
      </c>
      <c r="T224" s="11">
        <f t="shared" si="106"/>
        <v>0.84011708617533698</v>
      </c>
      <c r="U224" s="3">
        <f t="shared" si="107"/>
        <v>2.4493147994856024E-2</v>
      </c>
      <c r="V224" s="3">
        <v>0</v>
      </c>
      <c r="W224" s="11">
        <v>0</v>
      </c>
      <c r="Y224" s="7">
        <v>7</v>
      </c>
      <c r="Z224" s="7">
        <v>7</v>
      </c>
      <c r="AA224" s="11">
        <v>-1.7156501756638591E-5</v>
      </c>
      <c r="AB224" s="11">
        <v>4.6322554742924196E-4</v>
      </c>
      <c r="AC224" s="11">
        <v>-4.0525388016984755E-3</v>
      </c>
      <c r="AD224" s="1">
        <v>3.6442115398162389E-2</v>
      </c>
      <c r="AE224" s="3">
        <f t="shared" si="112"/>
        <v>2.4887715507778883E-2</v>
      </c>
      <c r="AF224" s="11">
        <f t="shared" si="108"/>
        <v>0.84011708617533698</v>
      </c>
      <c r="AG224" s="3">
        <f t="shared" si="109"/>
        <v>2.4493147994856024E-2</v>
      </c>
      <c r="AH224" s="3">
        <v>0</v>
      </c>
      <c r="AI224" s="11">
        <v>0</v>
      </c>
    </row>
    <row r="225" spans="1:35" x14ac:dyDescent="0.3">
      <c r="A225" s="7">
        <v>7.25</v>
      </c>
      <c r="B225" s="7">
        <v>7</v>
      </c>
      <c r="C225" s="11">
        <v>-1.7156501756638591E-5</v>
      </c>
      <c r="D225" s="11">
        <v>4.6322554742924196E-4</v>
      </c>
      <c r="E225" s="11">
        <v>-4.0525388016984755E-3</v>
      </c>
      <c r="F225" s="1">
        <v>3.6442115398162389E-2</v>
      </c>
      <c r="G225" s="3">
        <f t="shared" si="110"/>
        <v>2.4871534401618933E-2</v>
      </c>
      <c r="H225" s="11">
        <f t="shared" si="104"/>
        <v>0.83500411632596561</v>
      </c>
      <c r="I225" s="3">
        <f t="shared" si="105"/>
        <v>2.4800436232831125E-2</v>
      </c>
      <c r="J225" s="3">
        <v>0</v>
      </c>
      <c r="K225" s="11">
        <v>0</v>
      </c>
      <c r="M225" s="7">
        <v>7.25</v>
      </c>
      <c r="N225" s="7">
        <v>7</v>
      </c>
      <c r="O225" s="11">
        <v>-1.7156501756638591E-5</v>
      </c>
      <c r="P225" s="11">
        <v>4.6322554742924196E-4</v>
      </c>
      <c r="Q225" s="11">
        <v>-4.0525388016984755E-3</v>
      </c>
      <c r="R225" s="1">
        <v>3.6442115398162389E-2</v>
      </c>
      <c r="S225" s="3">
        <f t="shared" si="111"/>
        <v>2.4871534401618933E-2</v>
      </c>
      <c r="T225" s="11">
        <f t="shared" si="106"/>
        <v>0.83500411632596561</v>
      </c>
      <c r="U225" s="3">
        <f t="shared" si="107"/>
        <v>2.4800436232831125E-2</v>
      </c>
      <c r="V225" s="3">
        <v>0</v>
      </c>
      <c r="W225" s="11">
        <v>0</v>
      </c>
      <c r="Y225" s="7">
        <v>7.25</v>
      </c>
      <c r="Z225" s="7">
        <v>7</v>
      </c>
      <c r="AA225" s="11">
        <v>-1.7156501756638591E-5</v>
      </c>
      <c r="AB225" s="11">
        <v>4.6322554742924196E-4</v>
      </c>
      <c r="AC225" s="11">
        <v>-4.0525388016984755E-3</v>
      </c>
      <c r="AD225" s="1">
        <v>3.6442115398162389E-2</v>
      </c>
      <c r="AE225" s="3">
        <f t="shared" si="112"/>
        <v>2.4871534401618933E-2</v>
      </c>
      <c r="AF225" s="11">
        <f t="shared" si="108"/>
        <v>0.83500411632596561</v>
      </c>
      <c r="AG225" s="3">
        <f t="shared" si="109"/>
        <v>2.4800436232831125E-2</v>
      </c>
      <c r="AH225" s="3">
        <v>0</v>
      </c>
      <c r="AI225" s="11">
        <v>0</v>
      </c>
    </row>
    <row r="226" spans="1:35" x14ac:dyDescent="0.3">
      <c r="A226" s="7">
        <v>7.5</v>
      </c>
      <c r="B226" s="7">
        <v>7</v>
      </c>
      <c r="C226" s="11">
        <v>-1.7156501756638591E-5</v>
      </c>
      <c r="D226" s="11">
        <v>4.6322554742924196E-4</v>
      </c>
      <c r="E226" s="11">
        <v>-4.0525388016984755E-3</v>
      </c>
      <c r="F226" s="1">
        <v>3.6442115398162389E-2</v>
      </c>
      <c r="G226" s="3">
        <f t="shared" si="110"/>
        <v>2.4866612249736776E-2</v>
      </c>
      <c r="H226" s="11">
        <f t="shared" si="104"/>
        <v>0.82985890063907886</v>
      </c>
      <c r="I226" s="3">
        <f t="shared" si="105"/>
        <v>2.5091562786158761E-2</v>
      </c>
      <c r="J226" s="3">
        <v>0</v>
      </c>
      <c r="K226" s="11">
        <v>0</v>
      </c>
      <c r="M226" s="7">
        <v>7.5</v>
      </c>
      <c r="N226" s="7">
        <v>7</v>
      </c>
      <c r="O226" s="11">
        <v>-1.7156501756638591E-5</v>
      </c>
      <c r="P226" s="11">
        <v>4.6322554742924196E-4</v>
      </c>
      <c r="Q226" s="11">
        <v>-4.0525388016984755E-3</v>
      </c>
      <c r="R226" s="1">
        <v>3.6442115398162389E-2</v>
      </c>
      <c r="S226" s="3">
        <f t="shared" si="111"/>
        <v>2.4866612249736776E-2</v>
      </c>
      <c r="T226" s="11">
        <f t="shared" si="106"/>
        <v>0.82985890063907886</v>
      </c>
      <c r="U226" s="3">
        <f t="shared" si="107"/>
        <v>2.5091562786158761E-2</v>
      </c>
      <c r="V226" s="3">
        <v>0</v>
      </c>
      <c r="W226" s="11">
        <v>0</v>
      </c>
      <c r="Y226" s="7">
        <v>7.5</v>
      </c>
      <c r="Z226" s="7">
        <v>7</v>
      </c>
      <c r="AA226" s="11">
        <v>-1.7156501756638591E-5</v>
      </c>
      <c r="AB226" s="11">
        <v>4.6322554742924196E-4</v>
      </c>
      <c r="AC226" s="11">
        <v>-4.0525388016984755E-3</v>
      </c>
      <c r="AD226" s="1">
        <v>3.6442115398162389E-2</v>
      </c>
      <c r="AE226" s="3">
        <f t="shared" si="112"/>
        <v>2.4866612249736776E-2</v>
      </c>
      <c r="AF226" s="11">
        <f t="shared" si="108"/>
        <v>0.82985890063907886</v>
      </c>
      <c r="AG226" s="3">
        <f t="shared" si="109"/>
        <v>2.5091562786158761E-2</v>
      </c>
      <c r="AH226" s="3">
        <v>0</v>
      </c>
      <c r="AI226" s="11">
        <v>0</v>
      </c>
    </row>
    <row r="227" spans="1:35" x14ac:dyDescent="0.3">
      <c r="A227" s="7">
        <v>7.75</v>
      </c>
      <c r="B227" s="7">
        <v>7</v>
      </c>
      <c r="C227" s="11">
        <v>-1.7156501756638591E-5</v>
      </c>
      <c r="D227" s="11">
        <v>4.6322554742924196E-4</v>
      </c>
      <c r="E227" s="11">
        <v>-4.0525388016984755E-3</v>
      </c>
      <c r="F227" s="1">
        <v>3.6442115398162389E-2</v>
      </c>
      <c r="G227" s="3">
        <f t="shared" si="110"/>
        <v>2.4871340630092734E-2</v>
      </c>
      <c r="H227" s="11">
        <f t="shared" si="104"/>
        <v>0.82468573715093574</v>
      </c>
      <c r="I227" s="3">
        <f t="shared" si="105"/>
        <v>2.5360049661432349E-2</v>
      </c>
      <c r="J227" s="3">
        <v>0</v>
      </c>
      <c r="K227" s="11">
        <v>0</v>
      </c>
      <c r="M227" s="7">
        <v>7.75</v>
      </c>
      <c r="N227" s="7">
        <v>7</v>
      </c>
      <c r="O227" s="11">
        <v>-1.7156501756638591E-5</v>
      </c>
      <c r="P227" s="11">
        <v>4.6322554742924196E-4</v>
      </c>
      <c r="Q227" s="11">
        <v>-4.0525388016984755E-3</v>
      </c>
      <c r="R227" s="1">
        <v>3.6442115398162389E-2</v>
      </c>
      <c r="S227" s="3">
        <f t="shared" si="111"/>
        <v>2.4871340630092734E-2</v>
      </c>
      <c r="T227" s="11">
        <f t="shared" si="106"/>
        <v>0.82468573715093574</v>
      </c>
      <c r="U227" s="3">
        <f t="shared" si="107"/>
        <v>2.5360049661432349E-2</v>
      </c>
      <c r="V227" s="3">
        <v>0</v>
      </c>
      <c r="W227" s="11">
        <v>0</v>
      </c>
      <c r="Y227" s="7">
        <v>7.75</v>
      </c>
      <c r="Z227" s="7">
        <v>7</v>
      </c>
      <c r="AA227" s="11">
        <v>-1.7156501756638591E-5</v>
      </c>
      <c r="AB227" s="11">
        <v>4.6322554742924196E-4</v>
      </c>
      <c r="AC227" s="11">
        <v>-4.0525388016984755E-3</v>
      </c>
      <c r="AD227" s="1">
        <v>3.6442115398162389E-2</v>
      </c>
      <c r="AE227" s="3">
        <f t="shared" si="112"/>
        <v>2.4871340630092734E-2</v>
      </c>
      <c r="AF227" s="11">
        <f t="shared" si="108"/>
        <v>0.82468573715093574</v>
      </c>
      <c r="AG227" s="3">
        <f t="shared" si="109"/>
        <v>2.5360049661432349E-2</v>
      </c>
      <c r="AH227" s="3">
        <v>0</v>
      </c>
      <c r="AI227" s="11">
        <v>0</v>
      </c>
    </row>
    <row r="228" spans="1:35" x14ac:dyDescent="0.3">
      <c r="A228" s="7">
        <v>8</v>
      </c>
      <c r="B228" s="7">
        <v>7</v>
      </c>
      <c r="C228" s="11">
        <v>-1.7156501756638591E-5</v>
      </c>
      <c r="D228" s="11">
        <v>4.6322554742924196E-4</v>
      </c>
      <c r="E228" s="11">
        <v>-4.0525388016984755E-3</v>
      </c>
      <c r="F228" s="1">
        <v>3.6442115398162389E-2</v>
      </c>
      <c r="G228" s="3">
        <f t="shared" si="110"/>
        <v>2.4884111120647111E-2</v>
      </c>
      <c r="H228" s="11">
        <f t="shared" si="104"/>
        <v>0.81949015936628966</v>
      </c>
      <c r="I228" s="3">
        <f t="shared" si="105"/>
        <v>2.5599417457502938E-2</v>
      </c>
      <c r="J228" s="3">
        <v>0</v>
      </c>
      <c r="K228" s="11">
        <v>0</v>
      </c>
      <c r="M228" s="7">
        <v>8</v>
      </c>
      <c r="N228" s="7">
        <v>7</v>
      </c>
      <c r="O228" s="11">
        <v>-1.7156501756638591E-5</v>
      </c>
      <c r="P228" s="11">
        <v>4.6322554742924196E-4</v>
      </c>
      <c r="Q228" s="11">
        <v>-4.0525388016984755E-3</v>
      </c>
      <c r="R228" s="1">
        <v>3.6442115398162389E-2</v>
      </c>
      <c r="S228" s="3">
        <f t="shared" si="111"/>
        <v>2.4884111120647111E-2</v>
      </c>
      <c r="T228" s="11">
        <f t="shared" si="106"/>
        <v>0.81949015936628966</v>
      </c>
      <c r="U228" s="3">
        <f t="shared" si="107"/>
        <v>2.5599417457502938E-2</v>
      </c>
      <c r="V228" s="3">
        <v>0</v>
      </c>
      <c r="W228" s="11">
        <v>0</v>
      </c>
      <c r="Y228" s="7">
        <v>8</v>
      </c>
      <c r="Z228" s="7">
        <v>7</v>
      </c>
      <c r="AA228" s="11">
        <v>-1.7156501756638591E-5</v>
      </c>
      <c r="AB228" s="11">
        <v>4.6322554742924196E-4</v>
      </c>
      <c r="AC228" s="11">
        <v>-4.0525388016984755E-3</v>
      </c>
      <c r="AD228" s="1">
        <v>3.6442115398162389E-2</v>
      </c>
      <c r="AE228" s="3">
        <f t="shared" si="112"/>
        <v>2.4884111120647111E-2</v>
      </c>
      <c r="AF228" s="11">
        <f t="shared" si="108"/>
        <v>0.81949015936628966</v>
      </c>
      <c r="AG228" s="3">
        <f t="shared" si="109"/>
        <v>2.5599417457502938E-2</v>
      </c>
      <c r="AH228" s="3">
        <v>0</v>
      </c>
      <c r="AI228" s="11">
        <v>0</v>
      </c>
    </row>
    <row r="229" spans="1:35" x14ac:dyDescent="0.3">
      <c r="A229" s="7">
        <v>8.25</v>
      </c>
      <c r="B229" s="7">
        <v>7</v>
      </c>
      <c r="C229" s="11">
        <v>-1.7156501756638591E-5</v>
      </c>
      <c r="D229" s="11">
        <v>4.6322554742924196E-4</v>
      </c>
      <c r="E229" s="11">
        <v>-4.0525388016984755E-3</v>
      </c>
      <c r="F229" s="1">
        <v>3.6442115398162389E-2</v>
      </c>
      <c r="G229" s="3">
        <f t="shared" si="110"/>
        <v>2.4903315299360233E-2</v>
      </c>
      <c r="H229" s="11">
        <f t="shared" si="104"/>
        <v>0.81427889303885592</v>
      </c>
      <c r="I229" s="3">
        <f t="shared" si="105"/>
        <v>2.580318578189722E-2</v>
      </c>
      <c r="J229" s="3">
        <v>0</v>
      </c>
      <c r="K229" s="11">
        <v>0</v>
      </c>
      <c r="M229" s="7">
        <v>8.25</v>
      </c>
      <c r="N229" s="7">
        <v>7</v>
      </c>
      <c r="O229" s="11">
        <v>-1.7156501756638591E-5</v>
      </c>
      <c r="P229" s="11">
        <v>4.6322554742924196E-4</v>
      </c>
      <c r="Q229" s="11">
        <v>-4.0525388016984755E-3</v>
      </c>
      <c r="R229" s="1">
        <v>3.6442115398162389E-2</v>
      </c>
      <c r="S229" s="3">
        <f t="shared" si="111"/>
        <v>2.4903315299360233E-2</v>
      </c>
      <c r="T229" s="11">
        <f t="shared" si="106"/>
        <v>0.81427889303885592</v>
      </c>
      <c r="U229" s="3">
        <f t="shared" si="107"/>
        <v>2.580318578189722E-2</v>
      </c>
      <c r="V229" s="3">
        <v>0</v>
      </c>
      <c r="W229" s="11">
        <v>0</v>
      </c>
      <c r="Y229" s="7">
        <v>8.25</v>
      </c>
      <c r="Z229" s="7">
        <v>7</v>
      </c>
      <c r="AA229" s="11">
        <v>-1.7156501756638591E-5</v>
      </c>
      <c r="AB229" s="11">
        <v>4.6322554742924196E-4</v>
      </c>
      <c r="AC229" s="11">
        <v>-4.0525388016984755E-3</v>
      </c>
      <c r="AD229" s="1">
        <v>3.6442115398162389E-2</v>
      </c>
      <c r="AE229" s="3">
        <f t="shared" si="112"/>
        <v>2.4903315299360233E-2</v>
      </c>
      <c r="AF229" s="11">
        <f t="shared" si="108"/>
        <v>0.81427889303885592</v>
      </c>
      <c r="AG229" s="3">
        <f t="shared" si="109"/>
        <v>2.580318578189722E-2</v>
      </c>
      <c r="AH229" s="3">
        <v>0</v>
      </c>
      <c r="AI229" s="11">
        <v>0</v>
      </c>
    </row>
    <row r="230" spans="1:35" x14ac:dyDescent="0.3">
      <c r="A230" s="7">
        <v>8.5</v>
      </c>
      <c r="B230" s="7">
        <v>7</v>
      </c>
      <c r="C230" s="11">
        <v>-1.7156501756638591E-5</v>
      </c>
      <c r="D230" s="11">
        <v>4.6322554742924196E-4</v>
      </c>
      <c r="E230" s="11">
        <v>-4.0525388016984755E-3</v>
      </c>
      <c r="F230" s="1">
        <v>3.6442115398162389E-2</v>
      </c>
      <c r="G230" s="3">
        <f t="shared" si="110"/>
        <v>2.4927344744192406E-2</v>
      </c>
      <c r="H230" s="11">
        <f t="shared" si="104"/>
        <v>0.80905981287379347</v>
      </c>
      <c r="I230" s="3">
        <f t="shared" si="105"/>
        <v>2.5964873771520125E-2</v>
      </c>
      <c r="J230" s="3">
        <v>0</v>
      </c>
      <c r="K230" s="11">
        <v>0</v>
      </c>
      <c r="M230" s="7">
        <v>8.5</v>
      </c>
      <c r="N230" s="7">
        <v>7</v>
      </c>
      <c r="O230" s="11">
        <v>-1.7156501756638591E-5</v>
      </c>
      <c r="P230" s="11">
        <v>4.6322554742924196E-4</v>
      </c>
      <c r="Q230" s="11">
        <v>-4.0525388016984755E-3</v>
      </c>
      <c r="R230" s="1">
        <v>3.6442115398162389E-2</v>
      </c>
      <c r="S230" s="3">
        <f t="shared" si="111"/>
        <v>2.4927344744192406E-2</v>
      </c>
      <c r="T230" s="11">
        <f t="shared" si="106"/>
        <v>0.80905981287379347</v>
      </c>
      <c r="U230" s="3">
        <f t="shared" si="107"/>
        <v>2.5964873771520125E-2</v>
      </c>
      <c r="V230" s="3">
        <v>0</v>
      </c>
      <c r="W230" s="11">
        <v>0</v>
      </c>
      <c r="Y230" s="7">
        <v>8.5</v>
      </c>
      <c r="Z230" s="7">
        <v>7</v>
      </c>
      <c r="AA230" s="11">
        <v>-1.7156501756638591E-5</v>
      </c>
      <c r="AB230" s="11">
        <v>4.6322554742924196E-4</v>
      </c>
      <c r="AC230" s="11">
        <v>-4.0525388016984755E-3</v>
      </c>
      <c r="AD230" s="1">
        <v>3.6442115398162389E-2</v>
      </c>
      <c r="AE230" s="3">
        <f t="shared" si="112"/>
        <v>2.4927344744192406E-2</v>
      </c>
      <c r="AF230" s="11">
        <f t="shared" si="108"/>
        <v>0.80905981287379347</v>
      </c>
      <c r="AG230" s="3">
        <f t="shared" si="109"/>
        <v>2.5964873771520125E-2</v>
      </c>
      <c r="AH230" s="3">
        <v>0</v>
      </c>
      <c r="AI230" s="11">
        <v>0</v>
      </c>
    </row>
    <row r="231" spans="1:35" x14ac:dyDescent="0.3">
      <c r="A231" s="7">
        <v>8.75</v>
      </c>
      <c r="B231" s="7">
        <v>7</v>
      </c>
      <c r="C231" s="11">
        <v>-1.7156501756638591E-5</v>
      </c>
      <c r="D231" s="11">
        <v>4.6322554742924196E-4</v>
      </c>
      <c r="E231" s="11">
        <v>-4.0525388016984755E-3</v>
      </c>
      <c r="F231" s="1">
        <v>3.6442115398162389E-2</v>
      </c>
      <c r="G231" s="3">
        <f t="shared" si="110"/>
        <v>2.4954591033103945E-2</v>
      </c>
      <c r="H231" s="11">
        <f t="shared" si="104"/>
        <v>0.80384189951053098</v>
      </c>
      <c r="I231" s="3">
        <f t="shared" si="105"/>
        <v>2.6078000717641991E-2</v>
      </c>
      <c r="J231" s="3">
        <v>0</v>
      </c>
      <c r="K231" s="11">
        <v>0</v>
      </c>
      <c r="M231" s="7">
        <v>8.75</v>
      </c>
      <c r="N231" s="7">
        <v>7</v>
      </c>
      <c r="O231" s="11">
        <v>-1.7156501756638591E-5</v>
      </c>
      <c r="P231" s="11">
        <v>4.6322554742924196E-4</v>
      </c>
      <c r="Q231" s="11">
        <v>-4.0525388016984755E-3</v>
      </c>
      <c r="R231" s="1">
        <v>3.6442115398162389E-2</v>
      </c>
      <c r="S231" s="3">
        <f t="shared" si="111"/>
        <v>2.4954591033103945E-2</v>
      </c>
      <c r="T231" s="11">
        <f t="shared" si="106"/>
        <v>0.80384189951053098</v>
      </c>
      <c r="U231" s="3">
        <f t="shared" si="107"/>
        <v>2.6078000717641991E-2</v>
      </c>
      <c r="V231" s="3">
        <v>0</v>
      </c>
      <c r="W231" s="11">
        <v>0</v>
      </c>
      <c r="Y231" s="7">
        <v>8.75</v>
      </c>
      <c r="Z231" s="7">
        <v>7</v>
      </c>
      <c r="AA231" s="11">
        <v>-1.7156501756638591E-5</v>
      </c>
      <c r="AB231" s="11">
        <v>4.6322554742924196E-4</v>
      </c>
      <c r="AC231" s="11">
        <v>-4.0525388016984755E-3</v>
      </c>
      <c r="AD231" s="1">
        <v>3.6442115398162389E-2</v>
      </c>
      <c r="AE231" s="3">
        <f t="shared" si="112"/>
        <v>2.4954591033103945E-2</v>
      </c>
      <c r="AF231" s="11">
        <f t="shared" si="108"/>
        <v>0.80384189951053098</v>
      </c>
      <c r="AG231" s="3">
        <f t="shared" si="109"/>
        <v>2.6078000717641991E-2</v>
      </c>
      <c r="AH231" s="3">
        <v>0</v>
      </c>
      <c r="AI231" s="11">
        <v>0</v>
      </c>
    </row>
    <row r="232" spans="1:35" x14ac:dyDescent="0.3">
      <c r="A232" s="7">
        <v>9</v>
      </c>
      <c r="B232" s="7">
        <v>7</v>
      </c>
      <c r="C232" s="11">
        <v>-1.7156501756638591E-5</v>
      </c>
      <c r="D232" s="11">
        <v>4.6322554742924196E-4</v>
      </c>
      <c r="E232" s="11">
        <v>-4.0525388016984755E-3</v>
      </c>
      <c r="F232" s="1">
        <v>3.6442115398162389E-2</v>
      </c>
      <c r="G232" s="3">
        <f t="shared" si="110"/>
        <v>2.4983445744055175E-2</v>
      </c>
      <c r="H232" s="11">
        <f t="shared" si="104"/>
        <v>0.7986351971991078</v>
      </c>
      <c r="I232" s="3">
        <f t="shared" si="105"/>
        <v>2.6136086795143676E-2</v>
      </c>
      <c r="J232" s="3">
        <v>0</v>
      </c>
      <c r="K232" s="11">
        <v>0</v>
      </c>
      <c r="M232" s="7">
        <v>9</v>
      </c>
      <c r="N232" s="7">
        <v>7</v>
      </c>
      <c r="O232" s="11">
        <v>-1.7156501756638591E-5</v>
      </c>
      <c r="P232" s="11">
        <v>4.6322554742924196E-4</v>
      </c>
      <c r="Q232" s="11">
        <v>-4.0525388016984755E-3</v>
      </c>
      <c r="R232" s="1">
        <v>3.6442115398162389E-2</v>
      </c>
      <c r="S232" s="3">
        <f t="shared" si="111"/>
        <v>2.4983445744055175E-2</v>
      </c>
      <c r="T232" s="11">
        <f t="shared" si="106"/>
        <v>0.7986351971991078</v>
      </c>
      <c r="U232" s="3">
        <f t="shared" si="107"/>
        <v>2.6136086795143676E-2</v>
      </c>
      <c r="V232" s="3">
        <v>0</v>
      </c>
      <c r="W232" s="11">
        <v>0</v>
      </c>
      <c r="Y232" s="7">
        <v>9</v>
      </c>
      <c r="Z232" s="7">
        <v>7</v>
      </c>
      <c r="AA232" s="11">
        <v>-1.7156501756638591E-5</v>
      </c>
      <c r="AB232" s="11">
        <v>4.6322554742924196E-4</v>
      </c>
      <c r="AC232" s="11">
        <v>-4.0525388016984755E-3</v>
      </c>
      <c r="AD232" s="1">
        <v>3.6442115398162389E-2</v>
      </c>
      <c r="AE232" s="3">
        <f t="shared" si="112"/>
        <v>2.4983445744055175E-2</v>
      </c>
      <c r="AF232" s="11">
        <f t="shared" si="108"/>
        <v>0.7986351971991078</v>
      </c>
      <c r="AG232" s="3">
        <f t="shared" si="109"/>
        <v>2.6136086795143676E-2</v>
      </c>
      <c r="AH232" s="3">
        <v>0</v>
      </c>
      <c r="AI232" s="11">
        <v>0</v>
      </c>
    </row>
    <row r="233" spans="1:35" x14ac:dyDescent="0.3">
      <c r="A233" s="7">
        <v>9.25</v>
      </c>
      <c r="B233" s="7">
        <v>7</v>
      </c>
      <c r="C233" s="11">
        <v>-1.7156501756638591E-5</v>
      </c>
      <c r="D233" s="11">
        <v>4.6322554742924196E-4</v>
      </c>
      <c r="E233" s="11">
        <v>-4.0525388016984755E-3</v>
      </c>
      <c r="F233" s="1">
        <v>3.6442115398162389E-2</v>
      </c>
      <c r="G233" s="3">
        <f t="shared" si="110"/>
        <v>2.5012300455006402E-2</v>
      </c>
      <c r="H233" s="11">
        <f t="shared" si="104"/>
        <v>0.79345077263380004</v>
      </c>
      <c r="I233" s="3">
        <f t="shared" si="105"/>
        <v>2.6132653895965419E-2</v>
      </c>
      <c r="J233" s="3">
        <v>0</v>
      </c>
      <c r="K233" s="11">
        <v>0</v>
      </c>
      <c r="M233" s="7">
        <v>9.25</v>
      </c>
      <c r="N233" s="7">
        <v>7</v>
      </c>
      <c r="O233" s="11">
        <v>-1.7156501756638591E-5</v>
      </c>
      <c r="P233" s="11">
        <v>4.6322554742924196E-4</v>
      </c>
      <c r="Q233" s="11">
        <v>-4.0525388016984755E-3</v>
      </c>
      <c r="R233" s="1">
        <v>3.6442115398162389E-2</v>
      </c>
      <c r="S233" s="3">
        <f t="shared" si="111"/>
        <v>2.5012300455006402E-2</v>
      </c>
      <c r="T233" s="11">
        <f t="shared" si="106"/>
        <v>0.79345077263380004</v>
      </c>
      <c r="U233" s="3">
        <f t="shared" si="107"/>
        <v>2.6132653895965419E-2</v>
      </c>
      <c r="V233" s="3">
        <v>0</v>
      </c>
      <c r="W233" s="11">
        <v>0</v>
      </c>
      <c r="Y233" s="7">
        <v>9.25</v>
      </c>
      <c r="Z233" s="7">
        <v>7</v>
      </c>
      <c r="AA233" s="11">
        <v>-1.7156501756638591E-5</v>
      </c>
      <c r="AB233" s="11">
        <v>4.6322554742924196E-4</v>
      </c>
      <c r="AC233" s="11">
        <v>-4.0525388016984755E-3</v>
      </c>
      <c r="AD233" s="1">
        <v>3.6442115398162389E-2</v>
      </c>
      <c r="AE233" s="3">
        <f t="shared" si="112"/>
        <v>2.5012300455006402E-2</v>
      </c>
      <c r="AF233" s="11">
        <f t="shared" si="108"/>
        <v>0.79345077263380004</v>
      </c>
      <c r="AG233" s="3">
        <f t="shared" si="109"/>
        <v>2.6132653895965419E-2</v>
      </c>
      <c r="AH233" s="3">
        <v>0</v>
      </c>
      <c r="AI233" s="11">
        <v>0</v>
      </c>
    </row>
    <row r="234" spans="1:35" x14ac:dyDescent="0.3">
      <c r="A234" s="7">
        <v>9.5</v>
      </c>
      <c r="B234" s="7">
        <v>7</v>
      </c>
      <c r="C234" s="11">
        <v>-1.7156501756638591E-5</v>
      </c>
      <c r="D234" s="11">
        <v>4.6322554742924196E-4</v>
      </c>
      <c r="E234" s="11">
        <v>-4.0525388016984755E-3</v>
      </c>
      <c r="F234" s="1">
        <v>3.6442115398162389E-2</v>
      </c>
      <c r="G234" s="3">
        <f t="shared" si="110"/>
        <v>2.5039546743917951E-2</v>
      </c>
      <c r="H234" s="11">
        <f t="shared" si="104"/>
        <v>0.78830067545439864</v>
      </c>
      <c r="I234" s="3">
        <f t="shared" si="105"/>
        <v>2.6061226566651996E-2</v>
      </c>
      <c r="J234" s="3">
        <v>0</v>
      </c>
      <c r="K234" s="11">
        <v>0</v>
      </c>
      <c r="M234" s="7">
        <v>9.5</v>
      </c>
      <c r="N234" s="7">
        <v>7</v>
      </c>
      <c r="O234" s="11">
        <v>-1.7156501756638591E-5</v>
      </c>
      <c r="P234" s="11">
        <v>4.6322554742924196E-4</v>
      </c>
      <c r="Q234" s="11">
        <v>-4.0525388016984755E-3</v>
      </c>
      <c r="R234" s="1">
        <v>3.6442115398162389E-2</v>
      </c>
      <c r="S234" s="3">
        <f t="shared" si="111"/>
        <v>2.5039546743917951E-2</v>
      </c>
      <c r="T234" s="11">
        <f t="shared" si="106"/>
        <v>0.78830067545439864</v>
      </c>
      <c r="U234" s="3">
        <f t="shared" si="107"/>
        <v>2.6061226566651996E-2</v>
      </c>
      <c r="V234" s="3">
        <v>0</v>
      </c>
      <c r="W234" s="11">
        <v>0</v>
      </c>
      <c r="Y234" s="7">
        <v>9.5</v>
      </c>
      <c r="Z234" s="7">
        <v>7</v>
      </c>
      <c r="AA234" s="11">
        <v>-1.7156501756638591E-5</v>
      </c>
      <c r="AB234" s="11">
        <v>4.6322554742924196E-4</v>
      </c>
      <c r="AC234" s="11">
        <v>-4.0525388016984755E-3</v>
      </c>
      <c r="AD234" s="1">
        <v>3.6442115398162389E-2</v>
      </c>
      <c r="AE234" s="3">
        <f t="shared" si="112"/>
        <v>2.5039546743917951E-2</v>
      </c>
      <c r="AF234" s="11">
        <f t="shared" si="108"/>
        <v>0.78830067545439864</v>
      </c>
      <c r="AG234" s="3">
        <f t="shared" si="109"/>
        <v>2.6061226566651996E-2</v>
      </c>
      <c r="AH234" s="3">
        <v>0</v>
      </c>
      <c r="AI234" s="11">
        <v>0</v>
      </c>
    </row>
    <row r="235" spans="1:35" x14ac:dyDescent="0.3">
      <c r="A235" s="7">
        <v>9.75</v>
      </c>
      <c r="B235" s="7">
        <v>7</v>
      </c>
      <c r="C235" s="11">
        <v>-1.7156501756638591E-5</v>
      </c>
      <c r="D235" s="11">
        <v>4.6322554742924196E-4</v>
      </c>
      <c r="E235" s="11">
        <v>-4.0525388016984755E-3</v>
      </c>
      <c r="F235" s="1">
        <v>3.6442115398162389E-2</v>
      </c>
      <c r="G235" s="3">
        <f t="shared" si="110"/>
        <v>2.506357618875012E-2</v>
      </c>
      <c r="H235" s="11">
        <f t="shared" si="104"/>
        <v>0.78319790096848219</v>
      </c>
      <c r="I235" s="3">
        <f t="shared" si="105"/>
        <v>2.5915333049877809E-2</v>
      </c>
      <c r="J235" s="3">
        <v>0</v>
      </c>
      <c r="K235" s="11">
        <v>0</v>
      </c>
      <c r="M235" s="7">
        <v>9.75</v>
      </c>
      <c r="N235" s="7">
        <v>7</v>
      </c>
      <c r="O235" s="11">
        <v>-1.7156501756638591E-5</v>
      </c>
      <c r="P235" s="11">
        <v>4.6322554742924196E-4</v>
      </c>
      <c r="Q235" s="11">
        <v>-4.0525388016984755E-3</v>
      </c>
      <c r="R235" s="1">
        <v>3.6442115398162389E-2</v>
      </c>
      <c r="S235" s="3">
        <f t="shared" si="111"/>
        <v>2.506357618875012E-2</v>
      </c>
      <c r="T235" s="11">
        <f t="shared" si="106"/>
        <v>0.78319790096848219</v>
      </c>
      <c r="U235" s="3">
        <f t="shared" si="107"/>
        <v>2.5915333049877809E-2</v>
      </c>
      <c r="V235" s="3">
        <v>0</v>
      </c>
      <c r="W235" s="11">
        <v>0</v>
      </c>
      <c r="Y235" s="7">
        <v>9.75</v>
      </c>
      <c r="Z235" s="7">
        <v>7</v>
      </c>
      <c r="AA235" s="11">
        <v>-1.7156501756638591E-5</v>
      </c>
      <c r="AB235" s="11">
        <v>4.6322554742924196E-4</v>
      </c>
      <c r="AC235" s="11">
        <v>-4.0525388016984755E-3</v>
      </c>
      <c r="AD235" s="1">
        <v>3.6442115398162389E-2</v>
      </c>
      <c r="AE235" s="3">
        <f t="shared" si="112"/>
        <v>2.506357618875012E-2</v>
      </c>
      <c r="AF235" s="11">
        <f t="shared" si="108"/>
        <v>0.78319790096848219</v>
      </c>
      <c r="AG235" s="3">
        <f t="shared" si="109"/>
        <v>2.5915333049877809E-2</v>
      </c>
      <c r="AH235" s="3">
        <v>0</v>
      </c>
      <c r="AI235" s="11">
        <v>0</v>
      </c>
    </row>
    <row r="236" spans="1:35" x14ac:dyDescent="0.3">
      <c r="A236" s="7">
        <v>10</v>
      </c>
      <c r="B236" s="7">
        <v>10</v>
      </c>
      <c r="C236" s="11">
        <v>-4.9515344535978621E-5</v>
      </c>
      <c r="D236" s="11">
        <v>7.4598124903441868E-4</v>
      </c>
      <c r="E236" s="11">
        <v>0</v>
      </c>
      <c r="F236" s="1">
        <v>0</v>
      </c>
      <c r="G236" s="3">
        <f t="shared" si="110"/>
        <v>2.5082780367463246E-2</v>
      </c>
      <c r="H236" s="11">
        <f t="shared" si="104"/>
        <v>0.7781563556878498</v>
      </c>
      <c r="J236" s="3">
        <v>0</v>
      </c>
      <c r="K236" s="11">
        <v>0</v>
      </c>
      <c r="M236" s="7">
        <v>10</v>
      </c>
      <c r="N236" s="7">
        <v>10</v>
      </c>
      <c r="O236" s="11">
        <v>-4.9515344535978621E-5</v>
      </c>
      <c r="P236" s="11">
        <v>7.4598124903441868E-4</v>
      </c>
      <c r="Q236" s="11">
        <v>0</v>
      </c>
      <c r="R236" s="1">
        <v>0</v>
      </c>
      <c r="S236" s="3">
        <f t="shared" si="111"/>
        <v>2.5082780367463246E-2</v>
      </c>
      <c r="T236" s="11">
        <f t="shared" si="106"/>
        <v>0.7781563556878498</v>
      </c>
      <c r="V236" s="3">
        <v>0</v>
      </c>
      <c r="W236" s="11">
        <v>0</v>
      </c>
      <c r="Y236" s="7">
        <v>10</v>
      </c>
      <c r="Z236" s="7">
        <v>10</v>
      </c>
      <c r="AA236" s="11">
        <v>-4.9515344535978621E-5</v>
      </c>
      <c r="AB236" s="11">
        <v>7.4598124903441868E-4</v>
      </c>
      <c r="AC236" s="11">
        <v>0</v>
      </c>
      <c r="AD236" s="1">
        <v>0</v>
      </c>
      <c r="AE236" s="3">
        <f t="shared" si="112"/>
        <v>2.5082780367463246E-2</v>
      </c>
      <c r="AF236" s="11">
        <f t="shared" si="108"/>
        <v>0.7781563556878498</v>
      </c>
      <c r="AH236" s="3">
        <v>0</v>
      </c>
      <c r="AI236" s="11">
        <v>0</v>
      </c>
    </row>
    <row r="238" spans="1:35" s="5" customFormat="1" x14ac:dyDescent="0.3">
      <c r="A238" s="5" t="str">
        <f>"Step 5. " &amp; A6</f>
        <v>Step 5. 4Y Swap</v>
      </c>
    </row>
    <row r="240" spans="1:35" x14ac:dyDescent="0.3">
      <c r="A240" s="5" t="str">
        <f>LEFT(A238, 6) &amp; ".1. Initial guess"</f>
        <v>Step 5.1. Initial guess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M240" s="5" t="str">
        <f>LEFT(A240, 6) &amp; ".2. Estimate the derivative"</f>
        <v>Step 5.2. Estimate the derivative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Y240" s="5" t="str">
        <f>LEFT(M240, 6) &amp; ".3. Improve the initial guess using the Newton method"</f>
        <v>Step 5.3. Improve the initial guess using the Newton method</v>
      </c>
      <c r="Z240" s="5"/>
      <c r="AA240" s="5"/>
      <c r="AB240" s="5"/>
      <c r="AC240" s="5"/>
      <c r="AD240" s="5"/>
      <c r="AE240" s="5"/>
      <c r="AF240" s="5"/>
      <c r="AG240" s="5"/>
      <c r="AH240" s="5"/>
    </row>
    <row r="241" spans="1:35" x14ac:dyDescent="0.3">
      <c r="A241" t="s">
        <v>10</v>
      </c>
      <c r="B241" t="s">
        <v>9</v>
      </c>
      <c r="C241" t="s">
        <v>42</v>
      </c>
      <c r="D241" t="s">
        <v>48</v>
      </c>
      <c r="E241" t="s">
        <v>43</v>
      </c>
      <c r="F241" t="s">
        <v>44</v>
      </c>
      <c r="G241" t="s">
        <v>45</v>
      </c>
      <c r="H241" t="s">
        <v>47</v>
      </c>
      <c r="I241">
        <f>C6</f>
        <v>4</v>
      </c>
      <c r="M241" t="s">
        <v>10</v>
      </c>
      <c r="N241" t="s">
        <v>9</v>
      </c>
      <c r="O241" t="s">
        <v>42</v>
      </c>
      <c r="P241" t="s">
        <v>48</v>
      </c>
      <c r="Q241" t="s">
        <v>43</v>
      </c>
      <c r="R241" t="s">
        <v>44</v>
      </c>
      <c r="S241" t="s">
        <v>45</v>
      </c>
      <c r="T241" t="s">
        <v>47</v>
      </c>
      <c r="U241">
        <f>I241</f>
        <v>4</v>
      </c>
      <c r="Y241" t="s">
        <v>10</v>
      </c>
      <c r="Z241" t="s">
        <v>9</v>
      </c>
      <c r="AA241" t="s">
        <v>42</v>
      </c>
      <c r="AB241" t="s">
        <v>48</v>
      </c>
      <c r="AC241" t="s">
        <v>43</v>
      </c>
      <c r="AD241" t="s">
        <v>44</v>
      </c>
      <c r="AE241" t="s">
        <v>45</v>
      </c>
      <c r="AF241" t="s">
        <v>47</v>
      </c>
      <c r="AG241">
        <f>U241</f>
        <v>4</v>
      </c>
    </row>
    <row r="242" spans="1:35" x14ac:dyDescent="0.3">
      <c r="A242" s="7">
        <f t="shared" ref="A242:A250" si="113">A185</f>
        <v>0</v>
      </c>
      <c r="B242" s="9">
        <f>Z185</f>
        <v>3.920721988904103E-2</v>
      </c>
      <c r="C242" s="18">
        <v>0</v>
      </c>
      <c r="D242" s="11">
        <f>((B243-B242)/(A243-A242) + (B244-B243)/(A244-A243))/2</f>
        <v>-3.0106533994070602E-3</v>
      </c>
      <c r="E242" s="11">
        <f t="shared" ref="E242:E250" si="114">IF($F$4="Cubic",(C242+D242-2*(B243-B242)/(A243-A242))/(A243-A242)^2, 0)</f>
        <v>-4.8170454390512964E-2</v>
      </c>
      <c r="F242" s="11">
        <f t="shared" ref="F242:F250" si="115">IF($F$4="Cubic", ((B243-B242)/(A243-A242) - C242 - E242*(A243^2 + A242*A243 - 2*A242^2))/(A243-A242), IF($F$4="QUADRATIC", (B243-B242-C242*(A243-A242))/(A243-A242)^2, 0))</f>
        <v>1.2042613597628241E-2</v>
      </c>
      <c r="G242" s="18">
        <f t="shared" ref="G242:G250" si="116">IF($F$4="Cubic", C242-2*F242*A242 - 3*E242*A242^2, IF($F$4="Quadratic", C242-2*F242*A242, (B243-B242)/(A243-A242)))</f>
        <v>0</v>
      </c>
      <c r="H242" s="11">
        <f t="shared" ref="H242:H250" si="117">B242 -E242*A242^3 - F242*A242^2 - G242*A242</f>
        <v>3.920721988904103E-2</v>
      </c>
      <c r="I242">
        <v>1</v>
      </c>
      <c r="M242" s="7">
        <f>A242</f>
        <v>0</v>
      </c>
      <c r="N242" s="9">
        <f>B242</f>
        <v>3.920721988904103E-2</v>
      </c>
      <c r="O242" s="18">
        <v>0</v>
      </c>
      <c r="P242" s="11">
        <f>((N243-N242)/(M243-M242) + (N244-N243)/(M244-M243))/2</f>
        <v>-3.0106533994070602E-3</v>
      </c>
      <c r="Q242" s="11">
        <f t="shared" ref="Q242:Q250" si="118">IF($F$4="Cubic",(O242+P242-2*(N243-N242)/(M243-M242))/(M243-M242)^2, 0)</f>
        <v>-4.8170454390512964E-2</v>
      </c>
      <c r="R242" s="11">
        <f t="shared" ref="R242:R250" si="119">IF($F$4="Cubic", ((N243-N242)/(M243-M242) - O242 - Q242*(M243^2 + M242*M243 - 2*M242^2))/(M243-M242), IF($F$4="QUADRATIC", (N243-N242-O242*(M243-M242))/(M243-M242)^2, 0))</f>
        <v>1.2042613597628241E-2</v>
      </c>
      <c r="S242" s="18">
        <f t="shared" ref="S242:S250" si="120">IF($F$4="Cubic", O242-2*R242*M242 - 3*Q242*M242^2, IF($F$4="Quadratic", O242-2*R242*M242, (N243-N242)/(M243-M242)))</f>
        <v>0</v>
      </c>
      <c r="T242" s="11">
        <f t="shared" ref="T242:T250" si="121">N242 -Q242*M242^3 - R242*M242^2 - S242*M242</f>
        <v>3.920721988904103E-2</v>
      </c>
      <c r="U242">
        <f>I242</f>
        <v>1</v>
      </c>
      <c r="Y242" s="7">
        <f>M242</f>
        <v>0</v>
      </c>
      <c r="Z242" s="9">
        <f>N242</f>
        <v>3.920721988904103E-2</v>
      </c>
      <c r="AA242" s="18">
        <v>0</v>
      </c>
      <c r="AB242" s="11">
        <f>((Z243-Z242)/(Y243-Y242) + (Z244-Z243)/(Y244-Y243))/2</f>
        <v>-3.0106533994070602E-3</v>
      </c>
      <c r="AC242" s="11">
        <f t="shared" ref="AC242:AC250" si="122">IF($F$4="Cubic",(AA242+AB242-2*(Z243-Z242)/(Y243-Y242))/(Y243-Y242)^2, 0)</f>
        <v>-4.8170454390512964E-2</v>
      </c>
      <c r="AD242" s="11">
        <f t="shared" ref="AD242:AD250" si="123">IF($F$4="Cubic", ((Z243-Z242)/(Y243-Y242) - AA242 - AC242*(Y243^2 + Y242*Y243 - 2*Y242^2))/(Y243-Y242), IF($F$4="QUADRATIC", (Z243-Z242-AA242*(Y243-Y242))/(Y243-Y242)^2, 0))</f>
        <v>1.2042613597628241E-2</v>
      </c>
      <c r="AE242" s="18">
        <f t="shared" ref="AE242:AE250" si="124">IF($F$4="Cubic", AA242-2*AD242*Y242 - 3*AC242*Y242^2, IF($F$4="Quadratic", AA242-2*AD242*Y242, (Z243-Z242)/(Y243-Y242)))</f>
        <v>0</v>
      </c>
      <c r="AF242" s="11">
        <f t="shared" ref="AF242:AF250" si="125">Z242 -AC242*Y242^3 - AD242*Y242^2 - AE242*Y242</f>
        <v>3.920721988904103E-2</v>
      </c>
      <c r="AG242">
        <f>U242</f>
        <v>1</v>
      </c>
    </row>
    <row r="243" spans="1:35" x14ac:dyDescent="0.3">
      <c r="A243" s="7">
        <f t="shared" si="113"/>
        <v>0.25</v>
      </c>
      <c r="B243" s="9">
        <f t="shared" ref="B243:B246" si="126">Z186</f>
        <v>3.920721988904103E-2</v>
      </c>
      <c r="C243" s="11">
        <f>D242</f>
        <v>-3.0106533994070602E-3</v>
      </c>
      <c r="D243" s="11">
        <f t="shared" ref="D243:D248" si="127">((B244-B243)/(A244-A243) + (B245-B244)/(A245-A244))/2</f>
        <v>-5.6152639767526203E-3</v>
      </c>
      <c r="E243" s="11">
        <f t="shared" si="114"/>
        <v>6.0741266159441082E-3</v>
      </c>
      <c r="F243" s="11">
        <f t="shared" si="115"/>
        <v>-1.3125394456458909E-2</v>
      </c>
      <c r="G243" s="18">
        <f t="shared" si="116"/>
        <v>2.4131450883328742E-3</v>
      </c>
      <c r="H243" s="11">
        <f t="shared" si="117"/>
        <v>3.9329362542112362E-2</v>
      </c>
      <c r="I243" s="9">
        <f>SUM(J253:J293) / SUM(K253:K293) * I242</f>
        <v>2.6330608438640938E-2</v>
      </c>
      <c r="M243" s="7">
        <f t="shared" ref="M243:M250" si="128">A243</f>
        <v>0.25</v>
      </c>
      <c r="N243" s="9">
        <f t="shared" ref="N243:N246" si="129">B243</f>
        <v>3.920721988904103E-2</v>
      </c>
      <c r="O243" s="11">
        <f>P242</f>
        <v>-3.0106533994070602E-3</v>
      </c>
      <c r="P243" s="11">
        <f t="shared" ref="P243:P248" si="130">((N244-N243)/(M244-M243) + (N245-N244)/(M245-M244))/2</f>
        <v>-5.6152639767526203E-3</v>
      </c>
      <c r="Q243" s="11">
        <f t="shared" si="118"/>
        <v>6.0741266159441082E-3</v>
      </c>
      <c r="R243" s="11">
        <f t="shared" si="119"/>
        <v>-1.3125394456458909E-2</v>
      </c>
      <c r="S243" s="18">
        <f t="shared" si="120"/>
        <v>2.4131450883328742E-3</v>
      </c>
      <c r="T243" s="11">
        <f t="shared" si="121"/>
        <v>3.9329362542112362E-2</v>
      </c>
      <c r="U243" s="9">
        <f>SUM(V253:V293) / SUM(W253:W293) * U242</f>
        <v>2.6429776639799535E-2</v>
      </c>
      <c r="Y243" s="7">
        <f t="shared" ref="Y243:Y250" si="131">M243</f>
        <v>0.25</v>
      </c>
      <c r="Z243" s="9">
        <f t="shared" ref="Z243:Z246" si="132">N243</f>
        <v>3.920721988904103E-2</v>
      </c>
      <c r="AA243" s="11">
        <f>AB242</f>
        <v>-3.0106533994070602E-3</v>
      </c>
      <c r="AB243" s="11">
        <f t="shared" ref="AB243:AB248" si="133">((Z244-Z243)/(Y244-Y243) + (Z245-Z244)/(Y245-Y244))/2</f>
        <v>-5.6152639767526203E-3</v>
      </c>
      <c r="AC243" s="11">
        <f t="shared" si="122"/>
        <v>6.0741266159441082E-3</v>
      </c>
      <c r="AD243" s="11">
        <f t="shared" si="123"/>
        <v>-1.3125394456458909E-2</v>
      </c>
      <c r="AE243" s="18">
        <f t="shared" si="124"/>
        <v>2.4131450883328742E-3</v>
      </c>
      <c r="AF243" s="11">
        <f t="shared" si="125"/>
        <v>3.9329362542112362E-2</v>
      </c>
      <c r="AG243" s="9">
        <f>SUM(AH253:AH293) / SUM(AI253:AI293) * AG242</f>
        <v>2.6199968715900399E-2</v>
      </c>
    </row>
    <row r="244" spans="1:35" x14ac:dyDescent="0.3">
      <c r="A244" s="7">
        <f t="shared" si="113"/>
        <v>1</v>
      </c>
      <c r="B244" s="9">
        <f t="shared" si="126"/>
        <v>3.4691239789930439E-2</v>
      </c>
      <c r="C244" s="11">
        <f t="shared" ref="C244:C250" si="134">D243</f>
        <v>-5.6152639767526203E-3</v>
      </c>
      <c r="D244" s="11">
        <f t="shared" si="127"/>
        <v>-3.8382851895872958E-3</v>
      </c>
      <c r="E244" s="11">
        <f t="shared" si="114"/>
        <v>9.648931430423259E-4</v>
      </c>
      <c r="F244" s="11">
        <f t="shared" si="115"/>
        <v>-3.4535297501078043E-3</v>
      </c>
      <c r="G244" s="18">
        <f t="shared" si="116"/>
        <v>-1.6028839056639894E-3</v>
      </c>
      <c r="H244" s="11">
        <f t="shared" si="117"/>
        <v>3.878276030265991E-2</v>
      </c>
      <c r="I244" s="9">
        <f>B6</f>
        <v>2.6200000000000001E-2</v>
      </c>
      <c r="M244" s="7">
        <f t="shared" si="128"/>
        <v>1</v>
      </c>
      <c r="N244" s="9">
        <f t="shared" si="129"/>
        <v>3.4691239789930439E-2</v>
      </c>
      <c r="O244" s="11">
        <f t="shared" ref="O244:O250" si="135">P243</f>
        <v>-5.6152639767526203E-3</v>
      </c>
      <c r="P244" s="11">
        <f t="shared" si="130"/>
        <v>-3.8382851895872958E-3</v>
      </c>
      <c r="Q244" s="11">
        <f t="shared" si="118"/>
        <v>9.648931430423259E-4</v>
      </c>
      <c r="R244" s="11">
        <f t="shared" si="119"/>
        <v>-3.4535297501078043E-3</v>
      </c>
      <c r="S244" s="18">
        <f t="shared" si="120"/>
        <v>-1.6028839056639894E-3</v>
      </c>
      <c r="T244" s="11">
        <f t="shared" si="121"/>
        <v>3.878276030265991E-2</v>
      </c>
      <c r="U244" s="11">
        <f>(U243-I243)/$F$3</f>
        <v>0.99168201158596891</v>
      </c>
      <c r="Y244" s="7">
        <f t="shared" si="131"/>
        <v>1</v>
      </c>
      <c r="Z244" s="9">
        <f t="shared" si="132"/>
        <v>3.4691239789930439E-2</v>
      </c>
      <c r="AA244" s="11">
        <f t="shared" ref="AA244:AA250" si="136">AB243</f>
        <v>-5.6152639767526203E-3</v>
      </c>
      <c r="AB244" s="11">
        <f t="shared" si="133"/>
        <v>-3.8382851895872958E-3</v>
      </c>
      <c r="AC244" s="11">
        <f t="shared" si="122"/>
        <v>9.648931430423259E-4</v>
      </c>
      <c r="AD244" s="11">
        <f t="shared" si="123"/>
        <v>-3.4535297501078043E-3</v>
      </c>
      <c r="AE244" s="18">
        <f t="shared" si="124"/>
        <v>-1.6028839056639894E-3</v>
      </c>
      <c r="AF244" s="11">
        <f t="shared" si="125"/>
        <v>3.878276030265991E-2</v>
      </c>
      <c r="AG244" s="9">
        <f>I244</f>
        <v>2.6200000000000001E-2</v>
      </c>
    </row>
    <row r="245" spans="1:35" x14ac:dyDescent="0.3">
      <c r="A245" s="7">
        <f t="shared" si="113"/>
        <v>2</v>
      </c>
      <c r="B245" s="9">
        <f t="shared" si="126"/>
        <v>2.9482018635239318E-2</v>
      </c>
      <c r="C245" s="11">
        <f t="shared" si="134"/>
        <v>-3.8382851895872958E-3</v>
      </c>
      <c r="D245" s="11">
        <f t="shared" si="127"/>
        <v>-1.8096795547559736E-3</v>
      </c>
      <c r="E245" s="11">
        <f t="shared" si="114"/>
        <v>-7.1326629537632816E-4</v>
      </c>
      <c r="F245" s="11">
        <f t="shared" si="115"/>
        <v>6.3638000327381223E-3</v>
      </c>
      <c r="G245" s="18">
        <f t="shared" si="116"/>
        <v>-2.0734289776023845E-2</v>
      </c>
      <c r="H245" s="11">
        <f t="shared" si="117"/>
        <v>5.1201528419345145E-2</v>
      </c>
      <c r="M245" s="7">
        <f t="shared" si="128"/>
        <v>2</v>
      </c>
      <c r="N245" s="9">
        <f t="shared" si="129"/>
        <v>2.9482018635239318E-2</v>
      </c>
      <c r="O245" s="11">
        <f t="shared" si="135"/>
        <v>-3.8382851895872958E-3</v>
      </c>
      <c r="P245" s="11">
        <f t="shared" si="130"/>
        <v>-1.7596795547559739E-3</v>
      </c>
      <c r="Q245" s="11">
        <f t="shared" si="118"/>
        <v>-6.6326629537632846E-4</v>
      </c>
      <c r="R245" s="11">
        <f t="shared" si="119"/>
        <v>6.0138000327381244E-3</v>
      </c>
      <c r="S245" s="18">
        <f t="shared" si="120"/>
        <v>-1.993428977602385E-2</v>
      </c>
      <c r="T245" s="11">
        <f t="shared" si="121"/>
        <v>5.0601528419345149E-2</v>
      </c>
      <c r="Y245" s="7">
        <f t="shared" si="131"/>
        <v>2</v>
      </c>
      <c r="Z245" s="9">
        <f t="shared" si="132"/>
        <v>2.9482018635239318E-2</v>
      </c>
      <c r="AA245" s="11">
        <f t="shared" si="136"/>
        <v>-3.8382851895872958E-3</v>
      </c>
      <c r="AB245" s="11">
        <f t="shared" si="133"/>
        <v>-1.8755315300439286E-3</v>
      </c>
      <c r="AC245" s="11">
        <f t="shared" si="122"/>
        <v>-7.7911827066428317E-4</v>
      </c>
      <c r="AD245" s="11">
        <f t="shared" si="123"/>
        <v>6.8247638597538074E-3</v>
      </c>
      <c r="AE245" s="18">
        <f t="shared" si="124"/>
        <v>-2.1787921380631126E-2</v>
      </c>
      <c r="AF245" s="11">
        <f t="shared" si="125"/>
        <v>5.1991752122800605E-2</v>
      </c>
    </row>
    <row r="246" spans="1:35" x14ac:dyDescent="0.3">
      <c r="A246" s="7">
        <f t="shared" si="113"/>
        <v>3</v>
      </c>
      <c r="B246" s="9">
        <f t="shared" si="126"/>
        <v>2.7014669410755848E-2</v>
      </c>
      <c r="C246" s="11">
        <f t="shared" si="134"/>
        <v>-1.8096795547559736E-3</v>
      </c>
      <c r="D246" s="11">
        <f t="shared" si="127"/>
        <v>-8.1968153976377453E-4</v>
      </c>
      <c r="E246" s="11">
        <f t="shared" si="114"/>
        <v>-3.25341324462795E-4</v>
      </c>
      <c r="F246" s="11">
        <f t="shared" si="115"/>
        <v>3.911082914355447E-3</v>
      </c>
      <c r="G246" s="18">
        <f t="shared" si="116"/>
        <v>-1.6491961280393194E-2</v>
      </c>
      <c r="H246" s="11">
        <f t="shared" si="117"/>
        <v>5.0075022783231872E-2</v>
      </c>
      <c r="M246" s="7">
        <f t="shared" si="128"/>
        <v>3</v>
      </c>
      <c r="N246" s="9">
        <f t="shared" si="129"/>
        <v>2.7014669410755848E-2</v>
      </c>
      <c r="O246" s="11">
        <f t="shared" si="135"/>
        <v>-1.7596795547559739E-3</v>
      </c>
      <c r="P246" s="11">
        <f t="shared" si="130"/>
        <v>-8.1968153976377453E-4</v>
      </c>
      <c r="Q246" s="11">
        <f t="shared" si="118"/>
        <v>-4.7534132446279409E-4</v>
      </c>
      <c r="R246" s="11">
        <f t="shared" si="119"/>
        <v>5.4610829143554376E-3</v>
      </c>
      <c r="S246" s="18">
        <f t="shared" si="120"/>
        <v>-2.1691961280393163E-2</v>
      </c>
      <c r="T246" s="11">
        <f t="shared" si="121"/>
        <v>5.5775022783231841E-2</v>
      </c>
      <c r="Y246" s="7">
        <f t="shared" si="131"/>
        <v>3</v>
      </c>
      <c r="Z246" s="9">
        <f t="shared" si="132"/>
        <v>2.7014669410755848E-2</v>
      </c>
      <c r="AA246" s="11">
        <f t="shared" si="136"/>
        <v>-1.8755315300439286E-3</v>
      </c>
      <c r="AB246" s="11">
        <f t="shared" si="133"/>
        <v>-8.1968153976377453E-4</v>
      </c>
      <c r="AC246" s="11">
        <f t="shared" si="122"/>
        <v>-1.2778539859892996E-4</v>
      </c>
      <c r="AD246" s="11">
        <f t="shared" si="123"/>
        <v>1.8696716804288416E-3</v>
      </c>
      <c r="AE246" s="18">
        <f t="shared" si="124"/>
        <v>-9.6433558504458693E-3</v>
      </c>
      <c r="AF246" s="11">
        <f t="shared" si="125"/>
        <v>4.256789760040499E-2</v>
      </c>
    </row>
    <row r="247" spans="1:35" x14ac:dyDescent="0.3">
      <c r="A247" s="7">
        <f t="shared" si="113"/>
        <v>4</v>
      </c>
      <c r="B247" s="10">
        <f>LN(1+B6)</f>
        <v>2.5862659525727371E-2</v>
      </c>
      <c r="C247" s="11">
        <f t="shared" si="134"/>
        <v>-8.1968153976377453E-4</v>
      </c>
      <c r="D247" s="11">
        <f t="shared" si="127"/>
        <v>-3.6557430311189021E-4</v>
      </c>
      <c r="E247" s="11">
        <f t="shared" si="114"/>
        <v>-2.1054945387751975E-4</v>
      </c>
      <c r="F247" s="11">
        <f t="shared" si="115"/>
        <v>3.0694712456724588E-3</v>
      </c>
      <c r="G247" s="18">
        <f t="shared" si="116"/>
        <v>-1.5269077719022497E-2</v>
      </c>
      <c r="H247" s="11">
        <f t="shared" si="117"/>
        <v>5.1302595519219285E-2</v>
      </c>
      <c r="M247" s="7">
        <f t="shared" si="128"/>
        <v>4</v>
      </c>
      <c r="N247" s="10">
        <f>B247+$F$3</f>
        <v>2.596265952572737E-2</v>
      </c>
      <c r="O247" s="11">
        <f t="shared" si="135"/>
        <v>-8.1968153976377453E-4</v>
      </c>
      <c r="P247" s="11">
        <f t="shared" si="130"/>
        <v>-4.1557430311188991E-4</v>
      </c>
      <c r="Q247" s="11">
        <f t="shared" si="118"/>
        <v>-6.0549453877520656E-5</v>
      </c>
      <c r="R247" s="11">
        <f t="shared" si="119"/>
        <v>1.0194712456724712E-3</v>
      </c>
      <c r="S247" s="18">
        <f t="shared" si="120"/>
        <v>-6.0690777190225524E-3</v>
      </c>
      <c r="T247" s="11">
        <f t="shared" si="121"/>
        <v>3.7802595519219363E-2</v>
      </c>
      <c r="Y247" s="7">
        <f t="shared" si="131"/>
        <v>4</v>
      </c>
      <c r="Z247" s="10">
        <f>B247 + (I244-I243)/U244</f>
        <v>2.5730955575151461E-2</v>
      </c>
      <c r="AA247" s="11">
        <f t="shared" si="136"/>
        <v>-8.1968153976377453E-4</v>
      </c>
      <c r="AB247" s="11">
        <f t="shared" si="133"/>
        <v>-2.9972232782393519E-4</v>
      </c>
      <c r="AC247" s="11">
        <f t="shared" si="122"/>
        <v>-4.0810537974138479E-4</v>
      </c>
      <c r="AD247" s="11">
        <f t="shared" si="123"/>
        <v>5.7694022324786143E-3</v>
      </c>
      <c r="AE247" s="18">
        <f t="shared" si="124"/>
        <v>-2.7385841172006223E-2</v>
      </c>
      <c r="AF247" s="11">
        <f t="shared" si="125"/>
        <v>6.9082628846967142E-2</v>
      </c>
    </row>
    <row r="248" spans="1:35" x14ac:dyDescent="0.3">
      <c r="A248" s="7">
        <f t="shared" si="113"/>
        <v>5</v>
      </c>
      <c r="B248" s="9">
        <f>B191</f>
        <v>2.5375306331228299E-2</v>
      </c>
      <c r="C248" s="11">
        <f t="shared" si="134"/>
        <v>-3.6557430311189021E-4</v>
      </c>
      <c r="D248" s="11">
        <f t="shared" si="127"/>
        <v>-8.9386895914960601E-5</v>
      </c>
      <c r="E248" s="11">
        <f t="shared" si="114"/>
        <v>8.1574061056412586E-6</v>
      </c>
      <c r="F248" s="11">
        <f t="shared" si="115"/>
        <v>-7.7786458102310253E-5</v>
      </c>
      <c r="G248" s="18">
        <f t="shared" si="116"/>
        <v>-1.9951518001188207E-4</v>
      </c>
      <c r="H248" s="11">
        <f t="shared" si="117"/>
        <v>2.7297867920640307E-2</v>
      </c>
      <c r="M248" s="7">
        <f t="shared" si="128"/>
        <v>5</v>
      </c>
      <c r="N248" s="9">
        <f t="shared" ref="N248:N250" si="137">B248</f>
        <v>2.5375306331228299E-2</v>
      </c>
      <c r="O248" s="11">
        <f t="shared" si="135"/>
        <v>-4.1557430311188991E-4</v>
      </c>
      <c r="P248" s="11">
        <f t="shared" si="130"/>
        <v>-8.9386895914960601E-5</v>
      </c>
      <c r="Q248" s="11">
        <f t="shared" si="118"/>
        <v>-4.3425938943586657E-6</v>
      </c>
      <c r="R248" s="11">
        <f t="shared" si="119"/>
        <v>1.5971354189768831E-4</v>
      </c>
      <c r="S248" s="18">
        <f t="shared" si="120"/>
        <v>-1.6870151800118731E-3</v>
      </c>
      <c r="T248" s="11">
        <f t="shared" si="121"/>
        <v>3.0360367920640292E-2</v>
      </c>
      <c r="Y248" s="7">
        <f t="shared" si="131"/>
        <v>5</v>
      </c>
      <c r="Z248" s="9">
        <f t="shared" ref="Z248:Z250" si="138">N248</f>
        <v>2.5375306331228299E-2</v>
      </c>
      <c r="AA248" s="11">
        <f t="shared" si="136"/>
        <v>-2.9972232782393519E-4</v>
      </c>
      <c r="AB248" s="11">
        <f t="shared" si="133"/>
        <v>-8.9386895914960601E-5</v>
      </c>
      <c r="AC248" s="11">
        <f t="shared" si="122"/>
        <v>2.4620399927630012E-5</v>
      </c>
      <c r="AD248" s="11">
        <f t="shared" si="123"/>
        <v>-3.9058334072009657E-4</v>
      </c>
      <c r="AE248" s="18">
        <f t="shared" si="124"/>
        <v>1.7595810848047796E-3</v>
      </c>
      <c r="AF248" s="11">
        <f t="shared" si="125"/>
        <v>2.3264434434253061E-2</v>
      </c>
    </row>
    <row r="249" spans="1:35" x14ac:dyDescent="0.3">
      <c r="A249" s="7">
        <f t="shared" si="113"/>
        <v>7</v>
      </c>
      <c r="B249" s="9">
        <f>B192</f>
        <v>2.4887715507778883E-2</v>
      </c>
      <c r="C249" s="11">
        <f t="shared" si="134"/>
        <v>-8.9386895914960601E-5</v>
      </c>
      <c r="D249" s="11">
        <f>(B250-B249)/(A250-A249)</f>
        <v>6.502161989478672E-5</v>
      </c>
      <c r="E249" s="11">
        <f t="shared" si="114"/>
        <v>-1.7156501756638591E-5</v>
      </c>
      <c r="F249" s="11">
        <f t="shared" si="115"/>
        <v>4.6322554742924196E-4</v>
      </c>
      <c r="G249" s="18">
        <f t="shared" si="116"/>
        <v>-4.0525388016984755E-3</v>
      </c>
      <c r="H249" s="11">
        <f t="shared" si="117"/>
        <v>3.6442115398162389E-2</v>
      </c>
      <c r="M249" s="7">
        <f t="shared" si="128"/>
        <v>7</v>
      </c>
      <c r="N249" s="9">
        <f t="shared" si="137"/>
        <v>2.4887715507778883E-2</v>
      </c>
      <c r="O249" s="11">
        <f t="shared" si="135"/>
        <v>-8.9386895914960601E-5</v>
      </c>
      <c r="P249" s="11">
        <f>(N250-N249)/(M250-M249)</f>
        <v>6.502161989478672E-5</v>
      </c>
      <c r="Q249" s="11">
        <f t="shared" si="118"/>
        <v>-1.7156501756638591E-5</v>
      </c>
      <c r="R249" s="11">
        <f t="shared" si="119"/>
        <v>4.6322554742924196E-4</v>
      </c>
      <c r="S249" s="18">
        <f t="shared" si="120"/>
        <v>-4.0525388016984755E-3</v>
      </c>
      <c r="T249" s="11">
        <f t="shared" si="121"/>
        <v>3.6442115398162389E-2</v>
      </c>
      <c r="Y249" s="7">
        <f t="shared" si="131"/>
        <v>7</v>
      </c>
      <c r="Z249" s="9">
        <f t="shared" si="138"/>
        <v>2.4887715507778883E-2</v>
      </c>
      <c r="AA249" s="11">
        <f t="shared" si="136"/>
        <v>-8.9386895914960601E-5</v>
      </c>
      <c r="AB249" s="11">
        <f>(Z250-Z249)/(Y250-Y249)</f>
        <v>6.502161989478672E-5</v>
      </c>
      <c r="AC249" s="11">
        <f t="shared" si="122"/>
        <v>-1.7156501756638591E-5</v>
      </c>
      <c r="AD249" s="11">
        <f t="shared" si="123"/>
        <v>4.6322554742924196E-4</v>
      </c>
      <c r="AE249" s="18">
        <f t="shared" si="124"/>
        <v>-4.0525388016984755E-3</v>
      </c>
      <c r="AF249" s="11">
        <f t="shared" si="125"/>
        <v>3.6442115398162389E-2</v>
      </c>
    </row>
    <row r="250" spans="1:35" x14ac:dyDescent="0.3">
      <c r="A250" s="7">
        <f t="shared" si="113"/>
        <v>10</v>
      </c>
      <c r="B250" s="9">
        <f>B193</f>
        <v>2.5082780367463243E-2</v>
      </c>
      <c r="C250" s="11">
        <f t="shared" si="134"/>
        <v>6.502161989478672E-5</v>
      </c>
      <c r="D250" s="11">
        <v>0</v>
      </c>
      <c r="E250" s="11">
        <f t="shared" si="114"/>
        <v>-4.9515344535978621E-5</v>
      </c>
      <c r="F250" s="11">
        <f t="shared" si="115"/>
        <v>7.4598124903441868E-4</v>
      </c>
      <c r="G250" s="18">
        <f t="shared" si="116"/>
        <v>0</v>
      </c>
      <c r="H250" s="11">
        <f t="shared" si="117"/>
        <v>0</v>
      </c>
      <c r="M250" s="7">
        <f t="shared" si="128"/>
        <v>10</v>
      </c>
      <c r="N250" s="9">
        <f t="shared" si="137"/>
        <v>2.5082780367463243E-2</v>
      </c>
      <c r="O250" s="11">
        <f t="shared" si="135"/>
        <v>6.502161989478672E-5</v>
      </c>
      <c r="P250" s="11">
        <v>0</v>
      </c>
      <c r="Q250" s="11">
        <f t="shared" si="118"/>
        <v>-4.9515344535978621E-5</v>
      </c>
      <c r="R250" s="11">
        <f t="shared" si="119"/>
        <v>7.4598124903441868E-4</v>
      </c>
      <c r="S250" s="18">
        <f t="shared" si="120"/>
        <v>0</v>
      </c>
      <c r="T250" s="11">
        <f t="shared" si="121"/>
        <v>0</v>
      </c>
      <c r="Y250" s="7">
        <f t="shared" si="131"/>
        <v>10</v>
      </c>
      <c r="Z250" s="9">
        <f t="shared" si="138"/>
        <v>2.5082780367463243E-2</v>
      </c>
      <c r="AA250" s="11">
        <f t="shared" si="136"/>
        <v>6.502161989478672E-5</v>
      </c>
      <c r="AB250" s="11">
        <v>0</v>
      </c>
      <c r="AC250" s="11">
        <f t="shared" si="122"/>
        <v>-4.9515344535978621E-5</v>
      </c>
      <c r="AD250" s="11">
        <f t="shared" si="123"/>
        <v>7.4598124903441868E-4</v>
      </c>
      <c r="AE250" s="18">
        <f t="shared" si="124"/>
        <v>0</v>
      </c>
      <c r="AF250" s="11">
        <f t="shared" si="125"/>
        <v>0</v>
      </c>
    </row>
    <row r="252" spans="1:35" x14ac:dyDescent="0.3">
      <c r="A252" t="s">
        <v>10</v>
      </c>
      <c r="B252" t="s">
        <v>22</v>
      </c>
      <c r="C252" t="s">
        <v>43</v>
      </c>
      <c r="D252" t="s">
        <v>44</v>
      </c>
      <c r="E252" t="s">
        <v>45</v>
      </c>
      <c r="F252" t="s">
        <v>47</v>
      </c>
      <c r="G252" t="s">
        <v>23</v>
      </c>
      <c r="H252" t="s">
        <v>24</v>
      </c>
      <c r="I252" t="s">
        <v>11</v>
      </c>
      <c r="J252" t="s">
        <v>26</v>
      </c>
      <c r="K252" t="s">
        <v>27</v>
      </c>
      <c r="M252" t="s">
        <v>10</v>
      </c>
      <c r="N252" t="s">
        <v>22</v>
      </c>
      <c r="O252" t="s">
        <v>43</v>
      </c>
      <c r="P252" t="s">
        <v>44</v>
      </c>
      <c r="Q252" t="s">
        <v>45</v>
      </c>
      <c r="R252" t="s">
        <v>47</v>
      </c>
      <c r="S252" t="s">
        <v>23</v>
      </c>
      <c r="T252" t="s">
        <v>24</v>
      </c>
      <c r="U252" t="s">
        <v>11</v>
      </c>
      <c r="V252" t="s">
        <v>26</v>
      </c>
      <c r="W252" t="s">
        <v>27</v>
      </c>
      <c r="Y252" t="s">
        <v>10</v>
      </c>
      <c r="Z252" t="s">
        <v>22</v>
      </c>
      <c r="AA252" t="s">
        <v>43</v>
      </c>
      <c r="AB252" t="s">
        <v>44</v>
      </c>
      <c r="AC252" t="s">
        <v>45</v>
      </c>
      <c r="AD252" t="s">
        <v>47</v>
      </c>
      <c r="AE252" t="s">
        <v>23</v>
      </c>
      <c r="AF252" t="s">
        <v>24</v>
      </c>
      <c r="AG252" t="s">
        <v>11</v>
      </c>
      <c r="AH252" t="s">
        <v>26</v>
      </c>
      <c r="AI252" t="s">
        <v>27</v>
      </c>
    </row>
    <row r="253" spans="1:35" x14ac:dyDescent="0.3">
      <c r="A253" s="7">
        <v>0</v>
      </c>
      <c r="B253" s="7">
        <f t="array" ref="B253:B293">INDEX(A242:A250, MATCH(A253:A293, A242:A250, 1))</f>
        <v>0</v>
      </c>
      <c r="C253" s="11">
        <f t="array" ref="C253:C293">VLOOKUP(B253:B293, A242:H250, 5, FALSE)</f>
        <v>-4.8170454390512964E-2</v>
      </c>
      <c r="D253" s="11">
        <f t="array" ref="D253:D293">VLOOKUP(B253:B293, A242:H250, 6, FALSE)</f>
        <v>1.2042613597628241E-2</v>
      </c>
      <c r="E253" s="11">
        <f t="array" ref="E253:E293">VLOOKUP(B253:B293, A242:H250, 7, FALSE)</f>
        <v>0</v>
      </c>
      <c r="F253" s="1">
        <f t="array" ref="F253:F293">VLOOKUP(B253:B293, A242:H250, 8, FALSE)</f>
        <v>3.920721988904103E-2</v>
      </c>
      <c r="G253" s="3">
        <f>C253*A253^3 + D253*A253^2 + E253*A253 + F253</f>
        <v>3.920721988904103E-2</v>
      </c>
      <c r="H253" s="11">
        <f t="shared" ref="H253:H293" si="139">EXP(-G253*A253)</f>
        <v>1</v>
      </c>
      <c r="I253" s="3">
        <f t="shared" ref="I253:I292" si="140">(H253/H254-1)/(A254-A253)</f>
        <v>3.9399999999999658E-2</v>
      </c>
      <c r="M253" s="7">
        <v>0</v>
      </c>
      <c r="N253" s="7">
        <f t="array" ref="N253:N293">INDEX(M242:M250, MATCH(M253:M293, M242:M250, 1))</f>
        <v>0</v>
      </c>
      <c r="O253" s="11">
        <f t="array" ref="O253:O293">VLOOKUP(N253:N293, M242:T250, 5, FALSE)</f>
        <v>-4.8170454390512964E-2</v>
      </c>
      <c r="P253" s="11">
        <f t="array" ref="P253:P293">VLOOKUP(N253:N293, M242:T250, 6, FALSE)</f>
        <v>1.2042613597628241E-2</v>
      </c>
      <c r="Q253" s="11">
        <f t="array" ref="Q253:Q293">VLOOKUP(N253:N293, M242:T250, 7, FALSE)</f>
        <v>0</v>
      </c>
      <c r="R253" s="1">
        <f t="array" ref="R253:R293">VLOOKUP(N253:N293, M242:T250, 8, FALSE)</f>
        <v>3.920721988904103E-2</v>
      </c>
      <c r="S253" s="3">
        <f>O253*M253^3 + P253*M253^2 + Q253*M253 + R253</f>
        <v>3.920721988904103E-2</v>
      </c>
      <c r="T253" s="11">
        <f t="shared" ref="T253:T293" si="141">EXP(-S253*M253)</f>
        <v>1</v>
      </c>
      <c r="U253" s="3">
        <f t="shared" ref="U253:U292" si="142">(T253/T254-1)/(M254-M253)</f>
        <v>3.9399999999999658E-2</v>
      </c>
      <c r="Y253" s="7">
        <v>0</v>
      </c>
      <c r="Z253" s="7">
        <f t="array" ref="Z253:Z293">INDEX(Y242:Y250, MATCH(Y253:Y293, Y242:Y250, 1))</f>
        <v>0</v>
      </c>
      <c r="AA253" s="11">
        <f t="array" ref="AA253:AA293">VLOOKUP(Z253:Z293, Y242:AF250, 5, FALSE)</f>
        <v>-4.8170454390512964E-2</v>
      </c>
      <c r="AB253" s="11">
        <f t="array" ref="AB253:AB293">VLOOKUP(Z253:Z293, Y242:AF250, 6, FALSE)</f>
        <v>1.2042613597628241E-2</v>
      </c>
      <c r="AC253" s="11">
        <f t="array" ref="AC253:AC293">VLOOKUP(Z253:Z293, Y242:AF250, 7, FALSE)</f>
        <v>0</v>
      </c>
      <c r="AD253" s="1">
        <f t="array" ref="AD253:AD293">VLOOKUP(Z253:Z293, Y242:AF250, 8, FALSE)</f>
        <v>3.920721988904103E-2</v>
      </c>
      <c r="AE253" s="3">
        <f>AA253*Y253^3 + AB253*Y253^2 + AC253*Y253 + AD253</f>
        <v>3.920721988904103E-2</v>
      </c>
      <c r="AF253" s="11">
        <f t="shared" ref="AF253:AF293" si="143">EXP(-AE253*Y253)</f>
        <v>1</v>
      </c>
      <c r="AG253" s="3">
        <f t="shared" ref="AG253:AG292" si="144">(AF253/AF254-1)/(Y254-Y253)</f>
        <v>3.9399999999999658E-2</v>
      </c>
    </row>
    <row r="254" spans="1:35" x14ac:dyDescent="0.3">
      <c r="A254" s="7">
        <v>0.25</v>
      </c>
      <c r="B254" s="7">
        <v>0.25</v>
      </c>
      <c r="C254" s="11">
        <v>6.0741266159441082E-3</v>
      </c>
      <c r="D254" s="11">
        <v>-1.3125394456458909E-2</v>
      </c>
      <c r="E254" s="11">
        <v>2.4131450883328742E-3</v>
      </c>
      <c r="F254" s="1">
        <v>3.9329362542112362E-2</v>
      </c>
      <c r="G254" s="3">
        <f t="shared" ref="G254:G293" si="145">C254*A254^3 + D254*A254^2 + E254*A254 + F254</f>
        <v>3.9207219889041023E-2</v>
      </c>
      <c r="H254" s="11">
        <f t="shared" si="139"/>
        <v>0.99024607614992333</v>
      </c>
      <c r="I254" s="3">
        <f t="shared" si="140"/>
        <v>3.6990474412635699E-2</v>
      </c>
      <c r="J254" s="3">
        <f t="array" ref="J254:J293">(A254:A293 &lt;= I241) * I253:I292 * H254:H293 * (A254:A293-A253:A292)</f>
        <v>9.7539238500766595E-3</v>
      </c>
      <c r="K254" s="11">
        <f t="array" ref="K254:K293">(A254:A293 &lt;= I241) * (ROUND(A254:A293*I242, 0)=A254:A293*I242) * H254:H293</f>
        <v>0</v>
      </c>
      <c r="M254" s="7">
        <v>0.25</v>
      </c>
      <c r="N254" s="7">
        <v>0.25</v>
      </c>
      <c r="O254" s="11">
        <v>6.0741266159441082E-3</v>
      </c>
      <c r="P254" s="11">
        <v>-1.3125394456458909E-2</v>
      </c>
      <c r="Q254" s="11">
        <v>2.4131450883328742E-3</v>
      </c>
      <c r="R254" s="1">
        <v>3.9329362542112362E-2</v>
      </c>
      <c r="S254" s="3">
        <f t="shared" ref="S254:S293" si="146">O254*M254^3 + P254*M254^2 + Q254*M254 + R254</f>
        <v>3.9207219889041023E-2</v>
      </c>
      <c r="T254" s="11">
        <f t="shared" si="141"/>
        <v>0.99024607614992333</v>
      </c>
      <c r="U254" s="3">
        <f t="shared" si="142"/>
        <v>3.6990474412635699E-2</v>
      </c>
      <c r="V254" s="3">
        <f t="array" ref="V254:V293">(M254:M293 &lt;= U241) * U253:U292 * T254:T293 * (M254:M293-M253:M292)</f>
        <v>9.7539238500766595E-3</v>
      </c>
      <c r="W254" s="11">
        <f t="array" ref="W254:W293">(M254:M293 &lt;= U241) * (ROUND(M254:M293*U242, 0)=M254:M293*U242) * T254:T293</f>
        <v>0</v>
      </c>
      <c r="Y254" s="7">
        <v>0.25</v>
      </c>
      <c r="Z254" s="7">
        <v>0.25</v>
      </c>
      <c r="AA254" s="11">
        <v>6.0741266159441082E-3</v>
      </c>
      <c r="AB254" s="11">
        <v>-1.3125394456458909E-2</v>
      </c>
      <c r="AC254" s="11">
        <v>2.4131450883328742E-3</v>
      </c>
      <c r="AD254" s="1">
        <v>3.9329362542112362E-2</v>
      </c>
      <c r="AE254" s="3">
        <f t="shared" ref="AE254:AE293" si="147">AA254*Y254^3 + AB254*Y254^2 + AC254*Y254 + AD254</f>
        <v>3.9207219889041023E-2</v>
      </c>
      <c r="AF254" s="11">
        <f t="shared" si="143"/>
        <v>0.99024607614992333</v>
      </c>
      <c r="AG254" s="3">
        <f t="shared" si="144"/>
        <v>3.6990474412635699E-2</v>
      </c>
      <c r="AH254" s="3">
        <f t="array" ref="AH254:AH293">(Y254:Y293 &lt;= AG241) * AG253:AG292 * AF254:AF293 * (Y254:Y293-Y253:Y292)</f>
        <v>9.7539238500766595E-3</v>
      </c>
      <c r="AI254" s="11">
        <f t="array" ref="AI254:AI293">(Y254:Y293 &lt;= AG241) * (ROUND(Y254:Y293*AG242, 0)=Y254:Y293*AG242) * AF254:AF293</f>
        <v>0</v>
      </c>
    </row>
    <row r="255" spans="1:35" x14ac:dyDescent="0.3">
      <c r="A255" s="7">
        <v>0.5</v>
      </c>
      <c r="B255" s="7">
        <v>0.25</v>
      </c>
      <c r="C255" s="11">
        <v>6.0741266159441082E-3</v>
      </c>
      <c r="D255" s="11">
        <v>-1.3125394456458909E-2</v>
      </c>
      <c r="E255" s="11">
        <v>2.4131450883328742E-3</v>
      </c>
      <c r="F255" s="1">
        <v>3.9329362542112362E-2</v>
      </c>
      <c r="G255" s="3">
        <f t="shared" si="145"/>
        <v>3.8013852299157082E-2</v>
      </c>
      <c r="H255" s="11">
        <f t="shared" si="139"/>
        <v>0.98117256647131401</v>
      </c>
      <c r="I255" s="3">
        <f t="shared" si="140"/>
        <v>3.3064330638397088E-2</v>
      </c>
      <c r="J255" s="3">
        <v>9.0735096786093098E-3</v>
      </c>
      <c r="K255" s="11">
        <v>0</v>
      </c>
      <c r="M255" s="7">
        <v>0.5</v>
      </c>
      <c r="N255" s="7">
        <v>0.25</v>
      </c>
      <c r="O255" s="11">
        <v>6.0741266159441082E-3</v>
      </c>
      <c r="P255" s="11">
        <v>-1.3125394456458909E-2</v>
      </c>
      <c r="Q255" s="11">
        <v>2.4131450883328742E-3</v>
      </c>
      <c r="R255" s="1">
        <v>3.9329362542112362E-2</v>
      </c>
      <c r="S255" s="3">
        <f t="shared" si="146"/>
        <v>3.8013852299157082E-2</v>
      </c>
      <c r="T255" s="11">
        <f t="shared" si="141"/>
        <v>0.98117256647131401</v>
      </c>
      <c r="U255" s="3">
        <f t="shared" si="142"/>
        <v>3.3064330638397088E-2</v>
      </c>
      <c r="V255" s="3">
        <v>9.0735096786093098E-3</v>
      </c>
      <c r="W255" s="11">
        <v>0</v>
      </c>
      <c r="Y255" s="7">
        <v>0.5</v>
      </c>
      <c r="Z255" s="7">
        <v>0.25</v>
      </c>
      <c r="AA255" s="11">
        <v>6.0741266159441082E-3</v>
      </c>
      <c r="AB255" s="11">
        <v>-1.3125394456458909E-2</v>
      </c>
      <c r="AC255" s="11">
        <v>2.4131450883328742E-3</v>
      </c>
      <c r="AD255" s="1">
        <v>3.9329362542112362E-2</v>
      </c>
      <c r="AE255" s="3">
        <f t="shared" si="147"/>
        <v>3.8013852299157082E-2</v>
      </c>
      <c r="AF255" s="11">
        <f t="shared" si="143"/>
        <v>0.98117256647131401</v>
      </c>
      <c r="AG255" s="3">
        <f t="shared" si="144"/>
        <v>3.3064330638397088E-2</v>
      </c>
      <c r="AH255" s="3">
        <v>9.0735096786093098E-3</v>
      </c>
      <c r="AI255" s="11">
        <v>0</v>
      </c>
    </row>
    <row r="256" spans="1:35" x14ac:dyDescent="0.3">
      <c r="A256" s="7">
        <v>0.75</v>
      </c>
      <c r="B256" s="7">
        <v>0.25</v>
      </c>
      <c r="C256" s="11">
        <v>6.0741266159441082E-3</v>
      </c>
      <c r="D256" s="11">
        <v>-1.3125394456458909E-2</v>
      </c>
      <c r="E256" s="11">
        <v>2.4131450883328742E-3</v>
      </c>
      <c r="F256" s="1">
        <v>3.9329362542112362E-2</v>
      </c>
      <c r="G256" s="3">
        <f t="shared" si="145"/>
        <v>3.6318709142705304E-2</v>
      </c>
      <c r="H256" s="11">
        <f t="shared" si="139"/>
        <v>0.97312860498409492</v>
      </c>
      <c r="I256" s="3">
        <f t="shared" si="140"/>
        <v>2.9920178960134436E-2</v>
      </c>
      <c r="J256" s="3">
        <v>8.0439614872190573E-3</v>
      </c>
      <c r="K256" s="11">
        <v>0</v>
      </c>
      <c r="M256" s="7">
        <v>0.75</v>
      </c>
      <c r="N256" s="7">
        <v>0.25</v>
      </c>
      <c r="O256" s="11">
        <v>6.0741266159441082E-3</v>
      </c>
      <c r="P256" s="11">
        <v>-1.3125394456458909E-2</v>
      </c>
      <c r="Q256" s="11">
        <v>2.4131450883328742E-3</v>
      </c>
      <c r="R256" s="1">
        <v>3.9329362542112362E-2</v>
      </c>
      <c r="S256" s="3">
        <f t="shared" si="146"/>
        <v>3.6318709142705304E-2</v>
      </c>
      <c r="T256" s="11">
        <f t="shared" si="141"/>
        <v>0.97312860498409492</v>
      </c>
      <c r="U256" s="3">
        <f t="shared" si="142"/>
        <v>2.9920178960134436E-2</v>
      </c>
      <c r="V256" s="3">
        <v>8.0439614872190573E-3</v>
      </c>
      <c r="W256" s="11">
        <v>0</v>
      </c>
      <c r="Y256" s="7">
        <v>0.75</v>
      </c>
      <c r="Z256" s="7">
        <v>0.25</v>
      </c>
      <c r="AA256" s="11">
        <v>6.0741266159441082E-3</v>
      </c>
      <c r="AB256" s="11">
        <v>-1.3125394456458909E-2</v>
      </c>
      <c r="AC256" s="11">
        <v>2.4131450883328742E-3</v>
      </c>
      <c r="AD256" s="1">
        <v>3.9329362542112362E-2</v>
      </c>
      <c r="AE256" s="3">
        <f t="shared" si="147"/>
        <v>3.6318709142705304E-2</v>
      </c>
      <c r="AF256" s="11">
        <f t="shared" si="143"/>
        <v>0.97312860498409492</v>
      </c>
      <c r="AG256" s="3">
        <f t="shared" si="144"/>
        <v>2.9920178960134436E-2</v>
      </c>
      <c r="AH256" s="3">
        <v>8.0439614872190573E-3</v>
      </c>
      <c r="AI256" s="11">
        <v>0</v>
      </c>
    </row>
    <row r="257" spans="1:35" x14ac:dyDescent="0.3">
      <c r="A257" s="7">
        <v>1</v>
      </c>
      <c r="B257" s="7">
        <v>1</v>
      </c>
      <c r="C257" s="11">
        <v>9.648931430423259E-4</v>
      </c>
      <c r="D257" s="11">
        <v>-3.4535297501078043E-3</v>
      </c>
      <c r="E257" s="11">
        <v>-1.6028839056639894E-3</v>
      </c>
      <c r="F257" s="1">
        <v>3.878276030265991E-2</v>
      </c>
      <c r="G257" s="3">
        <f t="shared" si="145"/>
        <v>3.4691239789930439E-2</v>
      </c>
      <c r="H257" s="11">
        <f t="shared" si="139"/>
        <v>0.96590360282043841</v>
      </c>
      <c r="I257" s="3">
        <f t="shared" si="140"/>
        <v>2.7668153220104408E-2</v>
      </c>
      <c r="J257" s="3">
        <v>7.2250021636565322E-3</v>
      </c>
      <c r="K257" s="11">
        <v>0.96590360282043841</v>
      </c>
      <c r="M257" s="7">
        <v>1</v>
      </c>
      <c r="N257" s="7">
        <v>1</v>
      </c>
      <c r="O257" s="11">
        <v>9.648931430423259E-4</v>
      </c>
      <c r="P257" s="11">
        <v>-3.4535297501078043E-3</v>
      </c>
      <c r="Q257" s="11">
        <v>-1.6028839056639894E-3</v>
      </c>
      <c r="R257" s="1">
        <v>3.878276030265991E-2</v>
      </c>
      <c r="S257" s="3">
        <f t="shared" si="146"/>
        <v>3.4691239789930439E-2</v>
      </c>
      <c r="T257" s="11">
        <f t="shared" si="141"/>
        <v>0.96590360282043841</v>
      </c>
      <c r="U257" s="3">
        <f t="shared" si="142"/>
        <v>2.7668153220104408E-2</v>
      </c>
      <c r="V257" s="3">
        <v>7.2250021636565322E-3</v>
      </c>
      <c r="W257" s="11">
        <v>0.96590360282043841</v>
      </c>
      <c r="Y257" s="7">
        <v>1</v>
      </c>
      <c r="Z257" s="7">
        <v>1</v>
      </c>
      <c r="AA257" s="11">
        <v>9.648931430423259E-4</v>
      </c>
      <c r="AB257" s="11">
        <v>-3.4535297501078043E-3</v>
      </c>
      <c r="AC257" s="11">
        <v>-1.6028839056639894E-3</v>
      </c>
      <c r="AD257" s="1">
        <v>3.878276030265991E-2</v>
      </c>
      <c r="AE257" s="3">
        <f t="shared" si="147"/>
        <v>3.4691239789930439E-2</v>
      </c>
      <c r="AF257" s="11">
        <f t="shared" si="143"/>
        <v>0.96590360282043841</v>
      </c>
      <c r="AG257" s="3">
        <f t="shared" si="144"/>
        <v>2.7668153220104408E-2</v>
      </c>
      <c r="AH257" s="3">
        <v>7.2250021636565322E-3</v>
      </c>
      <c r="AI257" s="11">
        <v>0.96590360282043841</v>
      </c>
    </row>
    <row r="258" spans="1:35" x14ac:dyDescent="0.3">
      <c r="A258" s="7">
        <v>1.25</v>
      </c>
      <c r="B258" s="7">
        <v>1</v>
      </c>
      <c r="C258" s="11">
        <v>9.648931430423259E-4</v>
      </c>
      <c r="D258" s="11">
        <v>-3.4535297501078043E-3</v>
      </c>
      <c r="E258" s="11">
        <v>-1.6028839056639894E-3</v>
      </c>
      <c r="F258" s="1">
        <v>3.878276030265991E-2</v>
      </c>
      <c r="G258" s="3">
        <f t="shared" si="145"/>
        <v>3.3267572106041018E-2</v>
      </c>
      <c r="H258" s="11">
        <f t="shared" si="139"/>
        <v>0.95926830719477452</v>
      </c>
      <c r="I258" s="3">
        <f t="shared" si="140"/>
        <v>2.4926525958334445E-2</v>
      </c>
      <c r="J258" s="3">
        <v>6.6352956256638014E-3</v>
      </c>
      <c r="K258" s="11">
        <v>0</v>
      </c>
      <c r="M258" s="7">
        <v>1.25</v>
      </c>
      <c r="N258" s="7">
        <v>1</v>
      </c>
      <c r="O258" s="11">
        <v>9.648931430423259E-4</v>
      </c>
      <c r="P258" s="11">
        <v>-3.4535297501078043E-3</v>
      </c>
      <c r="Q258" s="11">
        <v>-1.6028839056639894E-3</v>
      </c>
      <c r="R258" s="1">
        <v>3.878276030265991E-2</v>
      </c>
      <c r="S258" s="3">
        <f t="shared" si="146"/>
        <v>3.3267572106041018E-2</v>
      </c>
      <c r="T258" s="11">
        <f t="shared" si="141"/>
        <v>0.95926830719477452</v>
      </c>
      <c r="U258" s="3">
        <f t="shared" si="142"/>
        <v>2.4926525958334445E-2</v>
      </c>
      <c r="V258" s="3">
        <v>6.6352956256638014E-3</v>
      </c>
      <c r="W258" s="11">
        <v>0</v>
      </c>
      <c r="Y258" s="7">
        <v>1.25</v>
      </c>
      <c r="Z258" s="7">
        <v>1</v>
      </c>
      <c r="AA258" s="11">
        <v>9.648931430423259E-4</v>
      </c>
      <c r="AB258" s="11">
        <v>-3.4535297501078043E-3</v>
      </c>
      <c r="AC258" s="11">
        <v>-1.6028839056639894E-3</v>
      </c>
      <c r="AD258" s="1">
        <v>3.878276030265991E-2</v>
      </c>
      <c r="AE258" s="3">
        <f t="shared" si="147"/>
        <v>3.3267572106041018E-2</v>
      </c>
      <c r="AF258" s="11">
        <f t="shared" si="143"/>
        <v>0.95926830719477452</v>
      </c>
      <c r="AG258" s="3">
        <f t="shared" si="144"/>
        <v>2.4926525958334445E-2</v>
      </c>
      <c r="AH258" s="3">
        <v>6.6352956256638014E-3</v>
      </c>
      <c r="AI258" s="11">
        <v>0</v>
      </c>
    </row>
    <row r="259" spans="1:35" x14ac:dyDescent="0.3">
      <c r="A259" s="7">
        <v>1.5</v>
      </c>
      <c r="B259" s="7">
        <v>1</v>
      </c>
      <c r="C259" s="11">
        <v>9.648931430423259E-4</v>
      </c>
      <c r="D259" s="11">
        <v>-3.4535297501078043E-3</v>
      </c>
      <c r="E259" s="11">
        <v>-1.6028839056639894E-3</v>
      </c>
      <c r="F259" s="1">
        <v>3.878276030265991E-2</v>
      </c>
      <c r="G259" s="3">
        <f t="shared" si="145"/>
        <v>3.1864506864189214E-2</v>
      </c>
      <c r="H259" s="11">
        <f t="shared" si="139"/>
        <v>0.95332752139257781</v>
      </c>
      <c r="I259" s="3">
        <f t="shared" si="140"/>
        <v>2.288569914159666E-2</v>
      </c>
      <c r="J259" s="3">
        <v>5.940785802196682E-3</v>
      </c>
      <c r="K259" s="11">
        <v>0</v>
      </c>
      <c r="M259" s="7">
        <v>1.5</v>
      </c>
      <c r="N259" s="7">
        <v>1</v>
      </c>
      <c r="O259" s="11">
        <v>9.648931430423259E-4</v>
      </c>
      <c r="P259" s="11">
        <v>-3.4535297501078043E-3</v>
      </c>
      <c r="Q259" s="11">
        <v>-1.6028839056639894E-3</v>
      </c>
      <c r="R259" s="1">
        <v>3.878276030265991E-2</v>
      </c>
      <c r="S259" s="3">
        <f t="shared" si="146"/>
        <v>3.1864506864189214E-2</v>
      </c>
      <c r="T259" s="11">
        <f t="shared" si="141"/>
        <v>0.95332752139257781</v>
      </c>
      <c r="U259" s="3">
        <f t="shared" si="142"/>
        <v>2.288569914159666E-2</v>
      </c>
      <c r="V259" s="3">
        <v>5.940785802196682E-3</v>
      </c>
      <c r="W259" s="11">
        <v>0</v>
      </c>
      <c r="Y259" s="7">
        <v>1.5</v>
      </c>
      <c r="Z259" s="7">
        <v>1</v>
      </c>
      <c r="AA259" s="11">
        <v>9.648931430423259E-4</v>
      </c>
      <c r="AB259" s="11">
        <v>-3.4535297501078043E-3</v>
      </c>
      <c r="AC259" s="11">
        <v>-1.6028839056639894E-3</v>
      </c>
      <c r="AD259" s="1">
        <v>3.878276030265991E-2</v>
      </c>
      <c r="AE259" s="3">
        <f t="shared" si="147"/>
        <v>3.1864506864189214E-2</v>
      </c>
      <c r="AF259" s="11">
        <f t="shared" si="143"/>
        <v>0.95332752139257781</v>
      </c>
      <c r="AG259" s="3">
        <f t="shared" si="144"/>
        <v>2.288569914159666E-2</v>
      </c>
      <c r="AH259" s="3">
        <v>5.940785802196682E-3</v>
      </c>
      <c r="AI259" s="11">
        <v>0</v>
      </c>
    </row>
    <row r="260" spans="1:35" x14ac:dyDescent="0.3">
      <c r="A260" s="7">
        <v>1.75</v>
      </c>
      <c r="B260" s="7">
        <v>1</v>
      </c>
      <c r="C260" s="11">
        <v>9.648931430423259E-4</v>
      </c>
      <c r="D260" s="11">
        <v>-3.4535297501078043E-3</v>
      </c>
      <c r="E260" s="11">
        <v>-1.6028839056639894E-3</v>
      </c>
      <c r="F260" s="1">
        <v>3.878276030265991E-2</v>
      </c>
      <c r="G260" s="3">
        <f t="shared" si="145"/>
        <v>3.0572502796535242E-2</v>
      </c>
      <c r="H260" s="11">
        <f t="shared" si="139"/>
        <v>0.94790415904284708</v>
      </c>
      <c r="I260" s="3">
        <f t="shared" si="140"/>
        <v>2.1908408624002895E-2</v>
      </c>
      <c r="J260" s="3">
        <v>5.4233623497306977E-3</v>
      </c>
      <c r="K260" s="11">
        <v>0</v>
      </c>
      <c r="M260" s="7">
        <v>1.75</v>
      </c>
      <c r="N260" s="7">
        <v>1</v>
      </c>
      <c r="O260" s="11">
        <v>9.648931430423259E-4</v>
      </c>
      <c r="P260" s="11">
        <v>-3.4535297501078043E-3</v>
      </c>
      <c r="Q260" s="11">
        <v>-1.6028839056639894E-3</v>
      </c>
      <c r="R260" s="1">
        <v>3.878276030265991E-2</v>
      </c>
      <c r="S260" s="3">
        <f t="shared" si="146"/>
        <v>3.0572502796535242E-2</v>
      </c>
      <c r="T260" s="11">
        <f t="shared" si="141"/>
        <v>0.94790415904284708</v>
      </c>
      <c r="U260" s="3">
        <f t="shared" si="142"/>
        <v>2.1908408624002895E-2</v>
      </c>
      <c r="V260" s="3">
        <v>5.4233623497306977E-3</v>
      </c>
      <c r="W260" s="11">
        <v>0</v>
      </c>
      <c r="Y260" s="7">
        <v>1.75</v>
      </c>
      <c r="Z260" s="7">
        <v>1</v>
      </c>
      <c r="AA260" s="11">
        <v>9.648931430423259E-4</v>
      </c>
      <c r="AB260" s="11">
        <v>-3.4535297501078043E-3</v>
      </c>
      <c r="AC260" s="11">
        <v>-1.6028839056639894E-3</v>
      </c>
      <c r="AD260" s="1">
        <v>3.878276030265991E-2</v>
      </c>
      <c r="AE260" s="3">
        <f t="shared" si="147"/>
        <v>3.0572502796535242E-2</v>
      </c>
      <c r="AF260" s="11">
        <f t="shared" si="143"/>
        <v>0.94790415904284708</v>
      </c>
      <c r="AG260" s="3">
        <f t="shared" si="144"/>
        <v>2.1908408624002895E-2</v>
      </c>
      <c r="AH260" s="3">
        <v>5.4233623497306977E-3</v>
      </c>
      <c r="AI260" s="11">
        <v>0</v>
      </c>
    </row>
    <row r="261" spans="1:35" x14ac:dyDescent="0.3">
      <c r="A261" s="7">
        <v>2</v>
      </c>
      <c r="B261" s="7">
        <v>2</v>
      </c>
      <c r="C261" s="11">
        <v>-7.1326629537632816E-4</v>
      </c>
      <c r="D261" s="11">
        <v>6.3638000327381223E-3</v>
      </c>
      <c r="E261" s="11">
        <v>-2.0734289776023845E-2</v>
      </c>
      <c r="F261" s="1">
        <v>5.1201528419345145E-2</v>
      </c>
      <c r="G261" s="3">
        <f t="shared" si="145"/>
        <v>2.9482018635239318E-2</v>
      </c>
      <c r="H261" s="11">
        <f t="shared" si="139"/>
        <v>0.94274067207527401</v>
      </c>
      <c r="I261" s="3">
        <f t="shared" si="140"/>
        <v>2.1978096986805085E-2</v>
      </c>
      <c r="J261" s="3">
        <v>5.1634869675730548E-3</v>
      </c>
      <c r="K261" s="11">
        <v>0.94274067207527401</v>
      </c>
      <c r="M261" s="7">
        <v>2</v>
      </c>
      <c r="N261" s="7">
        <v>2</v>
      </c>
      <c r="O261" s="11">
        <v>-6.6326629537632846E-4</v>
      </c>
      <c r="P261" s="11">
        <v>6.0138000327381244E-3</v>
      </c>
      <c r="Q261" s="11">
        <v>-1.993428977602385E-2</v>
      </c>
      <c r="R261" s="1">
        <v>5.0601528419345149E-2</v>
      </c>
      <c r="S261" s="3">
        <f t="shared" si="146"/>
        <v>2.9482018635239318E-2</v>
      </c>
      <c r="T261" s="11">
        <f t="shared" si="141"/>
        <v>0.94274067207527401</v>
      </c>
      <c r="U261" s="3">
        <f t="shared" si="142"/>
        <v>2.1956887392607705E-2</v>
      </c>
      <c r="V261" s="3">
        <v>5.1634869675730548E-3</v>
      </c>
      <c r="W261" s="11">
        <v>0.94274067207527401</v>
      </c>
      <c r="Y261" s="7">
        <v>2</v>
      </c>
      <c r="Z261" s="7">
        <v>2</v>
      </c>
      <c r="AA261" s="11">
        <v>-7.7911827066428317E-4</v>
      </c>
      <c r="AB261" s="11">
        <v>6.8247638597538074E-3</v>
      </c>
      <c r="AC261" s="11">
        <v>-2.1787921380631126E-2</v>
      </c>
      <c r="AD261" s="1">
        <v>5.1991752122800605E-2</v>
      </c>
      <c r="AE261" s="3">
        <f t="shared" si="147"/>
        <v>2.9482018635239318E-2</v>
      </c>
      <c r="AF261" s="11">
        <f t="shared" si="143"/>
        <v>0.94274067207527401</v>
      </c>
      <c r="AG261" s="3">
        <f t="shared" si="144"/>
        <v>2.2006031030922912E-2</v>
      </c>
      <c r="AH261" s="3">
        <v>5.1634869675730548E-3</v>
      </c>
      <c r="AI261" s="11">
        <v>0.94274067207527401</v>
      </c>
    </row>
    <row r="262" spans="1:35" x14ac:dyDescent="0.3">
      <c r="A262" s="7">
        <v>2.25</v>
      </c>
      <c r="B262" s="7">
        <v>2</v>
      </c>
      <c r="C262" s="11">
        <v>-7.1326629537632816E-4</v>
      </c>
      <c r="D262" s="11">
        <v>6.3638000327381223E-3</v>
      </c>
      <c r="E262" s="11">
        <v>-2.0734289776023845E-2</v>
      </c>
      <c r="F262" s="1">
        <v>5.1201528419345145E-2</v>
      </c>
      <c r="G262" s="3">
        <f t="shared" si="145"/>
        <v>2.8641565193257251E-2</v>
      </c>
      <c r="H262" s="11">
        <f t="shared" si="139"/>
        <v>0.93758906621749993</v>
      </c>
      <c r="I262" s="3">
        <f t="shared" si="140"/>
        <v>2.2235168715188713E-2</v>
      </c>
      <c r="J262" s="3">
        <v>5.1516058577740567E-3</v>
      </c>
      <c r="K262" s="11">
        <v>0</v>
      </c>
      <c r="M262" s="7">
        <v>2.25</v>
      </c>
      <c r="N262" s="7">
        <v>2</v>
      </c>
      <c r="O262" s="11">
        <v>-6.6326629537632846E-4</v>
      </c>
      <c r="P262" s="11">
        <v>6.0138000327381244E-3</v>
      </c>
      <c r="Q262" s="11">
        <v>-1.993428977602385E-2</v>
      </c>
      <c r="R262" s="1">
        <v>5.0601528419345149E-2</v>
      </c>
      <c r="S262" s="3">
        <f t="shared" si="146"/>
        <v>2.863922144325725E-2</v>
      </c>
      <c r="T262" s="11">
        <f t="shared" si="141"/>
        <v>0.93759401054787816</v>
      </c>
      <c r="U262" s="3">
        <f t="shared" si="142"/>
        <v>2.2193532511949776E-2</v>
      </c>
      <c r="V262" s="3">
        <v>5.1466615273958001E-3</v>
      </c>
      <c r="W262" s="11">
        <v>0</v>
      </c>
      <c r="Y262" s="7">
        <v>2.25</v>
      </c>
      <c r="Z262" s="7">
        <v>2</v>
      </c>
      <c r="AA262" s="11">
        <v>-7.7911827066428317E-4</v>
      </c>
      <c r="AB262" s="11">
        <v>6.8247638597538074E-3</v>
      </c>
      <c r="AC262" s="11">
        <v>-2.1787921380631126E-2</v>
      </c>
      <c r="AD262" s="1">
        <v>5.1991752122800605E-2</v>
      </c>
      <c r="AE262" s="3">
        <f t="shared" si="147"/>
        <v>2.8644652004598873E-2</v>
      </c>
      <c r="AF262" s="11">
        <f t="shared" si="143"/>
        <v>0.93758255437884575</v>
      </c>
      <c r="AG262" s="3">
        <f t="shared" si="144"/>
        <v>2.2290005897353637E-2</v>
      </c>
      <c r="AH262" s="3">
        <v>5.1581176964282122E-3</v>
      </c>
      <c r="AI262" s="11">
        <v>0</v>
      </c>
    </row>
    <row r="263" spans="1:35" x14ac:dyDescent="0.3">
      <c r="A263" s="7">
        <v>2.5</v>
      </c>
      <c r="B263" s="7">
        <v>2</v>
      </c>
      <c r="C263" s="11">
        <v>-7.1326629537632816E-4</v>
      </c>
      <c r="D263" s="11">
        <v>6.3638000327381223E-3</v>
      </c>
      <c r="E263" s="11">
        <v>-2.0734289776023845E-2</v>
      </c>
      <c r="F263" s="1">
        <v>5.1201528419345145E-2</v>
      </c>
      <c r="G263" s="3">
        <f t="shared" si="145"/>
        <v>2.799476831864367E-2</v>
      </c>
      <c r="H263" s="11">
        <f t="shared" si="139"/>
        <v>0.93240601495410969</v>
      </c>
      <c r="I263" s="3">
        <f t="shared" si="140"/>
        <v>2.2336804465691529E-2</v>
      </c>
      <c r="J263" s="3">
        <v>5.1830512633903496E-3</v>
      </c>
      <c r="K263" s="11">
        <v>0</v>
      </c>
      <c r="M263" s="7">
        <v>2.5</v>
      </c>
      <c r="N263" s="7">
        <v>2</v>
      </c>
      <c r="O263" s="11">
        <v>-6.6326629537632846E-4</v>
      </c>
      <c r="P263" s="11">
        <v>6.0138000327381244E-3</v>
      </c>
      <c r="Q263" s="11">
        <v>-1.993428977602385E-2</v>
      </c>
      <c r="R263" s="1">
        <v>5.0601528419345149E-2</v>
      </c>
      <c r="S263" s="3">
        <f t="shared" si="146"/>
        <v>2.7988518318643671E-2</v>
      </c>
      <c r="T263" s="11">
        <f t="shared" si="141"/>
        <v>0.93242058391191307</v>
      </c>
      <c r="U263" s="3">
        <f t="shared" si="142"/>
        <v>2.2321877852902183E-2</v>
      </c>
      <c r="V263" s="3">
        <v>5.1734266359650593E-3</v>
      </c>
      <c r="W263" s="11">
        <v>0</v>
      </c>
      <c r="Y263" s="7">
        <v>2.5</v>
      </c>
      <c r="Z263" s="7">
        <v>2</v>
      </c>
      <c r="AA263" s="11">
        <v>-7.7911827066428317E-4</v>
      </c>
      <c r="AB263" s="11">
        <v>6.8247638597538074E-3</v>
      </c>
      <c r="AC263" s="11">
        <v>-2.1787921380631126E-2</v>
      </c>
      <c r="AD263" s="1">
        <v>5.1991752122800605E-2</v>
      </c>
      <c r="AE263" s="3">
        <f t="shared" si="147"/>
        <v>2.8002999815554663E-2</v>
      </c>
      <c r="AF263" s="11">
        <f t="shared" si="143"/>
        <v>0.93238682740845846</v>
      </c>
      <c r="AG263" s="3">
        <f t="shared" si="144"/>
        <v>2.2356463488940825E-2</v>
      </c>
      <c r="AH263" s="3">
        <v>5.1957269703873472E-3</v>
      </c>
      <c r="AI263" s="11">
        <v>0</v>
      </c>
    </row>
    <row r="264" spans="1:35" x14ac:dyDescent="0.3">
      <c r="A264" s="7">
        <v>2.75</v>
      </c>
      <c r="B264" s="7">
        <v>2</v>
      </c>
      <c r="C264" s="11">
        <v>-7.1326629537632816E-4</v>
      </c>
      <c r="D264" s="11">
        <v>6.3638000327381223E-3</v>
      </c>
      <c r="E264" s="11">
        <v>-2.0734289776023845E-2</v>
      </c>
      <c r="F264" s="1">
        <v>5.1201528419345145E-2</v>
      </c>
      <c r="G264" s="3">
        <f t="shared" si="145"/>
        <v>2.7474759296207046E-2</v>
      </c>
      <c r="H264" s="11">
        <f t="shared" si="139"/>
        <v>0.92722818628109993</v>
      </c>
      <c r="I264" s="3">
        <f t="shared" si="140"/>
        <v>2.2014036551624372E-2</v>
      </c>
      <c r="J264" s="3">
        <v>5.1778286730096825E-3</v>
      </c>
      <c r="K264" s="11">
        <v>0</v>
      </c>
      <c r="M264" s="7">
        <v>2.75</v>
      </c>
      <c r="N264" s="7">
        <v>2</v>
      </c>
      <c r="O264" s="11">
        <v>-6.6326629537632846E-4</v>
      </c>
      <c r="P264" s="11">
        <v>6.0138000327381244E-3</v>
      </c>
      <c r="Q264" s="11">
        <v>-1.993428977602385E-2</v>
      </c>
      <c r="R264" s="1">
        <v>5.0601528419345149E-2</v>
      </c>
      <c r="S264" s="3">
        <f t="shared" si="146"/>
        <v>2.7467728046207049E-2</v>
      </c>
      <c r="T264" s="11">
        <f t="shared" si="141"/>
        <v>0.92724611528069456</v>
      </c>
      <c r="U264" s="3">
        <f t="shared" si="142"/>
        <v>2.2091806715535789E-2</v>
      </c>
      <c r="V264" s="3">
        <v>5.1744686312184297E-3</v>
      </c>
      <c r="W264" s="11">
        <v>0</v>
      </c>
      <c r="Y264" s="7">
        <v>2.75</v>
      </c>
      <c r="Z264" s="7">
        <v>2</v>
      </c>
      <c r="AA264" s="11">
        <v>-7.7911827066428317E-4</v>
      </c>
      <c r="AB264" s="11">
        <v>6.8247638597538074E-3</v>
      </c>
      <c r="AC264" s="11">
        <v>-2.1787921380631126E-2</v>
      </c>
      <c r="AD264" s="1">
        <v>5.1991752122800605E-2</v>
      </c>
      <c r="AE264" s="3">
        <f t="shared" si="147"/>
        <v>2.7484019730231915E-2</v>
      </c>
      <c r="AF264" s="11">
        <f t="shared" si="143"/>
        <v>0.92720457360928976</v>
      </c>
      <c r="AG264" s="3">
        <f t="shared" si="144"/>
        <v>2.1911612467816255E-2</v>
      </c>
      <c r="AH264" s="3">
        <v>5.1822537991687585E-3</v>
      </c>
      <c r="AI264" s="11">
        <v>0</v>
      </c>
    </row>
    <row r="265" spans="1:35" x14ac:dyDescent="0.3">
      <c r="A265" s="7">
        <v>3</v>
      </c>
      <c r="B265" s="7">
        <v>3</v>
      </c>
      <c r="C265" s="11">
        <v>-3.25341324462795E-4</v>
      </c>
      <c r="D265" s="11">
        <v>3.911082914355447E-3</v>
      </c>
      <c r="E265" s="11">
        <v>-1.6491961280393194E-2</v>
      </c>
      <c r="F265" s="1">
        <v>5.0075022783231872E-2</v>
      </c>
      <c r="G265" s="3">
        <f t="shared" si="145"/>
        <v>2.7014669410755851E-2</v>
      </c>
      <c r="H265" s="11">
        <f t="shared" si="139"/>
        <v>0.92215310822344376</v>
      </c>
      <c r="I265" s="3">
        <f t="shared" si="140"/>
        <v>2.1925695655908406E-2</v>
      </c>
      <c r="J265" s="3">
        <v>5.075078057656229E-3</v>
      </c>
      <c r="K265" s="11">
        <v>0.92215310822344376</v>
      </c>
      <c r="M265" s="7">
        <v>3</v>
      </c>
      <c r="N265" s="7">
        <v>3</v>
      </c>
      <c r="O265" s="11">
        <v>-4.7534132446279409E-4</v>
      </c>
      <c r="P265" s="11">
        <v>5.4610829143554376E-3</v>
      </c>
      <c r="Q265" s="11">
        <v>-2.1691961280393163E-2</v>
      </c>
      <c r="R265" s="1">
        <v>5.5775022783231841E-2</v>
      </c>
      <c r="S265" s="3">
        <f t="shared" si="146"/>
        <v>2.7014669410755851E-2</v>
      </c>
      <c r="T265" s="11">
        <f t="shared" si="141"/>
        <v>0.92215310822344376</v>
      </c>
      <c r="U265" s="3">
        <f t="shared" si="142"/>
        <v>2.2221852259833419E-2</v>
      </c>
      <c r="V265" s="3">
        <v>5.093007057250719E-3</v>
      </c>
      <c r="W265" s="11">
        <v>0.92215310822344376</v>
      </c>
      <c r="Y265" s="7">
        <v>3</v>
      </c>
      <c r="Z265" s="7">
        <v>3</v>
      </c>
      <c r="AA265" s="11">
        <v>-1.2778539859892996E-4</v>
      </c>
      <c r="AB265" s="11">
        <v>1.8696716804288416E-3</v>
      </c>
      <c r="AC265" s="11">
        <v>-9.6433558504458693E-3</v>
      </c>
      <c r="AD265" s="1">
        <v>4.256789760040499E-2</v>
      </c>
      <c r="AE265" s="3">
        <f t="shared" si="147"/>
        <v>2.7014669410755848E-2</v>
      </c>
      <c r="AF265" s="11">
        <f t="shared" si="143"/>
        <v>0.92215310822344376</v>
      </c>
      <c r="AG265" s="3">
        <f t="shared" si="144"/>
        <v>2.1535678980400874E-2</v>
      </c>
      <c r="AH265" s="3">
        <v>5.0514653858460806E-3</v>
      </c>
      <c r="AI265" s="11">
        <v>0.92215310822344376</v>
      </c>
    </row>
    <row r="266" spans="1:35" x14ac:dyDescent="0.3">
      <c r="A266" s="7">
        <v>3.25</v>
      </c>
      <c r="B266" s="7">
        <v>3</v>
      </c>
      <c r="C266" s="11">
        <v>-3.25341324462795E-4</v>
      </c>
      <c r="D266" s="11">
        <v>3.911082914355447E-3</v>
      </c>
      <c r="E266" s="11">
        <v>-1.6491961280393194E-2</v>
      </c>
      <c r="F266" s="1">
        <v>5.0075022783231872E-2</v>
      </c>
      <c r="G266" s="3">
        <f t="shared" si="145"/>
        <v>2.6618604251009013E-2</v>
      </c>
      <c r="H266" s="11">
        <f t="shared" si="139"/>
        <v>0.9171259520974876</v>
      </c>
      <c r="I266" s="3">
        <f t="shared" si="140"/>
        <v>2.2429602549861372E-2</v>
      </c>
      <c r="J266" s="3">
        <v>5.0271561259561861E-3</v>
      </c>
      <c r="K266" s="11">
        <v>0</v>
      </c>
      <c r="M266" s="7">
        <v>3.25</v>
      </c>
      <c r="N266" s="7">
        <v>3</v>
      </c>
      <c r="O266" s="11">
        <v>-4.7534132446279409E-4</v>
      </c>
      <c r="P266" s="11">
        <v>5.4610829143554376E-3</v>
      </c>
      <c r="Q266" s="11">
        <v>-2.1691961280393163E-2</v>
      </c>
      <c r="R266" s="1">
        <v>5.5775022783231841E-2</v>
      </c>
      <c r="S266" s="3">
        <f t="shared" si="146"/>
        <v>2.6641260501009019E-2</v>
      </c>
      <c r="T266" s="11">
        <f t="shared" si="141"/>
        <v>0.91705842402038951</v>
      </c>
      <c r="U266" s="3">
        <f t="shared" si="142"/>
        <v>2.2925366122009905E-2</v>
      </c>
      <c r="V266" s="3">
        <v>5.0946842030541919E-3</v>
      </c>
      <c r="W266" s="11">
        <v>0</v>
      </c>
      <c r="Y266" s="7">
        <v>3.25</v>
      </c>
      <c r="Z266" s="7">
        <v>3</v>
      </c>
      <c r="AA266" s="11">
        <v>-1.2778539859892996E-4</v>
      </c>
      <c r="AB266" s="11">
        <v>1.8696716804288416E-3</v>
      </c>
      <c r="AC266" s="11">
        <v>-9.6433558504458693E-3</v>
      </c>
      <c r="AD266" s="1">
        <v>4.256789760040499E-2</v>
      </c>
      <c r="AE266" s="3">
        <f t="shared" si="147"/>
        <v>2.6588765074706665E-2</v>
      </c>
      <c r="AF266" s="11">
        <f t="shared" si="143"/>
        <v>0.91721489682990121</v>
      </c>
      <c r="AG266" s="3">
        <f t="shared" si="144"/>
        <v>2.1776755558695626E-2</v>
      </c>
      <c r="AH266" s="3">
        <v>4.9382113935425654E-3</v>
      </c>
      <c r="AI266" s="11">
        <v>0</v>
      </c>
    </row>
    <row r="267" spans="1:35" x14ac:dyDescent="0.3">
      <c r="A267" s="7">
        <v>3.5</v>
      </c>
      <c r="B267" s="7">
        <v>3</v>
      </c>
      <c r="C267" s="11">
        <v>-3.25341324462795E-4</v>
      </c>
      <c r="D267" s="11">
        <v>3.911082914355447E-3</v>
      </c>
      <c r="E267" s="11">
        <v>-1.6491961280393194E-2</v>
      </c>
      <c r="F267" s="1">
        <v>5.0075022783231872E-2</v>
      </c>
      <c r="G267" s="3">
        <f t="shared" si="145"/>
        <v>2.6314914716367578E-2</v>
      </c>
      <c r="H267" s="11">
        <f t="shared" si="139"/>
        <v>0.91201193578737749</v>
      </c>
      <c r="I267" s="3">
        <f t="shared" si="140"/>
        <v>2.2752158092184338E-2</v>
      </c>
      <c r="J267" s="3">
        <v>5.1140163101101423E-3</v>
      </c>
      <c r="K267" s="11">
        <v>0</v>
      </c>
      <c r="M267" s="7">
        <v>3.5</v>
      </c>
      <c r="N267" s="7">
        <v>3</v>
      </c>
      <c r="O267" s="11">
        <v>-4.7534132446279409E-4</v>
      </c>
      <c r="P267" s="11">
        <v>5.4610829143554376E-3</v>
      </c>
      <c r="Q267" s="11">
        <v>-2.1691961280393163E-2</v>
      </c>
      <c r="R267" s="1">
        <v>5.5775022783231841E-2</v>
      </c>
      <c r="S267" s="3">
        <f t="shared" si="146"/>
        <v>2.6371164716367586E-2</v>
      </c>
      <c r="T267" s="11">
        <f t="shared" si="141"/>
        <v>0.91183240111104391</v>
      </c>
      <c r="U267" s="3">
        <f t="shared" si="142"/>
        <v>2.3268392027162577E-2</v>
      </c>
      <c r="V267" s="3">
        <v>5.2260229093455185E-3</v>
      </c>
      <c r="W267" s="11">
        <v>0</v>
      </c>
      <c r="Y267" s="7">
        <v>3.5</v>
      </c>
      <c r="Z267" s="7">
        <v>3</v>
      </c>
      <c r="AA267" s="11">
        <v>-1.2778539859892996E-4</v>
      </c>
      <c r="AB267" s="11">
        <v>1.8696716804288416E-3</v>
      </c>
      <c r="AC267" s="11">
        <v>-9.6433558504458693E-3</v>
      </c>
      <c r="AD267" s="1">
        <v>4.256789760040499E-2</v>
      </c>
      <c r="AE267" s="3">
        <f t="shared" si="147"/>
        <v>2.6240831244168636E-2</v>
      </c>
      <c r="AF267" s="11">
        <f t="shared" si="143"/>
        <v>0.91224844398652749</v>
      </c>
      <c r="AG267" s="3">
        <f t="shared" si="144"/>
        <v>2.2072358672855508E-2</v>
      </c>
      <c r="AH267" s="3">
        <v>4.966452843373762E-3</v>
      </c>
      <c r="AI267" s="11">
        <v>0</v>
      </c>
    </row>
    <row r="268" spans="1:35" x14ac:dyDescent="0.3">
      <c r="A268" s="7">
        <v>3.75</v>
      </c>
      <c r="B268" s="7">
        <v>3</v>
      </c>
      <c r="C268" s="11">
        <v>-3.25341324462795E-4</v>
      </c>
      <c r="D268" s="11">
        <v>3.911082914355447E-3</v>
      </c>
      <c r="E268" s="11">
        <v>-1.6491961280393194E-2</v>
      </c>
      <c r="F268" s="1">
        <v>5.0075022783231872E-2</v>
      </c>
      <c r="G268" s="3">
        <f t="shared" si="145"/>
        <v>2.6073100057663161E-2</v>
      </c>
      <c r="H268" s="11">
        <f t="shared" si="139"/>
        <v>0.90685371600909659</v>
      </c>
      <c r="I268" s="3">
        <f t="shared" si="140"/>
        <v>2.2770619259131486E-2</v>
      </c>
      <c r="J268" s="3">
        <v>5.1582197782809513E-3</v>
      </c>
      <c r="K268" s="11">
        <v>0</v>
      </c>
      <c r="M268" s="7">
        <v>3.75</v>
      </c>
      <c r="N268" s="7">
        <v>3</v>
      </c>
      <c r="O268" s="11">
        <v>-4.7534132446279409E-4</v>
      </c>
      <c r="P268" s="11">
        <v>5.4610829143554376E-3</v>
      </c>
      <c r="Q268" s="11">
        <v>-2.1691961280393163E-2</v>
      </c>
      <c r="R268" s="1">
        <v>5.5775022783231841E-2</v>
      </c>
      <c r="S268" s="3">
        <f t="shared" si="146"/>
        <v>2.6159818807663181E-2</v>
      </c>
      <c r="T268" s="11">
        <f t="shared" si="141"/>
        <v>0.90655885937712288</v>
      </c>
      <c r="U268" s="3">
        <f t="shared" si="142"/>
        <v>2.3071552613661339E-2</v>
      </c>
      <c r="V268" s="3">
        <v>5.2735417339210616E-3</v>
      </c>
      <c r="W268" s="11">
        <v>0</v>
      </c>
      <c r="Y268" s="7">
        <v>3.75</v>
      </c>
      <c r="Z268" s="7">
        <v>3</v>
      </c>
      <c r="AA268" s="11">
        <v>-1.2778539859892996E-4</v>
      </c>
      <c r="AB268" s="11">
        <v>1.8696716804288416E-3</v>
      </c>
      <c r="AC268" s="11">
        <v>-9.6433558504458693E-3</v>
      </c>
      <c r="AD268" s="1">
        <v>4.256789760040499E-2</v>
      </c>
      <c r="AE268" s="3">
        <f t="shared" si="147"/>
        <v>2.5958888038023119E-2</v>
      </c>
      <c r="AF268" s="11">
        <f t="shared" si="143"/>
        <v>0.90724220017517332</v>
      </c>
      <c r="AG268" s="3">
        <f t="shared" si="144"/>
        <v>2.237431248905164E-2</v>
      </c>
      <c r="AH268" s="3">
        <v>5.0062438113542499E-3</v>
      </c>
      <c r="AI268" s="11">
        <v>0</v>
      </c>
    </row>
    <row r="269" spans="1:35" x14ac:dyDescent="0.3">
      <c r="A269" s="7">
        <v>4</v>
      </c>
      <c r="B269" s="7">
        <v>4</v>
      </c>
      <c r="C269" s="11">
        <v>-2.1054945387751975E-4</v>
      </c>
      <c r="D269" s="11">
        <v>3.0694712456724588E-3</v>
      </c>
      <c r="E269" s="11">
        <v>-1.5269077719022497E-2</v>
      </c>
      <c r="F269" s="1">
        <v>5.1302595519219285E-2</v>
      </c>
      <c r="G269" s="3">
        <f t="shared" si="145"/>
        <v>2.5862659525727374E-2</v>
      </c>
      <c r="H269" s="11">
        <f t="shared" si="139"/>
        <v>0.90172053227942761</v>
      </c>
      <c r="I269" s="3">
        <f t="shared" si="140"/>
        <v>2.2965569355736903E-2</v>
      </c>
      <c r="J269" s="3">
        <v>5.1331837296690573E-3</v>
      </c>
      <c r="K269" s="11">
        <v>0.90172053227942761</v>
      </c>
      <c r="M269" s="7">
        <v>4</v>
      </c>
      <c r="N269" s="7">
        <v>4</v>
      </c>
      <c r="O269" s="11">
        <v>-6.0549453877520656E-5</v>
      </c>
      <c r="P269" s="11">
        <v>1.0194712456724712E-3</v>
      </c>
      <c r="Q269" s="11">
        <v>-6.0690777190225524E-3</v>
      </c>
      <c r="R269" s="1">
        <v>3.7802595519219363E-2</v>
      </c>
      <c r="S269" s="3">
        <f t="shared" si="146"/>
        <v>2.596265952572737E-2</v>
      </c>
      <c r="T269" s="11">
        <f t="shared" si="141"/>
        <v>0.90135991619454103</v>
      </c>
      <c r="U269" s="3">
        <f t="shared" si="142"/>
        <v>2.2839067935180424E-2</v>
      </c>
      <c r="V269" s="3">
        <v>5.1989431825819324E-3</v>
      </c>
      <c r="W269" s="11">
        <v>0.90135991619454103</v>
      </c>
      <c r="Y269" s="7">
        <v>4</v>
      </c>
      <c r="Z269" s="7">
        <v>4</v>
      </c>
      <c r="AA269" s="11">
        <v>-4.0810537974138479E-4</v>
      </c>
      <c r="AB269" s="11">
        <v>5.7694022324786143E-3</v>
      </c>
      <c r="AC269" s="11">
        <v>-2.7385841172006223E-2</v>
      </c>
      <c r="AD269" s="1">
        <v>6.9082628846967142E-2</v>
      </c>
      <c r="AE269" s="3">
        <f t="shared" si="147"/>
        <v>2.5730955575151454E-2</v>
      </c>
      <c r="AF269" s="11">
        <f t="shared" si="143"/>
        <v>0.90219569805652455</v>
      </c>
      <c r="AG269" s="3">
        <f t="shared" si="144"/>
        <v>2.3132182793768941E-2</v>
      </c>
      <c r="AH269" s="3">
        <v>5.0465021186486903E-3</v>
      </c>
      <c r="AI269" s="11">
        <v>0.90219569805652455</v>
      </c>
    </row>
    <row r="270" spans="1:35" x14ac:dyDescent="0.3">
      <c r="A270" s="7">
        <v>4.25</v>
      </c>
      <c r="B270" s="7">
        <v>4</v>
      </c>
      <c r="C270" s="11">
        <v>-2.1054945387751975E-4</v>
      </c>
      <c r="D270" s="11">
        <v>3.0694712456724588E-3</v>
      </c>
      <c r="E270" s="11">
        <v>-1.5269077719022497E-2</v>
      </c>
      <c r="F270" s="1">
        <v>5.1302595519219285E-2</v>
      </c>
      <c r="G270" s="3">
        <f t="shared" si="145"/>
        <v>2.5688379168015987E-2</v>
      </c>
      <c r="H270" s="11">
        <f t="shared" si="139"/>
        <v>0.89657295518324287</v>
      </c>
      <c r="I270" s="3">
        <f t="shared" si="140"/>
        <v>2.3486186983302737E-2</v>
      </c>
      <c r="J270" s="3">
        <v>0</v>
      </c>
      <c r="K270" s="11">
        <v>0</v>
      </c>
      <c r="M270" s="7">
        <v>4.25</v>
      </c>
      <c r="N270" s="7">
        <v>4</v>
      </c>
      <c r="O270" s="11">
        <v>-6.0549453877520656E-5</v>
      </c>
      <c r="P270" s="11">
        <v>1.0194712456724712E-3</v>
      </c>
      <c r="Q270" s="11">
        <v>-6.0690777190225524E-3</v>
      </c>
      <c r="R270" s="1">
        <v>3.7802595519219363E-2</v>
      </c>
      <c r="S270" s="3">
        <f t="shared" si="146"/>
        <v>2.5775097918015979E-2</v>
      </c>
      <c r="T270" s="11">
        <f t="shared" si="141"/>
        <v>0.89624257990234324</v>
      </c>
      <c r="U270" s="3">
        <f t="shared" si="142"/>
        <v>2.3021784033537607E-2</v>
      </c>
      <c r="V270" s="3">
        <v>0</v>
      </c>
      <c r="W270" s="11">
        <v>0</v>
      </c>
      <c r="Y270" s="7">
        <v>4.25</v>
      </c>
      <c r="Z270" s="7">
        <v>4</v>
      </c>
      <c r="AA270" s="11">
        <v>-4.0810537974138479E-4</v>
      </c>
      <c r="AB270" s="11">
        <v>5.7694022324786143E-3</v>
      </c>
      <c r="AC270" s="11">
        <v>-2.7385841172006223E-2</v>
      </c>
      <c r="AD270" s="1">
        <v>6.9082628846967142E-2</v>
      </c>
      <c r="AE270" s="3">
        <f t="shared" si="147"/>
        <v>2.5574167148375918E-2</v>
      </c>
      <c r="AF270" s="11">
        <f t="shared" si="143"/>
        <v>0.89700825830685593</v>
      </c>
      <c r="AG270" s="3">
        <f t="shared" si="144"/>
        <v>2.4097905813189158E-2</v>
      </c>
      <c r="AH270" s="3">
        <v>0</v>
      </c>
      <c r="AI270" s="11">
        <v>0</v>
      </c>
    </row>
    <row r="271" spans="1:35" x14ac:dyDescent="0.3">
      <c r="A271" s="7">
        <v>4.5</v>
      </c>
      <c r="B271" s="7">
        <v>4</v>
      </c>
      <c r="C271" s="11">
        <v>-2.1054945387751975E-4</v>
      </c>
      <c r="D271" s="11">
        <v>3.0694712456724588E-3</v>
      </c>
      <c r="E271" s="11">
        <v>-1.5269077719022497E-2</v>
      </c>
      <c r="F271" s="1">
        <v>5.1302595519219285E-2</v>
      </c>
      <c r="G271" s="3">
        <f t="shared" si="145"/>
        <v>2.5562219523896354E-2</v>
      </c>
      <c r="H271" s="11">
        <f t="shared" si="139"/>
        <v>0.89133941414668372</v>
      </c>
      <c r="I271" s="3">
        <f t="shared" si="140"/>
        <v>2.3774815131430316E-2</v>
      </c>
      <c r="J271" s="3">
        <v>0</v>
      </c>
      <c r="K271" s="11">
        <v>0</v>
      </c>
      <c r="M271" s="7">
        <v>4.5</v>
      </c>
      <c r="N271" s="7">
        <v>4</v>
      </c>
      <c r="O271" s="11">
        <v>-6.0549453877520656E-5</v>
      </c>
      <c r="P271" s="11">
        <v>1.0194712456724712E-3</v>
      </c>
      <c r="Q271" s="11">
        <v>-6.0690777190225524E-3</v>
      </c>
      <c r="R271" s="1">
        <v>3.7802595519219363E-2</v>
      </c>
      <c r="S271" s="3">
        <f t="shared" si="146"/>
        <v>2.5618469523896348E-2</v>
      </c>
      <c r="T271" s="11">
        <f t="shared" si="141"/>
        <v>0.89111382241013659</v>
      </c>
      <c r="U271" s="3">
        <f t="shared" si="142"/>
        <v>2.3189367054755827E-2</v>
      </c>
      <c r="V271" s="3">
        <v>0</v>
      </c>
      <c r="W271" s="11">
        <v>0</v>
      </c>
      <c r="Y271" s="7">
        <v>4.5</v>
      </c>
      <c r="Z271" s="7">
        <v>4</v>
      </c>
      <c r="AA271" s="11">
        <v>-4.0810537974138479E-4</v>
      </c>
      <c r="AB271" s="11">
        <v>5.7694022324786143E-3</v>
      </c>
      <c r="AC271" s="11">
        <v>-2.7385841172006223E-2</v>
      </c>
      <c r="AD271" s="1">
        <v>6.9082628846967142E-2</v>
      </c>
      <c r="AE271" s="3">
        <f t="shared" si="147"/>
        <v>2.5488136051697391E-2</v>
      </c>
      <c r="AF271" s="11">
        <f t="shared" si="143"/>
        <v>0.89163661451779586</v>
      </c>
      <c r="AG271" s="3">
        <f t="shared" si="144"/>
        <v>2.454600336855961E-2</v>
      </c>
      <c r="AH271" s="3">
        <v>0</v>
      </c>
      <c r="AI271" s="11">
        <v>0</v>
      </c>
    </row>
    <row r="272" spans="1:35" x14ac:dyDescent="0.3">
      <c r="A272" s="7">
        <v>4.75</v>
      </c>
      <c r="B272" s="7">
        <v>4</v>
      </c>
      <c r="C272" s="11">
        <v>-2.1054945387751975E-4</v>
      </c>
      <c r="D272" s="11">
        <v>3.0694712456724588E-3</v>
      </c>
      <c r="E272" s="11">
        <v>-1.5269077719022497E-2</v>
      </c>
      <c r="F272" s="1">
        <v>5.1302595519219285E-2</v>
      </c>
      <c r="G272" s="3">
        <f t="shared" si="145"/>
        <v>2.5464441582067468E-2</v>
      </c>
      <c r="H272" s="11">
        <f t="shared" si="139"/>
        <v>0.88607285953955106</v>
      </c>
      <c r="I272" s="3">
        <f t="shared" si="140"/>
        <v>2.3751978198029988E-2</v>
      </c>
      <c r="J272" s="3">
        <v>0</v>
      </c>
      <c r="K272" s="11">
        <v>0</v>
      </c>
      <c r="M272" s="7">
        <v>4.75</v>
      </c>
      <c r="N272" s="7">
        <v>4</v>
      </c>
      <c r="O272" s="11">
        <v>-6.0549453877520656E-5</v>
      </c>
      <c r="P272" s="11">
        <v>1.0194712456724712E-3</v>
      </c>
      <c r="Q272" s="11">
        <v>-6.0690777190225524E-3</v>
      </c>
      <c r="R272" s="1">
        <v>3.7802595519219363E-2</v>
      </c>
      <c r="S272" s="3">
        <f t="shared" si="146"/>
        <v>2.548709783206746E-2</v>
      </c>
      <c r="T272" s="11">
        <f t="shared" si="141"/>
        <v>0.88597750800131159</v>
      </c>
      <c r="U272" s="3">
        <f t="shared" si="142"/>
        <v>2.331897662656246E-2</v>
      </c>
      <c r="V272" s="3">
        <v>0</v>
      </c>
      <c r="W272" s="11">
        <v>0</v>
      </c>
      <c r="Y272" s="7">
        <v>4.75</v>
      </c>
      <c r="Z272" s="7">
        <v>4</v>
      </c>
      <c r="AA272" s="11">
        <v>-4.0810537974138479E-4</v>
      </c>
      <c r="AB272" s="11">
        <v>5.7694022324786143E-3</v>
      </c>
      <c r="AC272" s="11">
        <v>-2.7385841172006223E-2</v>
      </c>
      <c r="AD272" s="1">
        <v>6.9082628846967142E-2</v>
      </c>
      <c r="AE272" s="3">
        <f t="shared" si="147"/>
        <v>2.5434602405765103E-2</v>
      </c>
      <c r="AF272" s="11">
        <f t="shared" si="143"/>
        <v>0.8861984569404775</v>
      </c>
      <c r="AG272" s="3">
        <f t="shared" si="144"/>
        <v>2.4322329478957627E-2</v>
      </c>
      <c r="AH272" s="3">
        <v>0</v>
      </c>
      <c r="AI272" s="11">
        <v>0</v>
      </c>
    </row>
    <row r="273" spans="1:35" x14ac:dyDescent="0.3">
      <c r="A273" s="7">
        <v>5</v>
      </c>
      <c r="B273" s="7">
        <v>5</v>
      </c>
      <c r="C273" s="11">
        <v>8.1574061056412586E-6</v>
      </c>
      <c r="D273" s="11">
        <v>-7.7786458102310253E-5</v>
      </c>
      <c r="E273" s="11">
        <v>-1.9951518001188207E-4</v>
      </c>
      <c r="F273" s="1">
        <v>2.7297867920640307E-2</v>
      </c>
      <c r="G273" s="3">
        <f t="shared" si="145"/>
        <v>2.5375306331228299E-2</v>
      </c>
      <c r="H273" s="11">
        <f t="shared" si="139"/>
        <v>0.88084242203851149</v>
      </c>
      <c r="I273" s="3">
        <f t="shared" si="140"/>
        <v>2.3586490245102176E-2</v>
      </c>
      <c r="J273" s="3">
        <v>0</v>
      </c>
      <c r="K273" s="11">
        <v>0</v>
      </c>
      <c r="M273" s="7">
        <v>5</v>
      </c>
      <c r="N273" s="7">
        <v>5</v>
      </c>
      <c r="O273" s="11">
        <v>-4.3425938943586657E-6</v>
      </c>
      <c r="P273" s="11">
        <v>1.5971354189768831E-4</v>
      </c>
      <c r="Q273" s="11">
        <v>-1.6870151800118731E-3</v>
      </c>
      <c r="R273" s="1">
        <v>3.0360367920640292E-2</v>
      </c>
      <c r="S273" s="3">
        <f t="shared" si="146"/>
        <v>2.5375306331228302E-2</v>
      </c>
      <c r="T273" s="11">
        <f t="shared" si="141"/>
        <v>0.88084242203851149</v>
      </c>
      <c r="U273" s="3">
        <f t="shared" si="142"/>
        <v>2.3384333678303726E-2</v>
      </c>
      <c r="V273" s="3">
        <v>0</v>
      </c>
      <c r="W273" s="11">
        <v>0</v>
      </c>
      <c r="Y273" s="7">
        <v>5</v>
      </c>
      <c r="Z273" s="7">
        <v>5</v>
      </c>
      <c r="AA273" s="11">
        <v>2.4620399927630012E-5</v>
      </c>
      <c r="AB273" s="11">
        <v>-3.9058334072009657E-4</v>
      </c>
      <c r="AC273" s="11">
        <v>1.7595810848047796E-3</v>
      </c>
      <c r="AD273" s="1">
        <v>2.3264434434253061E-2</v>
      </c>
      <c r="AE273" s="3">
        <f t="shared" si="147"/>
        <v>2.5375306331228295E-2</v>
      </c>
      <c r="AF273" s="11">
        <f t="shared" si="143"/>
        <v>0.88084242203851149</v>
      </c>
      <c r="AG273" s="3">
        <f t="shared" si="144"/>
        <v>2.3852753928391479E-2</v>
      </c>
      <c r="AH273" s="3">
        <v>0</v>
      </c>
      <c r="AI273" s="11">
        <v>0</v>
      </c>
    </row>
    <row r="274" spans="1:35" x14ac:dyDescent="0.3">
      <c r="A274" s="7">
        <v>5.25</v>
      </c>
      <c r="B274" s="7">
        <v>5</v>
      </c>
      <c r="C274" s="11">
        <v>8.1574061056412586E-6</v>
      </c>
      <c r="D274" s="11">
        <v>-7.7786458102310253E-5</v>
      </c>
      <c r="E274" s="11">
        <v>-1.9951518001188207E-4</v>
      </c>
      <c r="F274" s="1">
        <v>2.7297867920640307E-2</v>
      </c>
      <c r="G274" s="3">
        <f t="shared" si="145"/>
        <v>2.5286826129513371E-2</v>
      </c>
      <c r="H274" s="11">
        <f t="shared" si="139"/>
        <v>0.87567887423228097</v>
      </c>
      <c r="I274" s="3">
        <f t="shared" si="140"/>
        <v>2.3548713460508353E-2</v>
      </c>
      <c r="J274" s="3">
        <v>0</v>
      </c>
      <c r="K274" s="11">
        <v>0</v>
      </c>
      <c r="M274" s="7">
        <v>5.25</v>
      </c>
      <c r="N274" s="7">
        <v>5</v>
      </c>
      <c r="O274" s="11">
        <v>-4.3425938943586657E-6</v>
      </c>
      <c r="P274" s="11">
        <v>1.5971354189768831E-4</v>
      </c>
      <c r="Q274" s="11">
        <v>-1.6870151800118731E-3</v>
      </c>
      <c r="R274" s="1">
        <v>3.0360367920640292E-2</v>
      </c>
      <c r="S274" s="3">
        <f t="shared" si="146"/>
        <v>2.5277255817013372E-2</v>
      </c>
      <c r="T274" s="11">
        <f t="shared" si="141"/>
        <v>0.87572287307011287</v>
      </c>
      <c r="U274" s="3">
        <f t="shared" si="142"/>
        <v>2.3439678339483017E-2</v>
      </c>
      <c r="V274" s="3">
        <v>0</v>
      </c>
      <c r="W274" s="11">
        <v>0</v>
      </c>
      <c r="Y274" s="7">
        <v>5.25</v>
      </c>
      <c r="Z274" s="7">
        <v>5</v>
      </c>
      <c r="AA274" s="11">
        <v>2.4620399927630012E-5</v>
      </c>
      <c r="AB274" s="11">
        <v>-3.9058334072009657E-4</v>
      </c>
      <c r="AC274" s="11">
        <v>1.7595810848047796E-3</v>
      </c>
      <c r="AD274" s="1">
        <v>2.3264434434253061E-2</v>
      </c>
      <c r="AE274" s="3">
        <f t="shared" si="147"/>
        <v>2.5299430609158329E-2</v>
      </c>
      <c r="AF274" s="11">
        <f t="shared" si="143"/>
        <v>0.87562092939764358</v>
      </c>
      <c r="AG274" s="3">
        <f t="shared" si="144"/>
        <v>2.3692321530983662E-2</v>
      </c>
      <c r="AH274" s="3">
        <v>0</v>
      </c>
      <c r="AI274" s="11">
        <v>0</v>
      </c>
    </row>
    <row r="275" spans="1:35" x14ac:dyDescent="0.3">
      <c r="A275" s="7">
        <v>5.5</v>
      </c>
      <c r="B275" s="7">
        <v>5</v>
      </c>
      <c r="C275" s="11">
        <v>8.1574061056412586E-6</v>
      </c>
      <c r="D275" s="11">
        <v>-7.7786458102310253E-5</v>
      </c>
      <c r="E275" s="11">
        <v>-1.9951518001188207E-4</v>
      </c>
      <c r="F275" s="1">
        <v>2.7297867920640307E-2</v>
      </c>
      <c r="G275" s="3">
        <f t="shared" si="145"/>
        <v>2.5204682513806136E-2</v>
      </c>
      <c r="H275" s="11">
        <f t="shared" si="139"/>
        <v>0.87055376891822578</v>
      </c>
      <c r="I275" s="3">
        <f t="shared" si="140"/>
        <v>2.3547751484119139E-2</v>
      </c>
      <c r="J275" s="3">
        <v>0</v>
      </c>
      <c r="K275" s="11">
        <v>0</v>
      </c>
      <c r="M275" s="7">
        <v>5.5</v>
      </c>
      <c r="N275" s="7">
        <v>5</v>
      </c>
      <c r="O275" s="11">
        <v>-4.3425938943586657E-6</v>
      </c>
      <c r="P275" s="11">
        <v>1.5971354189768831E-4</v>
      </c>
      <c r="Q275" s="11">
        <v>-1.6870151800118731E-3</v>
      </c>
      <c r="R275" s="1">
        <v>3.0360367920640292E-2</v>
      </c>
      <c r="S275" s="3">
        <f t="shared" si="146"/>
        <v>2.5190620013806137E-2</v>
      </c>
      <c r="T275" s="11">
        <f t="shared" si="141"/>
        <v>0.87062110341520826</v>
      </c>
      <c r="U275" s="3">
        <f t="shared" si="142"/>
        <v>2.3520050396227177E-2</v>
      </c>
      <c r="V275" s="3">
        <v>0</v>
      </c>
      <c r="W275" s="11">
        <v>0</v>
      </c>
      <c r="Y275" s="7">
        <v>5.5</v>
      </c>
      <c r="Z275" s="7">
        <v>5</v>
      </c>
      <c r="AA275" s="11">
        <v>2.4620399927630012E-5</v>
      </c>
      <c r="AB275" s="11">
        <v>-3.9058334072009657E-4</v>
      </c>
      <c r="AC275" s="11">
        <v>1.7595810848047796E-3</v>
      </c>
      <c r="AD275" s="1">
        <v>2.3264434434253061E-2</v>
      </c>
      <c r="AE275" s="3">
        <f t="shared" si="147"/>
        <v>2.5223203381855873E-2</v>
      </c>
      <c r="AF275" s="11">
        <f t="shared" si="143"/>
        <v>0.87046509467152966</v>
      </c>
      <c r="AG275" s="3">
        <f t="shared" si="144"/>
        <v>2.3584235202223525E-2</v>
      </c>
      <c r="AH275" s="3">
        <v>0</v>
      </c>
      <c r="AI275" s="11">
        <v>0</v>
      </c>
    </row>
    <row r="276" spans="1:35" x14ac:dyDescent="0.3">
      <c r="A276" s="7">
        <v>5.75</v>
      </c>
      <c r="B276" s="7">
        <v>5</v>
      </c>
      <c r="C276" s="11">
        <v>8.1574061056412586E-6</v>
      </c>
      <c r="D276" s="11">
        <v>-7.7786458102310253E-5</v>
      </c>
      <c r="E276" s="11">
        <v>-1.9951518001188207E-4</v>
      </c>
      <c r="F276" s="1">
        <v>2.7297867920640307E-2</v>
      </c>
      <c r="G276" s="3">
        <f t="shared" si="145"/>
        <v>2.5129640240928997E-2</v>
      </c>
      <c r="H276" s="11">
        <f t="shared" si="139"/>
        <v>0.86545886634213776</v>
      </c>
      <c r="I276" s="3">
        <f t="shared" si="140"/>
        <v>2.3586681353719996E-2</v>
      </c>
      <c r="J276" s="3">
        <v>0</v>
      </c>
      <c r="K276" s="11">
        <v>0</v>
      </c>
      <c r="M276" s="7">
        <v>5.75</v>
      </c>
      <c r="N276" s="7">
        <v>5</v>
      </c>
      <c r="O276" s="11">
        <v>-4.3425938943586657E-6</v>
      </c>
      <c r="P276" s="11">
        <v>1.5971354189768831E-4</v>
      </c>
      <c r="Q276" s="11">
        <v>-1.6870151800118731E-3</v>
      </c>
      <c r="R276" s="1">
        <v>3.0360367920640292E-2</v>
      </c>
      <c r="S276" s="3">
        <f t="shared" si="146"/>
        <v>2.5114991803429E-2</v>
      </c>
      <c r="T276" s="11">
        <f t="shared" si="141"/>
        <v>0.86553176572784463</v>
      </c>
      <c r="U276" s="3">
        <f t="shared" si="142"/>
        <v>2.3623813257612092E-2</v>
      </c>
      <c r="V276" s="3">
        <v>0</v>
      </c>
      <c r="W276" s="11">
        <v>0</v>
      </c>
      <c r="Y276" s="7">
        <v>5.75</v>
      </c>
      <c r="Z276" s="7">
        <v>5</v>
      </c>
      <c r="AA276" s="11">
        <v>2.4620399927630012E-5</v>
      </c>
      <c r="AB276" s="11">
        <v>-3.9058334072009657E-4</v>
      </c>
      <c r="AC276" s="11">
        <v>1.7595810848047796E-3</v>
      </c>
      <c r="AD276" s="1">
        <v>2.3264434434253061E-2</v>
      </c>
      <c r="AE276" s="3">
        <f t="shared" si="147"/>
        <v>2.5148932811814139E-2</v>
      </c>
      <c r="AF276" s="11">
        <f t="shared" si="143"/>
        <v>0.86536286433956611</v>
      </c>
      <c r="AG276" s="3">
        <f t="shared" si="144"/>
        <v>2.3537777692220097E-2</v>
      </c>
      <c r="AH276" s="3">
        <v>0</v>
      </c>
      <c r="AI276" s="11">
        <v>0</v>
      </c>
    </row>
    <row r="277" spans="1:35" x14ac:dyDescent="0.3">
      <c r="A277" s="7">
        <v>6</v>
      </c>
      <c r="B277" s="7">
        <v>5</v>
      </c>
      <c r="C277" s="11">
        <v>8.1574061056412586E-6</v>
      </c>
      <c r="D277" s="11">
        <v>-7.7786458102310253E-5</v>
      </c>
      <c r="E277" s="11">
        <v>-1.9951518001188207E-4</v>
      </c>
      <c r="F277" s="1">
        <v>2.7297867920640307E-2</v>
      </c>
      <c r="G277" s="3">
        <f t="shared" si="145"/>
        <v>2.5062464067704356E-2</v>
      </c>
      <c r="H277" s="11">
        <f t="shared" si="139"/>
        <v>0.86038545693859148</v>
      </c>
      <c r="I277" s="3">
        <f t="shared" si="140"/>
        <v>2.3668581354055362E-2</v>
      </c>
      <c r="J277" s="3">
        <v>0</v>
      </c>
      <c r="K277" s="11">
        <v>0</v>
      </c>
      <c r="M277" s="7">
        <v>6</v>
      </c>
      <c r="N277" s="7">
        <v>5</v>
      </c>
      <c r="O277" s="11">
        <v>-4.3425938943586657E-6</v>
      </c>
      <c r="P277" s="11">
        <v>1.5971354189768831E-4</v>
      </c>
      <c r="Q277" s="11">
        <v>-1.6870151800118731E-3</v>
      </c>
      <c r="R277" s="1">
        <v>3.0360367920640292E-2</v>
      </c>
      <c r="S277" s="3">
        <f t="shared" si="146"/>
        <v>2.5049964067704364E-2</v>
      </c>
      <c r="T277" s="11">
        <f t="shared" si="141"/>
        <v>0.86044998826775654</v>
      </c>
      <c r="U277" s="3">
        <f t="shared" si="142"/>
        <v>2.3749330591401829E-2</v>
      </c>
      <c r="V277" s="3">
        <v>0</v>
      </c>
      <c r="W277" s="11">
        <v>0</v>
      </c>
      <c r="Y277" s="7">
        <v>6</v>
      </c>
      <c r="Z277" s="7">
        <v>5</v>
      </c>
      <c r="AA277" s="11">
        <v>2.4620399927630012E-5</v>
      </c>
      <c r="AB277" s="11">
        <v>-3.9058334072009657E-4</v>
      </c>
      <c r="AC277" s="11">
        <v>1.7595810848047796E-3</v>
      </c>
      <c r="AD277" s="1">
        <v>2.3264434434253061E-2</v>
      </c>
      <c r="AE277" s="3">
        <f t="shared" si="147"/>
        <v>2.5078927061526347E-2</v>
      </c>
      <c r="AF277" s="11">
        <f t="shared" si="143"/>
        <v>0.86030047401310805</v>
      </c>
      <c r="AG277" s="3">
        <f t="shared" si="144"/>
        <v>2.356223389097245E-2</v>
      </c>
      <c r="AH277" s="3">
        <v>0</v>
      </c>
      <c r="AI277" s="11">
        <v>0</v>
      </c>
    </row>
    <row r="278" spans="1:35" x14ac:dyDescent="0.3">
      <c r="A278" s="7">
        <v>6.25</v>
      </c>
      <c r="B278" s="7">
        <v>5</v>
      </c>
      <c r="C278" s="11">
        <v>8.1574061056412586E-6</v>
      </c>
      <c r="D278" s="11">
        <v>-7.7786458102310253E-5</v>
      </c>
      <c r="E278" s="11">
        <v>-1.9951518001188207E-4</v>
      </c>
      <c r="F278" s="1">
        <v>2.7297867920640307E-2</v>
      </c>
      <c r="G278" s="3">
        <f t="shared" si="145"/>
        <v>2.5003918750954625E-2</v>
      </c>
      <c r="H278" s="11">
        <f t="shared" si="139"/>
        <v>0.85532437828073038</v>
      </c>
      <c r="I278" s="3">
        <f t="shared" si="140"/>
        <v>2.3796531333753812E-2</v>
      </c>
      <c r="J278" s="3">
        <v>0</v>
      </c>
      <c r="K278" s="11">
        <v>0</v>
      </c>
      <c r="M278" s="7">
        <v>6.25</v>
      </c>
      <c r="N278" s="7">
        <v>5</v>
      </c>
      <c r="O278" s="11">
        <v>-4.3425938943586657E-6</v>
      </c>
      <c r="P278" s="11">
        <v>1.5971354189768831E-4</v>
      </c>
      <c r="Q278" s="11">
        <v>-1.6870151800118731E-3</v>
      </c>
      <c r="R278" s="1">
        <v>3.0360367920640292E-2</v>
      </c>
      <c r="S278" s="3">
        <f t="shared" si="146"/>
        <v>2.4995129688454628E-2</v>
      </c>
      <c r="T278" s="11">
        <f t="shared" si="141"/>
        <v>0.85537136394258384</v>
      </c>
      <c r="U278" s="3">
        <f t="shared" si="142"/>
        <v>2.3894966232193227E-2</v>
      </c>
      <c r="V278" s="3">
        <v>0</v>
      </c>
      <c r="W278" s="11">
        <v>0</v>
      </c>
      <c r="Y278" s="7">
        <v>6.25</v>
      </c>
      <c r="Z278" s="7">
        <v>5</v>
      </c>
      <c r="AA278" s="11">
        <v>2.4620399927630012E-5</v>
      </c>
      <c r="AB278" s="11">
        <v>-3.9058334072009657E-4</v>
      </c>
      <c r="AC278" s="11">
        <v>1.7595810848047796E-3</v>
      </c>
      <c r="AD278" s="1">
        <v>2.3264434434253061E-2</v>
      </c>
      <c r="AE278" s="3">
        <f t="shared" si="147"/>
        <v>2.5015494293485707E-2</v>
      </c>
      <c r="AF278" s="11">
        <f t="shared" si="143"/>
        <v>0.85526250024586525</v>
      </c>
      <c r="AG278" s="3">
        <f t="shared" si="144"/>
        <v>2.3666892357878666E-2</v>
      </c>
      <c r="AH278" s="3">
        <v>0</v>
      </c>
      <c r="AI278" s="11">
        <v>0</v>
      </c>
    </row>
    <row r="279" spans="1:35" x14ac:dyDescent="0.3">
      <c r="A279" s="7">
        <v>6.5</v>
      </c>
      <c r="B279" s="7">
        <v>5</v>
      </c>
      <c r="C279" s="11">
        <v>8.1574061056412586E-6</v>
      </c>
      <c r="D279" s="11">
        <v>-7.7786458102310253E-5</v>
      </c>
      <c r="E279" s="11">
        <v>-1.9951518001188207E-4</v>
      </c>
      <c r="F279" s="1">
        <v>2.7297867920640307E-2</v>
      </c>
      <c r="G279" s="3">
        <f t="shared" si="145"/>
        <v>2.4954769047502195E-2</v>
      </c>
      <c r="H279" s="11">
        <f t="shared" si="139"/>
        <v>0.85026603270838741</v>
      </c>
      <c r="I279" s="3">
        <f t="shared" si="140"/>
        <v>2.3973613045868092E-2</v>
      </c>
      <c r="J279" s="3">
        <v>0</v>
      </c>
      <c r="K279" s="11">
        <v>0</v>
      </c>
      <c r="M279" s="7">
        <v>6.5</v>
      </c>
      <c r="N279" s="7">
        <v>5</v>
      </c>
      <c r="O279" s="11">
        <v>-4.3425938943586657E-6</v>
      </c>
      <c r="P279" s="11">
        <v>1.5971354189768831E-4</v>
      </c>
      <c r="Q279" s="11">
        <v>-1.6870151800118731E-3</v>
      </c>
      <c r="R279" s="1">
        <v>3.0360367920640292E-2</v>
      </c>
      <c r="S279" s="3">
        <f t="shared" si="146"/>
        <v>2.4950081547502202E-2</v>
      </c>
      <c r="T279" s="11">
        <f t="shared" si="141"/>
        <v>0.8502919396462455</v>
      </c>
      <c r="U279" s="3">
        <f t="shared" si="142"/>
        <v>2.4059084096237804E-2</v>
      </c>
      <c r="V279" s="3">
        <v>0</v>
      </c>
      <c r="W279" s="11">
        <v>0</v>
      </c>
      <c r="Y279" s="7">
        <v>6.5</v>
      </c>
      <c r="Z279" s="7">
        <v>5</v>
      </c>
      <c r="AA279" s="11">
        <v>2.4620399927630012E-5</v>
      </c>
      <c r="AB279" s="11">
        <v>-3.9058334072009657E-4</v>
      </c>
      <c r="AC279" s="11">
        <v>1.7595810848047796E-3</v>
      </c>
      <c r="AD279" s="1">
        <v>2.3264434434253061E-2</v>
      </c>
      <c r="AE279" s="3">
        <f t="shared" si="147"/>
        <v>2.4960942670185438E-2</v>
      </c>
      <c r="AF279" s="11">
        <f t="shared" si="143"/>
        <v>0.850231913452139</v>
      </c>
      <c r="AG279" s="3">
        <f t="shared" si="144"/>
        <v>2.3861047065902419E-2</v>
      </c>
      <c r="AH279" s="3">
        <v>0</v>
      </c>
      <c r="AI279" s="11">
        <v>0</v>
      </c>
    </row>
    <row r="280" spans="1:35" x14ac:dyDescent="0.3">
      <c r="A280" s="7">
        <v>6.75</v>
      </c>
      <c r="B280" s="7">
        <v>5</v>
      </c>
      <c r="C280" s="11">
        <v>8.1574061056412586E-6</v>
      </c>
      <c r="D280" s="11">
        <v>-7.7786458102310253E-5</v>
      </c>
      <c r="E280" s="11">
        <v>-1.9951518001188207E-4</v>
      </c>
      <c r="F280" s="1">
        <v>2.7297867920640307E-2</v>
      </c>
      <c r="G280" s="3">
        <f t="shared" si="145"/>
        <v>2.491577971416948E-2</v>
      </c>
      <c r="H280" s="11">
        <f t="shared" si="139"/>
        <v>0.84520040583943612</v>
      </c>
      <c r="I280" s="3">
        <f t="shared" si="140"/>
        <v>2.4202910512109987E-2</v>
      </c>
      <c r="J280" s="3">
        <v>0</v>
      </c>
      <c r="K280" s="11">
        <v>0</v>
      </c>
      <c r="M280" s="7">
        <v>6.75</v>
      </c>
      <c r="N280" s="7">
        <v>5</v>
      </c>
      <c r="O280" s="11">
        <v>-4.3425938943586657E-6</v>
      </c>
      <c r="P280" s="11">
        <v>1.5971354189768831E-4</v>
      </c>
      <c r="Q280" s="11">
        <v>-1.6870151800118731E-3</v>
      </c>
      <c r="R280" s="1">
        <v>3.0360367920640292E-2</v>
      </c>
      <c r="S280" s="3">
        <f t="shared" si="146"/>
        <v>2.4914412526669486E-2</v>
      </c>
      <c r="T280" s="11">
        <f t="shared" si="141"/>
        <v>0.84520820582057865</v>
      </c>
      <c r="U280" s="3">
        <f t="shared" si="142"/>
        <v>2.4240048102909917E-2</v>
      </c>
      <c r="V280" s="3">
        <v>0</v>
      </c>
      <c r="W280" s="11">
        <v>0</v>
      </c>
      <c r="Y280" s="7">
        <v>6.75</v>
      </c>
      <c r="Z280" s="7">
        <v>5</v>
      </c>
      <c r="AA280" s="11">
        <v>2.4620399927630012E-5</v>
      </c>
      <c r="AB280" s="11">
        <v>-3.9058334072009657E-4</v>
      </c>
      <c r="AC280" s="11">
        <v>1.7595810848047796E-3</v>
      </c>
      <c r="AD280" s="1">
        <v>2.3264434434253061E-2</v>
      </c>
      <c r="AE280" s="3">
        <f t="shared" si="147"/>
        <v>2.4917580354118757E-2</v>
      </c>
      <c r="AF280" s="11">
        <f t="shared" si="143"/>
        <v>0.84519013306595825</v>
      </c>
      <c r="AG280" s="3">
        <f t="shared" si="144"/>
        <v>2.4153999360810197E-2</v>
      </c>
      <c r="AH280" s="3">
        <v>0</v>
      </c>
      <c r="AI280" s="11">
        <v>0</v>
      </c>
    </row>
    <row r="281" spans="1:35" x14ac:dyDescent="0.3">
      <c r="A281" s="7">
        <v>7</v>
      </c>
      <c r="B281" s="7">
        <v>7</v>
      </c>
      <c r="C281" s="11">
        <v>-1.7156501756638591E-5</v>
      </c>
      <c r="D281" s="11">
        <v>4.6322554742924196E-4</v>
      </c>
      <c r="E281" s="11">
        <v>-4.0525388016984755E-3</v>
      </c>
      <c r="F281" s="1">
        <v>3.6442115398162389E-2</v>
      </c>
      <c r="G281" s="3">
        <f t="shared" si="145"/>
        <v>2.4887715507778883E-2</v>
      </c>
      <c r="H281" s="11">
        <f t="shared" si="139"/>
        <v>0.84011708617533698</v>
      </c>
      <c r="I281" s="3">
        <f t="shared" si="140"/>
        <v>2.4493147994856024E-2</v>
      </c>
      <c r="J281" s="3">
        <v>0</v>
      </c>
      <c r="K281" s="11">
        <v>0</v>
      </c>
      <c r="M281" s="7">
        <v>7</v>
      </c>
      <c r="N281" s="7">
        <v>7</v>
      </c>
      <c r="O281" s="11">
        <v>-1.7156501756638591E-5</v>
      </c>
      <c r="P281" s="11">
        <v>4.6322554742924196E-4</v>
      </c>
      <c r="Q281" s="11">
        <v>-4.0525388016984755E-3</v>
      </c>
      <c r="R281" s="1">
        <v>3.6442115398162389E-2</v>
      </c>
      <c r="S281" s="3">
        <f t="shared" si="146"/>
        <v>2.4887715507778883E-2</v>
      </c>
      <c r="T281" s="11">
        <f t="shared" si="141"/>
        <v>0.84011708617533698</v>
      </c>
      <c r="U281" s="3">
        <f t="shared" si="142"/>
        <v>2.4493147994856024E-2</v>
      </c>
      <c r="V281" s="3">
        <v>0</v>
      </c>
      <c r="W281" s="11">
        <v>0</v>
      </c>
      <c r="Y281" s="7">
        <v>7</v>
      </c>
      <c r="Z281" s="7">
        <v>7</v>
      </c>
      <c r="AA281" s="11">
        <v>-1.7156501756638591E-5</v>
      </c>
      <c r="AB281" s="11">
        <v>4.6322554742924196E-4</v>
      </c>
      <c r="AC281" s="11">
        <v>-4.0525388016984755E-3</v>
      </c>
      <c r="AD281" s="1">
        <v>3.6442115398162389E-2</v>
      </c>
      <c r="AE281" s="3">
        <f t="shared" si="147"/>
        <v>2.4887715507778883E-2</v>
      </c>
      <c r="AF281" s="11">
        <f t="shared" si="143"/>
        <v>0.84011708617533698</v>
      </c>
      <c r="AG281" s="3">
        <f t="shared" si="144"/>
        <v>2.4493147994856024E-2</v>
      </c>
      <c r="AH281" s="3">
        <v>0</v>
      </c>
      <c r="AI281" s="11">
        <v>0</v>
      </c>
    </row>
    <row r="282" spans="1:35" x14ac:dyDescent="0.3">
      <c r="A282" s="7">
        <v>7.25</v>
      </c>
      <c r="B282" s="7">
        <v>7</v>
      </c>
      <c r="C282" s="11">
        <v>-1.7156501756638591E-5</v>
      </c>
      <c r="D282" s="11">
        <v>4.6322554742924196E-4</v>
      </c>
      <c r="E282" s="11">
        <v>-4.0525388016984755E-3</v>
      </c>
      <c r="F282" s="1">
        <v>3.6442115398162389E-2</v>
      </c>
      <c r="G282" s="3">
        <f t="shared" si="145"/>
        <v>2.4871534401618933E-2</v>
      </c>
      <c r="H282" s="11">
        <f t="shared" si="139"/>
        <v>0.83500411632596561</v>
      </c>
      <c r="I282" s="3">
        <f t="shared" si="140"/>
        <v>2.4800436232831125E-2</v>
      </c>
      <c r="J282" s="3">
        <v>0</v>
      </c>
      <c r="K282" s="11">
        <v>0</v>
      </c>
      <c r="M282" s="7">
        <v>7.25</v>
      </c>
      <c r="N282" s="7">
        <v>7</v>
      </c>
      <c r="O282" s="11">
        <v>-1.7156501756638591E-5</v>
      </c>
      <c r="P282" s="11">
        <v>4.6322554742924196E-4</v>
      </c>
      <c r="Q282" s="11">
        <v>-4.0525388016984755E-3</v>
      </c>
      <c r="R282" s="1">
        <v>3.6442115398162389E-2</v>
      </c>
      <c r="S282" s="3">
        <f t="shared" si="146"/>
        <v>2.4871534401618933E-2</v>
      </c>
      <c r="T282" s="11">
        <f t="shared" si="141"/>
        <v>0.83500411632596561</v>
      </c>
      <c r="U282" s="3">
        <f t="shared" si="142"/>
        <v>2.4800436232831125E-2</v>
      </c>
      <c r="V282" s="3">
        <v>0</v>
      </c>
      <c r="W282" s="11">
        <v>0</v>
      </c>
      <c r="Y282" s="7">
        <v>7.25</v>
      </c>
      <c r="Z282" s="7">
        <v>7</v>
      </c>
      <c r="AA282" s="11">
        <v>-1.7156501756638591E-5</v>
      </c>
      <c r="AB282" s="11">
        <v>4.6322554742924196E-4</v>
      </c>
      <c r="AC282" s="11">
        <v>-4.0525388016984755E-3</v>
      </c>
      <c r="AD282" s="1">
        <v>3.6442115398162389E-2</v>
      </c>
      <c r="AE282" s="3">
        <f t="shared" si="147"/>
        <v>2.4871534401618933E-2</v>
      </c>
      <c r="AF282" s="11">
        <f t="shared" si="143"/>
        <v>0.83500411632596561</v>
      </c>
      <c r="AG282" s="3">
        <f t="shared" si="144"/>
        <v>2.4800436232831125E-2</v>
      </c>
      <c r="AH282" s="3">
        <v>0</v>
      </c>
      <c r="AI282" s="11">
        <v>0</v>
      </c>
    </row>
    <row r="283" spans="1:35" x14ac:dyDescent="0.3">
      <c r="A283" s="7">
        <v>7.5</v>
      </c>
      <c r="B283" s="7">
        <v>7</v>
      </c>
      <c r="C283" s="11">
        <v>-1.7156501756638591E-5</v>
      </c>
      <c r="D283" s="11">
        <v>4.6322554742924196E-4</v>
      </c>
      <c r="E283" s="11">
        <v>-4.0525388016984755E-3</v>
      </c>
      <c r="F283" s="1">
        <v>3.6442115398162389E-2</v>
      </c>
      <c r="G283" s="3">
        <f t="shared" si="145"/>
        <v>2.4866612249736776E-2</v>
      </c>
      <c r="H283" s="11">
        <f t="shared" si="139"/>
        <v>0.82985890063907886</v>
      </c>
      <c r="I283" s="3">
        <f t="shared" si="140"/>
        <v>2.5091562786158761E-2</v>
      </c>
      <c r="J283" s="3">
        <v>0</v>
      </c>
      <c r="K283" s="11">
        <v>0</v>
      </c>
      <c r="M283" s="7">
        <v>7.5</v>
      </c>
      <c r="N283" s="7">
        <v>7</v>
      </c>
      <c r="O283" s="11">
        <v>-1.7156501756638591E-5</v>
      </c>
      <c r="P283" s="11">
        <v>4.6322554742924196E-4</v>
      </c>
      <c r="Q283" s="11">
        <v>-4.0525388016984755E-3</v>
      </c>
      <c r="R283" s="1">
        <v>3.6442115398162389E-2</v>
      </c>
      <c r="S283" s="3">
        <f t="shared" si="146"/>
        <v>2.4866612249736776E-2</v>
      </c>
      <c r="T283" s="11">
        <f t="shared" si="141"/>
        <v>0.82985890063907886</v>
      </c>
      <c r="U283" s="3">
        <f t="shared" si="142"/>
        <v>2.5091562786158761E-2</v>
      </c>
      <c r="V283" s="3">
        <v>0</v>
      </c>
      <c r="W283" s="11">
        <v>0</v>
      </c>
      <c r="Y283" s="7">
        <v>7.5</v>
      </c>
      <c r="Z283" s="7">
        <v>7</v>
      </c>
      <c r="AA283" s="11">
        <v>-1.7156501756638591E-5</v>
      </c>
      <c r="AB283" s="11">
        <v>4.6322554742924196E-4</v>
      </c>
      <c r="AC283" s="11">
        <v>-4.0525388016984755E-3</v>
      </c>
      <c r="AD283" s="1">
        <v>3.6442115398162389E-2</v>
      </c>
      <c r="AE283" s="3">
        <f t="shared" si="147"/>
        <v>2.4866612249736776E-2</v>
      </c>
      <c r="AF283" s="11">
        <f t="shared" si="143"/>
        <v>0.82985890063907886</v>
      </c>
      <c r="AG283" s="3">
        <f t="shared" si="144"/>
        <v>2.5091562786158761E-2</v>
      </c>
      <c r="AH283" s="3">
        <v>0</v>
      </c>
      <c r="AI283" s="11">
        <v>0</v>
      </c>
    </row>
    <row r="284" spans="1:35" x14ac:dyDescent="0.3">
      <c r="A284" s="7">
        <v>7.75</v>
      </c>
      <c r="B284" s="7">
        <v>7</v>
      </c>
      <c r="C284" s="11">
        <v>-1.7156501756638591E-5</v>
      </c>
      <c r="D284" s="11">
        <v>4.6322554742924196E-4</v>
      </c>
      <c r="E284" s="11">
        <v>-4.0525388016984755E-3</v>
      </c>
      <c r="F284" s="1">
        <v>3.6442115398162389E-2</v>
      </c>
      <c r="G284" s="3">
        <f t="shared" si="145"/>
        <v>2.4871340630092734E-2</v>
      </c>
      <c r="H284" s="11">
        <f t="shared" si="139"/>
        <v>0.82468573715093574</v>
      </c>
      <c r="I284" s="3">
        <f t="shared" si="140"/>
        <v>2.5360049661432349E-2</v>
      </c>
      <c r="J284" s="3">
        <v>0</v>
      </c>
      <c r="K284" s="11">
        <v>0</v>
      </c>
      <c r="M284" s="7">
        <v>7.75</v>
      </c>
      <c r="N284" s="7">
        <v>7</v>
      </c>
      <c r="O284" s="11">
        <v>-1.7156501756638591E-5</v>
      </c>
      <c r="P284" s="11">
        <v>4.6322554742924196E-4</v>
      </c>
      <c r="Q284" s="11">
        <v>-4.0525388016984755E-3</v>
      </c>
      <c r="R284" s="1">
        <v>3.6442115398162389E-2</v>
      </c>
      <c r="S284" s="3">
        <f t="shared" si="146"/>
        <v>2.4871340630092734E-2</v>
      </c>
      <c r="T284" s="11">
        <f t="shared" si="141"/>
        <v>0.82468573715093574</v>
      </c>
      <c r="U284" s="3">
        <f t="shared" si="142"/>
        <v>2.5360049661432349E-2</v>
      </c>
      <c r="V284" s="3">
        <v>0</v>
      </c>
      <c r="W284" s="11">
        <v>0</v>
      </c>
      <c r="Y284" s="7">
        <v>7.75</v>
      </c>
      <c r="Z284" s="7">
        <v>7</v>
      </c>
      <c r="AA284" s="11">
        <v>-1.7156501756638591E-5</v>
      </c>
      <c r="AB284" s="11">
        <v>4.6322554742924196E-4</v>
      </c>
      <c r="AC284" s="11">
        <v>-4.0525388016984755E-3</v>
      </c>
      <c r="AD284" s="1">
        <v>3.6442115398162389E-2</v>
      </c>
      <c r="AE284" s="3">
        <f t="shared" si="147"/>
        <v>2.4871340630092734E-2</v>
      </c>
      <c r="AF284" s="11">
        <f t="shared" si="143"/>
        <v>0.82468573715093574</v>
      </c>
      <c r="AG284" s="3">
        <f t="shared" si="144"/>
        <v>2.5360049661432349E-2</v>
      </c>
      <c r="AH284" s="3">
        <v>0</v>
      </c>
      <c r="AI284" s="11">
        <v>0</v>
      </c>
    </row>
    <row r="285" spans="1:35" x14ac:dyDescent="0.3">
      <c r="A285" s="7">
        <v>8</v>
      </c>
      <c r="B285" s="7">
        <v>7</v>
      </c>
      <c r="C285" s="11">
        <v>-1.7156501756638591E-5</v>
      </c>
      <c r="D285" s="11">
        <v>4.6322554742924196E-4</v>
      </c>
      <c r="E285" s="11">
        <v>-4.0525388016984755E-3</v>
      </c>
      <c r="F285" s="1">
        <v>3.6442115398162389E-2</v>
      </c>
      <c r="G285" s="3">
        <f t="shared" si="145"/>
        <v>2.4884111120647111E-2</v>
      </c>
      <c r="H285" s="11">
        <f t="shared" si="139"/>
        <v>0.81949015936628966</v>
      </c>
      <c r="I285" s="3">
        <f t="shared" si="140"/>
        <v>2.5599417457502938E-2</v>
      </c>
      <c r="J285" s="3">
        <v>0</v>
      </c>
      <c r="K285" s="11">
        <v>0</v>
      </c>
      <c r="M285" s="7">
        <v>8</v>
      </c>
      <c r="N285" s="7">
        <v>7</v>
      </c>
      <c r="O285" s="11">
        <v>-1.7156501756638591E-5</v>
      </c>
      <c r="P285" s="11">
        <v>4.6322554742924196E-4</v>
      </c>
      <c r="Q285" s="11">
        <v>-4.0525388016984755E-3</v>
      </c>
      <c r="R285" s="1">
        <v>3.6442115398162389E-2</v>
      </c>
      <c r="S285" s="3">
        <f t="shared" si="146"/>
        <v>2.4884111120647111E-2</v>
      </c>
      <c r="T285" s="11">
        <f t="shared" si="141"/>
        <v>0.81949015936628966</v>
      </c>
      <c r="U285" s="3">
        <f t="shared" si="142"/>
        <v>2.5599417457502938E-2</v>
      </c>
      <c r="V285" s="3">
        <v>0</v>
      </c>
      <c r="W285" s="11">
        <v>0</v>
      </c>
      <c r="Y285" s="7">
        <v>8</v>
      </c>
      <c r="Z285" s="7">
        <v>7</v>
      </c>
      <c r="AA285" s="11">
        <v>-1.7156501756638591E-5</v>
      </c>
      <c r="AB285" s="11">
        <v>4.6322554742924196E-4</v>
      </c>
      <c r="AC285" s="11">
        <v>-4.0525388016984755E-3</v>
      </c>
      <c r="AD285" s="1">
        <v>3.6442115398162389E-2</v>
      </c>
      <c r="AE285" s="3">
        <f t="shared" si="147"/>
        <v>2.4884111120647111E-2</v>
      </c>
      <c r="AF285" s="11">
        <f t="shared" si="143"/>
        <v>0.81949015936628966</v>
      </c>
      <c r="AG285" s="3">
        <f t="shared" si="144"/>
        <v>2.5599417457502938E-2</v>
      </c>
      <c r="AH285" s="3">
        <v>0</v>
      </c>
      <c r="AI285" s="11">
        <v>0</v>
      </c>
    </row>
    <row r="286" spans="1:35" x14ac:dyDescent="0.3">
      <c r="A286" s="7">
        <v>8.25</v>
      </c>
      <c r="B286" s="7">
        <v>7</v>
      </c>
      <c r="C286" s="11">
        <v>-1.7156501756638591E-5</v>
      </c>
      <c r="D286" s="11">
        <v>4.6322554742924196E-4</v>
      </c>
      <c r="E286" s="11">
        <v>-4.0525388016984755E-3</v>
      </c>
      <c r="F286" s="1">
        <v>3.6442115398162389E-2</v>
      </c>
      <c r="G286" s="3">
        <f t="shared" si="145"/>
        <v>2.4903315299360233E-2</v>
      </c>
      <c r="H286" s="11">
        <f t="shared" si="139"/>
        <v>0.81427889303885592</v>
      </c>
      <c r="I286" s="3">
        <f t="shared" si="140"/>
        <v>2.580318578189722E-2</v>
      </c>
      <c r="J286" s="3">
        <v>0</v>
      </c>
      <c r="K286" s="11">
        <v>0</v>
      </c>
      <c r="M286" s="7">
        <v>8.25</v>
      </c>
      <c r="N286" s="7">
        <v>7</v>
      </c>
      <c r="O286" s="11">
        <v>-1.7156501756638591E-5</v>
      </c>
      <c r="P286" s="11">
        <v>4.6322554742924196E-4</v>
      </c>
      <c r="Q286" s="11">
        <v>-4.0525388016984755E-3</v>
      </c>
      <c r="R286" s="1">
        <v>3.6442115398162389E-2</v>
      </c>
      <c r="S286" s="3">
        <f t="shared" si="146"/>
        <v>2.4903315299360233E-2</v>
      </c>
      <c r="T286" s="11">
        <f t="shared" si="141"/>
        <v>0.81427889303885592</v>
      </c>
      <c r="U286" s="3">
        <f t="shared" si="142"/>
        <v>2.580318578189722E-2</v>
      </c>
      <c r="V286" s="3">
        <v>0</v>
      </c>
      <c r="W286" s="11">
        <v>0</v>
      </c>
      <c r="Y286" s="7">
        <v>8.25</v>
      </c>
      <c r="Z286" s="7">
        <v>7</v>
      </c>
      <c r="AA286" s="11">
        <v>-1.7156501756638591E-5</v>
      </c>
      <c r="AB286" s="11">
        <v>4.6322554742924196E-4</v>
      </c>
      <c r="AC286" s="11">
        <v>-4.0525388016984755E-3</v>
      </c>
      <c r="AD286" s="1">
        <v>3.6442115398162389E-2</v>
      </c>
      <c r="AE286" s="3">
        <f t="shared" si="147"/>
        <v>2.4903315299360233E-2</v>
      </c>
      <c r="AF286" s="11">
        <f t="shared" si="143"/>
        <v>0.81427889303885592</v>
      </c>
      <c r="AG286" s="3">
        <f t="shared" si="144"/>
        <v>2.580318578189722E-2</v>
      </c>
      <c r="AH286" s="3">
        <v>0</v>
      </c>
      <c r="AI286" s="11">
        <v>0</v>
      </c>
    </row>
    <row r="287" spans="1:35" x14ac:dyDescent="0.3">
      <c r="A287" s="7">
        <v>8.5</v>
      </c>
      <c r="B287" s="7">
        <v>7</v>
      </c>
      <c r="C287" s="11">
        <v>-1.7156501756638591E-5</v>
      </c>
      <c r="D287" s="11">
        <v>4.6322554742924196E-4</v>
      </c>
      <c r="E287" s="11">
        <v>-4.0525388016984755E-3</v>
      </c>
      <c r="F287" s="1">
        <v>3.6442115398162389E-2</v>
      </c>
      <c r="G287" s="3">
        <f t="shared" si="145"/>
        <v>2.4927344744192406E-2</v>
      </c>
      <c r="H287" s="11">
        <f t="shared" si="139"/>
        <v>0.80905981287379347</v>
      </c>
      <c r="I287" s="3">
        <f t="shared" si="140"/>
        <v>2.5964873771520125E-2</v>
      </c>
      <c r="J287" s="3">
        <v>0</v>
      </c>
      <c r="K287" s="11">
        <v>0</v>
      </c>
      <c r="M287" s="7">
        <v>8.5</v>
      </c>
      <c r="N287" s="7">
        <v>7</v>
      </c>
      <c r="O287" s="11">
        <v>-1.7156501756638591E-5</v>
      </c>
      <c r="P287" s="11">
        <v>4.6322554742924196E-4</v>
      </c>
      <c r="Q287" s="11">
        <v>-4.0525388016984755E-3</v>
      </c>
      <c r="R287" s="1">
        <v>3.6442115398162389E-2</v>
      </c>
      <c r="S287" s="3">
        <f t="shared" si="146"/>
        <v>2.4927344744192406E-2</v>
      </c>
      <c r="T287" s="11">
        <f t="shared" si="141"/>
        <v>0.80905981287379347</v>
      </c>
      <c r="U287" s="3">
        <f t="shared" si="142"/>
        <v>2.5964873771520125E-2</v>
      </c>
      <c r="V287" s="3">
        <v>0</v>
      </c>
      <c r="W287" s="11">
        <v>0</v>
      </c>
      <c r="Y287" s="7">
        <v>8.5</v>
      </c>
      <c r="Z287" s="7">
        <v>7</v>
      </c>
      <c r="AA287" s="11">
        <v>-1.7156501756638591E-5</v>
      </c>
      <c r="AB287" s="11">
        <v>4.6322554742924196E-4</v>
      </c>
      <c r="AC287" s="11">
        <v>-4.0525388016984755E-3</v>
      </c>
      <c r="AD287" s="1">
        <v>3.6442115398162389E-2</v>
      </c>
      <c r="AE287" s="3">
        <f t="shared" si="147"/>
        <v>2.4927344744192406E-2</v>
      </c>
      <c r="AF287" s="11">
        <f t="shared" si="143"/>
        <v>0.80905981287379347</v>
      </c>
      <c r="AG287" s="3">
        <f t="shared" si="144"/>
        <v>2.5964873771520125E-2</v>
      </c>
      <c r="AH287" s="3">
        <v>0</v>
      </c>
      <c r="AI287" s="11">
        <v>0</v>
      </c>
    </row>
    <row r="288" spans="1:35" x14ac:dyDescent="0.3">
      <c r="A288" s="7">
        <v>8.75</v>
      </c>
      <c r="B288" s="7">
        <v>7</v>
      </c>
      <c r="C288" s="11">
        <v>-1.7156501756638591E-5</v>
      </c>
      <c r="D288" s="11">
        <v>4.6322554742924196E-4</v>
      </c>
      <c r="E288" s="11">
        <v>-4.0525388016984755E-3</v>
      </c>
      <c r="F288" s="1">
        <v>3.6442115398162389E-2</v>
      </c>
      <c r="G288" s="3">
        <f t="shared" si="145"/>
        <v>2.4954591033103945E-2</v>
      </c>
      <c r="H288" s="11">
        <f t="shared" si="139"/>
        <v>0.80384189951053098</v>
      </c>
      <c r="I288" s="3">
        <f t="shared" si="140"/>
        <v>2.6078000717641991E-2</v>
      </c>
      <c r="J288" s="3">
        <v>0</v>
      </c>
      <c r="K288" s="11">
        <v>0</v>
      </c>
      <c r="M288" s="7">
        <v>8.75</v>
      </c>
      <c r="N288" s="7">
        <v>7</v>
      </c>
      <c r="O288" s="11">
        <v>-1.7156501756638591E-5</v>
      </c>
      <c r="P288" s="11">
        <v>4.6322554742924196E-4</v>
      </c>
      <c r="Q288" s="11">
        <v>-4.0525388016984755E-3</v>
      </c>
      <c r="R288" s="1">
        <v>3.6442115398162389E-2</v>
      </c>
      <c r="S288" s="3">
        <f t="shared" si="146"/>
        <v>2.4954591033103945E-2</v>
      </c>
      <c r="T288" s="11">
        <f t="shared" si="141"/>
        <v>0.80384189951053098</v>
      </c>
      <c r="U288" s="3">
        <f t="shared" si="142"/>
        <v>2.6078000717641991E-2</v>
      </c>
      <c r="V288" s="3">
        <v>0</v>
      </c>
      <c r="W288" s="11">
        <v>0</v>
      </c>
      <c r="Y288" s="7">
        <v>8.75</v>
      </c>
      <c r="Z288" s="7">
        <v>7</v>
      </c>
      <c r="AA288" s="11">
        <v>-1.7156501756638591E-5</v>
      </c>
      <c r="AB288" s="11">
        <v>4.6322554742924196E-4</v>
      </c>
      <c r="AC288" s="11">
        <v>-4.0525388016984755E-3</v>
      </c>
      <c r="AD288" s="1">
        <v>3.6442115398162389E-2</v>
      </c>
      <c r="AE288" s="3">
        <f t="shared" si="147"/>
        <v>2.4954591033103945E-2</v>
      </c>
      <c r="AF288" s="11">
        <f t="shared" si="143"/>
        <v>0.80384189951053098</v>
      </c>
      <c r="AG288" s="3">
        <f t="shared" si="144"/>
        <v>2.6078000717641991E-2</v>
      </c>
      <c r="AH288" s="3">
        <v>0</v>
      </c>
      <c r="AI288" s="11">
        <v>0</v>
      </c>
    </row>
    <row r="289" spans="1:35" x14ac:dyDescent="0.3">
      <c r="A289" s="7">
        <v>9</v>
      </c>
      <c r="B289" s="7">
        <v>7</v>
      </c>
      <c r="C289" s="11">
        <v>-1.7156501756638591E-5</v>
      </c>
      <c r="D289" s="11">
        <v>4.6322554742924196E-4</v>
      </c>
      <c r="E289" s="11">
        <v>-4.0525388016984755E-3</v>
      </c>
      <c r="F289" s="1">
        <v>3.6442115398162389E-2</v>
      </c>
      <c r="G289" s="3">
        <f t="shared" si="145"/>
        <v>2.4983445744055175E-2</v>
      </c>
      <c r="H289" s="11">
        <f t="shared" si="139"/>
        <v>0.7986351971991078</v>
      </c>
      <c r="I289" s="3">
        <f t="shared" si="140"/>
        <v>2.6136086795143676E-2</v>
      </c>
      <c r="J289" s="3">
        <v>0</v>
      </c>
      <c r="K289" s="11">
        <v>0</v>
      </c>
      <c r="M289" s="7">
        <v>9</v>
      </c>
      <c r="N289" s="7">
        <v>7</v>
      </c>
      <c r="O289" s="11">
        <v>-1.7156501756638591E-5</v>
      </c>
      <c r="P289" s="11">
        <v>4.6322554742924196E-4</v>
      </c>
      <c r="Q289" s="11">
        <v>-4.0525388016984755E-3</v>
      </c>
      <c r="R289" s="1">
        <v>3.6442115398162389E-2</v>
      </c>
      <c r="S289" s="3">
        <f t="shared" si="146"/>
        <v>2.4983445744055175E-2</v>
      </c>
      <c r="T289" s="11">
        <f t="shared" si="141"/>
        <v>0.7986351971991078</v>
      </c>
      <c r="U289" s="3">
        <f t="shared" si="142"/>
        <v>2.6136086795143676E-2</v>
      </c>
      <c r="V289" s="3">
        <v>0</v>
      </c>
      <c r="W289" s="11">
        <v>0</v>
      </c>
      <c r="Y289" s="7">
        <v>9</v>
      </c>
      <c r="Z289" s="7">
        <v>7</v>
      </c>
      <c r="AA289" s="11">
        <v>-1.7156501756638591E-5</v>
      </c>
      <c r="AB289" s="11">
        <v>4.6322554742924196E-4</v>
      </c>
      <c r="AC289" s="11">
        <v>-4.0525388016984755E-3</v>
      </c>
      <c r="AD289" s="1">
        <v>3.6442115398162389E-2</v>
      </c>
      <c r="AE289" s="3">
        <f t="shared" si="147"/>
        <v>2.4983445744055175E-2</v>
      </c>
      <c r="AF289" s="11">
        <f t="shared" si="143"/>
        <v>0.7986351971991078</v>
      </c>
      <c r="AG289" s="3">
        <f t="shared" si="144"/>
        <v>2.6136086795143676E-2</v>
      </c>
      <c r="AH289" s="3">
        <v>0</v>
      </c>
      <c r="AI289" s="11">
        <v>0</v>
      </c>
    </row>
    <row r="290" spans="1:35" x14ac:dyDescent="0.3">
      <c r="A290" s="7">
        <v>9.25</v>
      </c>
      <c r="B290" s="7">
        <v>7</v>
      </c>
      <c r="C290" s="11">
        <v>-1.7156501756638591E-5</v>
      </c>
      <c r="D290" s="11">
        <v>4.6322554742924196E-4</v>
      </c>
      <c r="E290" s="11">
        <v>-4.0525388016984755E-3</v>
      </c>
      <c r="F290" s="1">
        <v>3.6442115398162389E-2</v>
      </c>
      <c r="G290" s="3">
        <f t="shared" si="145"/>
        <v>2.5012300455006402E-2</v>
      </c>
      <c r="H290" s="11">
        <f t="shared" si="139"/>
        <v>0.79345077263380004</v>
      </c>
      <c r="I290" s="3">
        <f t="shared" si="140"/>
        <v>2.6132653895965419E-2</v>
      </c>
      <c r="J290" s="3">
        <v>0</v>
      </c>
      <c r="K290" s="11">
        <v>0</v>
      </c>
      <c r="M290" s="7">
        <v>9.25</v>
      </c>
      <c r="N290" s="7">
        <v>7</v>
      </c>
      <c r="O290" s="11">
        <v>-1.7156501756638591E-5</v>
      </c>
      <c r="P290" s="11">
        <v>4.6322554742924196E-4</v>
      </c>
      <c r="Q290" s="11">
        <v>-4.0525388016984755E-3</v>
      </c>
      <c r="R290" s="1">
        <v>3.6442115398162389E-2</v>
      </c>
      <c r="S290" s="3">
        <f t="shared" si="146"/>
        <v>2.5012300455006402E-2</v>
      </c>
      <c r="T290" s="11">
        <f t="shared" si="141"/>
        <v>0.79345077263380004</v>
      </c>
      <c r="U290" s="3">
        <f t="shared" si="142"/>
        <v>2.6132653895965419E-2</v>
      </c>
      <c r="V290" s="3">
        <v>0</v>
      </c>
      <c r="W290" s="11">
        <v>0</v>
      </c>
      <c r="Y290" s="7">
        <v>9.25</v>
      </c>
      <c r="Z290" s="7">
        <v>7</v>
      </c>
      <c r="AA290" s="11">
        <v>-1.7156501756638591E-5</v>
      </c>
      <c r="AB290" s="11">
        <v>4.6322554742924196E-4</v>
      </c>
      <c r="AC290" s="11">
        <v>-4.0525388016984755E-3</v>
      </c>
      <c r="AD290" s="1">
        <v>3.6442115398162389E-2</v>
      </c>
      <c r="AE290" s="3">
        <f t="shared" si="147"/>
        <v>2.5012300455006402E-2</v>
      </c>
      <c r="AF290" s="11">
        <f t="shared" si="143"/>
        <v>0.79345077263380004</v>
      </c>
      <c r="AG290" s="3">
        <f t="shared" si="144"/>
        <v>2.6132653895965419E-2</v>
      </c>
      <c r="AH290" s="3">
        <v>0</v>
      </c>
      <c r="AI290" s="11">
        <v>0</v>
      </c>
    </row>
    <row r="291" spans="1:35" x14ac:dyDescent="0.3">
      <c r="A291" s="7">
        <v>9.5</v>
      </c>
      <c r="B291" s="7">
        <v>7</v>
      </c>
      <c r="C291" s="11">
        <v>-1.7156501756638591E-5</v>
      </c>
      <c r="D291" s="11">
        <v>4.6322554742924196E-4</v>
      </c>
      <c r="E291" s="11">
        <v>-4.0525388016984755E-3</v>
      </c>
      <c r="F291" s="1">
        <v>3.6442115398162389E-2</v>
      </c>
      <c r="G291" s="3">
        <f t="shared" si="145"/>
        <v>2.5039546743917951E-2</v>
      </c>
      <c r="H291" s="11">
        <f t="shared" si="139"/>
        <v>0.78830067545439864</v>
      </c>
      <c r="I291" s="3">
        <f t="shared" si="140"/>
        <v>2.6061226566651996E-2</v>
      </c>
      <c r="J291" s="3">
        <v>0</v>
      </c>
      <c r="K291" s="11">
        <v>0</v>
      </c>
      <c r="M291" s="7">
        <v>9.5</v>
      </c>
      <c r="N291" s="7">
        <v>7</v>
      </c>
      <c r="O291" s="11">
        <v>-1.7156501756638591E-5</v>
      </c>
      <c r="P291" s="11">
        <v>4.6322554742924196E-4</v>
      </c>
      <c r="Q291" s="11">
        <v>-4.0525388016984755E-3</v>
      </c>
      <c r="R291" s="1">
        <v>3.6442115398162389E-2</v>
      </c>
      <c r="S291" s="3">
        <f t="shared" si="146"/>
        <v>2.5039546743917951E-2</v>
      </c>
      <c r="T291" s="11">
        <f t="shared" si="141"/>
        <v>0.78830067545439864</v>
      </c>
      <c r="U291" s="3">
        <f t="shared" si="142"/>
        <v>2.6061226566651996E-2</v>
      </c>
      <c r="V291" s="3">
        <v>0</v>
      </c>
      <c r="W291" s="11">
        <v>0</v>
      </c>
      <c r="Y291" s="7">
        <v>9.5</v>
      </c>
      <c r="Z291" s="7">
        <v>7</v>
      </c>
      <c r="AA291" s="11">
        <v>-1.7156501756638591E-5</v>
      </c>
      <c r="AB291" s="11">
        <v>4.6322554742924196E-4</v>
      </c>
      <c r="AC291" s="11">
        <v>-4.0525388016984755E-3</v>
      </c>
      <c r="AD291" s="1">
        <v>3.6442115398162389E-2</v>
      </c>
      <c r="AE291" s="3">
        <f t="shared" si="147"/>
        <v>2.5039546743917951E-2</v>
      </c>
      <c r="AF291" s="11">
        <f t="shared" si="143"/>
        <v>0.78830067545439864</v>
      </c>
      <c r="AG291" s="3">
        <f t="shared" si="144"/>
        <v>2.6061226566651996E-2</v>
      </c>
      <c r="AH291" s="3">
        <v>0</v>
      </c>
      <c r="AI291" s="11">
        <v>0</v>
      </c>
    </row>
    <row r="292" spans="1:35" x14ac:dyDescent="0.3">
      <c r="A292" s="7">
        <v>9.75</v>
      </c>
      <c r="B292" s="7">
        <v>7</v>
      </c>
      <c r="C292" s="11">
        <v>-1.7156501756638591E-5</v>
      </c>
      <c r="D292" s="11">
        <v>4.6322554742924196E-4</v>
      </c>
      <c r="E292" s="11">
        <v>-4.0525388016984755E-3</v>
      </c>
      <c r="F292" s="1">
        <v>3.6442115398162389E-2</v>
      </c>
      <c r="G292" s="3">
        <f t="shared" si="145"/>
        <v>2.506357618875012E-2</v>
      </c>
      <c r="H292" s="11">
        <f t="shared" si="139"/>
        <v>0.78319790096848219</v>
      </c>
      <c r="I292" s="3">
        <f t="shared" si="140"/>
        <v>2.5915333049877809E-2</v>
      </c>
      <c r="J292" s="3">
        <v>0</v>
      </c>
      <c r="K292" s="11">
        <v>0</v>
      </c>
      <c r="M292" s="7">
        <v>9.75</v>
      </c>
      <c r="N292" s="7">
        <v>7</v>
      </c>
      <c r="O292" s="11">
        <v>-1.7156501756638591E-5</v>
      </c>
      <c r="P292" s="11">
        <v>4.6322554742924196E-4</v>
      </c>
      <c r="Q292" s="11">
        <v>-4.0525388016984755E-3</v>
      </c>
      <c r="R292" s="1">
        <v>3.6442115398162389E-2</v>
      </c>
      <c r="S292" s="3">
        <f t="shared" si="146"/>
        <v>2.506357618875012E-2</v>
      </c>
      <c r="T292" s="11">
        <f t="shared" si="141"/>
        <v>0.78319790096848219</v>
      </c>
      <c r="U292" s="3">
        <f t="shared" si="142"/>
        <v>2.5915333049877809E-2</v>
      </c>
      <c r="V292" s="3">
        <v>0</v>
      </c>
      <c r="W292" s="11">
        <v>0</v>
      </c>
      <c r="Y292" s="7">
        <v>9.75</v>
      </c>
      <c r="Z292" s="7">
        <v>7</v>
      </c>
      <c r="AA292" s="11">
        <v>-1.7156501756638591E-5</v>
      </c>
      <c r="AB292" s="11">
        <v>4.6322554742924196E-4</v>
      </c>
      <c r="AC292" s="11">
        <v>-4.0525388016984755E-3</v>
      </c>
      <c r="AD292" s="1">
        <v>3.6442115398162389E-2</v>
      </c>
      <c r="AE292" s="3">
        <f t="shared" si="147"/>
        <v>2.506357618875012E-2</v>
      </c>
      <c r="AF292" s="11">
        <f t="shared" si="143"/>
        <v>0.78319790096848219</v>
      </c>
      <c r="AG292" s="3">
        <f t="shared" si="144"/>
        <v>2.5915333049877809E-2</v>
      </c>
      <c r="AH292" s="3">
        <v>0</v>
      </c>
      <c r="AI292" s="11">
        <v>0</v>
      </c>
    </row>
    <row r="293" spans="1:35" x14ac:dyDescent="0.3">
      <c r="A293" s="7">
        <v>10</v>
      </c>
      <c r="B293" s="7">
        <v>10</v>
      </c>
      <c r="C293" s="11">
        <v>-4.9515344535978621E-5</v>
      </c>
      <c r="D293" s="11">
        <v>7.4598124903441868E-4</v>
      </c>
      <c r="E293" s="11">
        <v>0</v>
      </c>
      <c r="F293" s="1">
        <v>0</v>
      </c>
      <c r="G293" s="3">
        <f t="shared" si="145"/>
        <v>2.5082780367463246E-2</v>
      </c>
      <c r="H293" s="11">
        <f t="shared" si="139"/>
        <v>0.7781563556878498</v>
      </c>
      <c r="J293" s="3">
        <v>0</v>
      </c>
      <c r="K293" s="11">
        <v>0</v>
      </c>
      <c r="M293" s="7">
        <v>10</v>
      </c>
      <c r="N293" s="7">
        <v>10</v>
      </c>
      <c r="O293" s="11">
        <v>-4.9515344535978621E-5</v>
      </c>
      <c r="P293" s="11">
        <v>7.4598124903441868E-4</v>
      </c>
      <c r="Q293" s="11">
        <v>0</v>
      </c>
      <c r="R293" s="1">
        <v>0</v>
      </c>
      <c r="S293" s="3">
        <f t="shared" si="146"/>
        <v>2.5082780367463246E-2</v>
      </c>
      <c r="T293" s="11">
        <f t="shared" si="141"/>
        <v>0.7781563556878498</v>
      </c>
      <c r="V293" s="3">
        <v>0</v>
      </c>
      <c r="W293" s="11">
        <v>0</v>
      </c>
      <c r="Y293" s="7">
        <v>10</v>
      </c>
      <c r="Z293" s="7">
        <v>10</v>
      </c>
      <c r="AA293" s="11">
        <v>-4.9515344535978621E-5</v>
      </c>
      <c r="AB293" s="11">
        <v>7.4598124903441868E-4</v>
      </c>
      <c r="AC293" s="11">
        <v>0</v>
      </c>
      <c r="AD293" s="1">
        <v>0</v>
      </c>
      <c r="AE293" s="3">
        <f t="shared" si="147"/>
        <v>2.5082780367463246E-2</v>
      </c>
      <c r="AF293" s="11">
        <f t="shared" si="143"/>
        <v>0.7781563556878498</v>
      </c>
      <c r="AH293" s="3">
        <v>0</v>
      </c>
      <c r="AI293" s="11">
        <v>0</v>
      </c>
    </row>
    <row r="295" spans="1:35" s="5" customFormat="1" x14ac:dyDescent="0.3">
      <c r="A295" s="5" t="str">
        <f>"Step 6. " &amp; A7</f>
        <v>Step 6. 5Y Swap</v>
      </c>
    </row>
    <row r="297" spans="1:35" x14ac:dyDescent="0.3">
      <c r="A297" s="5" t="str">
        <f>LEFT(A295, 6) &amp; ".1. Initial guess"</f>
        <v>Step 6.1. Initial guess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M297" s="5" t="str">
        <f>LEFT(A297, 6) &amp; ".2. Estimate the derivative"</f>
        <v>Step 6.2. Estimate the derivative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Y297" s="5" t="str">
        <f>LEFT(M297, 6) &amp; ".3. Improve the initial guess using the Newton method"</f>
        <v>Step 6.3. Improve the initial guess using the Newton method</v>
      </c>
      <c r="Z297" s="5"/>
      <c r="AA297" s="5"/>
      <c r="AB297" s="5"/>
      <c r="AC297" s="5"/>
      <c r="AD297" s="5"/>
      <c r="AE297" s="5"/>
      <c r="AF297" s="5"/>
      <c r="AG297" s="5"/>
      <c r="AH297" s="5"/>
    </row>
    <row r="298" spans="1:35" x14ac:dyDescent="0.3">
      <c r="A298" t="s">
        <v>10</v>
      </c>
      <c r="B298" t="s">
        <v>9</v>
      </c>
      <c r="C298" t="s">
        <v>42</v>
      </c>
      <c r="D298" t="s">
        <v>48</v>
      </c>
      <c r="E298" t="s">
        <v>43</v>
      </c>
      <c r="F298" t="s">
        <v>44</v>
      </c>
      <c r="G298" t="s">
        <v>45</v>
      </c>
      <c r="H298" t="s">
        <v>47</v>
      </c>
      <c r="I298" t="s">
        <v>25</v>
      </c>
      <c r="J298">
        <f>C7</f>
        <v>5</v>
      </c>
      <c r="M298" t="s">
        <v>10</v>
      </c>
      <c r="N298" t="s">
        <v>9</v>
      </c>
      <c r="O298" t="s">
        <v>42</v>
      </c>
      <c r="P298" t="s">
        <v>48</v>
      </c>
      <c r="Q298" t="s">
        <v>43</v>
      </c>
      <c r="R298" t="s">
        <v>44</v>
      </c>
      <c r="S298" t="s">
        <v>45</v>
      </c>
      <c r="T298" t="s">
        <v>47</v>
      </c>
      <c r="U298" t="s">
        <v>25</v>
      </c>
      <c r="V298">
        <f>J298</f>
        <v>5</v>
      </c>
      <c r="Y298" t="s">
        <v>10</v>
      </c>
      <c r="Z298" t="s">
        <v>9</v>
      </c>
      <c r="AA298" t="s">
        <v>42</v>
      </c>
      <c r="AB298" t="s">
        <v>48</v>
      </c>
      <c r="AC298" t="s">
        <v>43</v>
      </c>
      <c r="AD298" t="s">
        <v>44</v>
      </c>
      <c r="AE298" t="s">
        <v>45</v>
      </c>
      <c r="AF298" t="s">
        <v>47</v>
      </c>
      <c r="AG298" t="s">
        <v>25</v>
      </c>
      <c r="AH298">
        <f>V298</f>
        <v>5</v>
      </c>
    </row>
    <row r="299" spans="1:35" x14ac:dyDescent="0.3">
      <c r="A299" s="7">
        <f t="shared" ref="A299:A307" si="148">A242</f>
        <v>0</v>
      </c>
      <c r="B299" s="9">
        <f>Z242</f>
        <v>3.920721988904103E-2</v>
      </c>
      <c r="C299" s="18">
        <v>0</v>
      </c>
      <c r="D299" s="11">
        <f>((B300-B299)/(A300-A299) + (B301-B300)/(A301-A300))/2</f>
        <v>-3.0106533994070602E-3</v>
      </c>
      <c r="E299" s="11">
        <f t="shared" ref="E299:E307" si="149">IF($F$4="Cubic",(C299+D299-2*(B300-B299)/(A300-A299))/(A300-A299)^2, 0)</f>
        <v>-4.8170454390512964E-2</v>
      </c>
      <c r="F299" s="11">
        <f t="shared" ref="F299:F307" si="150">IF($F$4="Cubic", ((B300-B299)/(A300-A299) - C299 - E299*(A300^2 + A299*A300 - 2*A299^2))/(A300-A299), IF($F$4="QUADRATIC", (B300-B299-C299*(A300-A299))/(A300-A299)^2, 0))</f>
        <v>1.2042613597628241E-2</v>
      </c>
      <c r="G299" s="18">
        <f t="shared" ref="G299:G307" si="151">IF($F$4="Cubic", C299-2*F299*A299 - 3*E299*A299^2, IF($F$4="Quadratic", C299-2*F299*A299, (B300-B299)/(A300-A299)))</f>
        <v>0</v>
      </c>
      <c r="H299" s="11">
        <f t="shared" ref="H299:H307" si="152">B299 -E299*A299^3 - F299*A299^2 - G299*A299</f>
        <v>3.920721988904103E-2</v>
      </c>
      <c r="I299" t="s">
        <v>28</v>
      </c>
      <c r="J299">
        <v>1</v>
      </c>
      <c r="M299" s="7">
        <f>A299</f>
        <v>0</v>
      </c>
      <c r="N299" s="9">
        <f>B299</f>
        <v>3.920721988904103E-2</v>
      </c>
      <c r="O299" s="18">
        <v>0</v>
      </c>
      <c r="P299" s="11">
        <f>((N300-N299)/(M300-M299) + (N301-N300)/(M301-M300))/2</f>
        <v>-3.0106533994070602E-3</v>
      </c>
      <c r="Q299" s="11">
        <f t="shared" ref="Q299:Q307" si="153">IF($F$4="Cubic",(O299+P299-2*(N300-N299)/(M300-M299))/(M300-M299)^2, 0)</f>
        <v>-4.8170454390512964E-2</v>
      </c>
      <c r="R299" s="11">
        <f t="shared" ref="R299:R307" si="154">IF($F$4="Cubic", ((N300-N299)/(M300-M299) - O299 - Q299*(M300^2 + M299*M300 - 2*M299^2))/(M300-M299), IF($F$4="QUADRATIC", (N300-N299-O299*(M300-M299))/(M300-M299)^2, 0))</f>
        <v>1.2042613597628241E-2</v>
      </c>
      <c r="S299" s="18">
        <f t="shared" ref="S299:S307" si="155">IF($F$4="Cubic", O299-2*R299*M299 - 3*Q299*M299^2, IF($F$4="Quadratic", O299-2*R299*M299, (N300-N299)/(M300-M299)))</f>
        <v>0</v>
      </c>
      <c r="T299" s="11">
        <f t="shared" ref="T299:T307" si="156">N299 -Q299*M299^3 - R299*M299^2 - S299*M299</f>
        <v>3.920721988904103E-2</v>
      </c>
      <c r="U299" t="s">
        <v>28</v>
      </c>
      <c r="V299">
        <f>J299</f>
        <v>1</v>
      </c>
      <c r="Y299" s="7">
        <f>M299</f>
        <v>0</v>
      </c>
      <c r="Z299" s="9">
        <f>N299</f>
        <v>3.920721988904103E-2</v>
      </c>
      <c r="AA299" s="18">
        <v>0</v>
      </c>
      <c r="AB299" s="11">
        <f>((Z300-Z299)/(Y300-Y299) + (Z301-Z300)/(Y301-Y300))/2</f>
        <v>-3.0106533994070602E-3</v>
      </c>
      <c r="AC299" s="11">
        <f t="shared" ref="AC299:AC307" si="157">IF($F$4="Cubic",(AA299+AB299-2*(Z300-Z299)/(Y300-Y299))/(Y300-Y299)^2, 0)</f>
        <v>-4.8170454390512964E-2</v>
      </c>
      <c r="AD299" s="11">
        <f t="shared" ref="AD299:AD307" si="158">IF($F$4="Cubic", ((Z300-Z299)/(Y300-Y299) - AA299 - AC299*(Y300^2 + Y299*Y300 - 2*Y299^2))/(Y300-Y299), IF($F$4="QUADRATIC", (Z300-Z299-AA299*(Y300-Y299))/(Y300-Y299)^2, 0))</f>
        <v>1.2042613597628241E-2</v>
      </c>
      <c r="AE299" s="18">
        <f t="shared" ref="AE299:AE307" si="159">IF($F$4="Cubic", AA299-2*AD299*Y299 - 3*AC299*Y299^2, IF($F$4="Quadratic", AA299-2*AD299*Y299, (Z300-Z299)/(Y300-Y299)))</f>
        <v>0</v>
      </c>
      <c r="AF299" s="11">
        <f t="shared" ref="AF299:AF307" si="160">Z299 -AC299*Y299^3 - AD299*Y299^2 - AE299*Y299</f>
        <v>3.920721988904103E-2</v>
      </c>
      <c r="AG299" t="s">
        <v>28</v>
      </c>
      <c r="AH299">
        <f>V299</f>
        <v>1</v>
      </c>
    </row>
    <row r="300" spans="1:35" x14ac:dyDescent="0.3">
      <c r="A300" s="7">
        <f t="shared" si="148"/>
        <v>0.25</v>
      </c>
      <c r="B300" s="9">
        <f t="shared" ref="B300:B304" si="161">Z243</f>
        <v>3.920721988904103E-2</v>
      </c>
      <c r="C300" s="11">
        <f>D299</f>
        <v>-3.0106533994070602E-3</v>
      </c>
      <c r="D300" s="11">
        <f t="shared" ref="D300:D305" si="162">((B301-B300)/(A301-A300) + (B302-B301)/(A302-A301))/2</f>
        <v>-5.6152639767526203E-3</v>
      </c>
      <c r="E300" s="11">
        <f t="shared" si="149"/>
        <v>6.0741266159441082E-3</v>
      </c>
      <c r="F300" s="11">
        <f t="shared" si="150"/>
        <v>-1.3125394456458909E-2</v>
      </c>
      <c r="G300" s="18">
        <f t="shared" si="151"/>
        <v>2.4131450883328742E-3</v>
      </c>
      <c r="H300" s="11">
        <f t="shared" si="152"/>
        <v>3.9329362542112362E-2</v>
      </c>
      <c r="I300" t="s">
        <v>29</v>
      </c>
      <c r="J300" s="9">
        <f>SUM(J310:J350) / SUM(K310:K350) * J299</f>
        <v>2.5826143536863924E-2</v>
      </c>
      <c r="M300" s="7">
        <f t="shared" ref="M300:M307" si="163">A300</f>
        <v>0.25</v>
      </c>
      <c r="N300" s="9">
        <f t="shared" ref="N300:N304" si="164">B300</f>
        <v>3.920721988904103E-2</v>
      </c>
      <c r="O300" s="11">
        <f>P299</f>
        <v>-3.0106533994070602E-3</v>
      </c>
      <c r="P300" s="11">
        <f t="shared" ref="P300:P305" si="165">((N301-N300)/(M301-M300) + (N302-N301)/(M302-M301))/2</f>
        <v>-5.6152639767526203E-3</v>
      </c>
      <c r="Q300" s="11">
        <f t="shared" si="153"/>
        <v>6.0741266159441082E-3</v>
      </c>
      <c r="R300" s="11">
        <f t="shared" si="154"/>
        <v>-1.3125394456458909E-2</v>
      </c>
      <c r="S300" s="18">
        <f t="shared" si="155"/>
        <v>2.4131450883328742E-3</v>
      </c>
      <c r="T300" s="11">
        <f t="shared" si="156"/>
        <v>3.9329362542112362E-2</v>
      </c>
      <c r="U300" t="s">
        <v>29</v>
      </c>
      <c r="V300" s="9">
        <f>SUM(V310:V350) / SUM(W310:W350) * V299</f>
        <v>2.5924050315613369E-2</v>
      </c>
      <c r="Y300" s="7">
        <f t="shared" ref="Y300:Y307" si="166">M300</f>
        <v>0.25</v>
      </c>
      <c r="Z300" s="9">
        <f t="shared" ref="Z300:Z304" si="167">N300</f>
        <v>3.920721988904103E-2</v>
      </c>
      <c r="AA300" s="11">
        <f>AB299</f>
        <v>-3.0106533994070602E-3</v>
      </c>
      <c r="AB300" s="11">
        <f t="shared" ref="AB300:AB305" si="168">((Z301-Z300)/(Y301-Y300) + (Z302-Z301)/(Y302-Y301))/2</f>
        <v>-5.6152639767526203E-3</v>
      </c>
      <c r="AC300" s="11">
        <f t="shared" si="157"/>
        <v>6.0741266159441082E-3</v>
      </c>
      <c r="AD300" s="11">
        <f t="shared" si="158"/>
        <v>-1.3125394456458909E-2</v>
      </c>
      <c r="AE300" s="18">
        <f t="shared" si="159"/>
        <v>2.4131450883328742E-3</v>
      </c>
      <c r="AF300" s="11">
        <f t="shared" si="160"/>
        <v>3.9329362542112362E-2</v>
      </c>
      <c r="AG300" t="s">
        <v>29</v>
      </c>
      <c r="AH300" s="9">
        <f>SUM(AH310:AH350) / SUM(AI310:AI350) * AH299</f>
        <v>2.5699955381213953E-2</v>
      </c>
    </row>
    <row r="301" spans="1:35" x14ac:dyDescent="0.3">
      <c r="A301" s="7">
        <f t="shared" si="148"/>
        <v>1</v>
      </c>
      <c r="B301" s="9">
        <f t="shared" si="161"/>
        <v>3.4691239789930439E-2</v>
      </c>
      <c r="C301" s="11">
        <f t="shared" ref="C301:C307" si="169">D300</f>
        <v>-5.6152639767526203E-3</v>
      </c>
      <c r="D301" s="11">
        <f t="shared" si="162"/>
        <v>-3.8382851895872958E-3</v>
      </c>
      <c r="E301" s="11">
        <f t="shared" si="149"/>
        <v>9.648931430423259E-4</v>
      </c>
      <c r="F301" s="11">
        <f t="shared" si="150"/>
        <v>-3.4535297501078043E-3</v>
      </c>
      <c r="G301" s="18">
        <f t="shared" si="151"/>
        <v>-1.6028839056639894E-3</v>
      </c>
      <c r="H301" s="11">
        <f t="shared" si="152"/>
        <v>3.878276030265991E-2</v>
      </c>
      <c r="I301" t="s">
        <v>12</v>
      </c>
      <c r="J301" s="9">
        <f>B7</f>
        <v>2.5700000000000001E-2</v>
      </c>
      <c r="M301" s="7">
        <f t="shared" si="163"/>
        <v>1</v>
      </c>
      <c r="N301" s="9">
        <f t="shared" si="164"/>
        <v>3.4691239789930439E-2</v>
      </c>
      <c r="O301" s="11">
        <f t="shared" ref="O301:O307" si="170">P300</f>
        <v>-5.6152639767526203E-3</v>
      </c>
      <c r="P301" s="11">
        <f t="shared" si="165"/>
        <v>-3.8382851895872958E-3</v>
      </c>
      <c r="Q301" s="11">
        <f t="shared" si="153"/>
        <v>9.648931430423259E-4</v>
      </c>
      <c r="R301" s="11">
        <f t="shared" si="154"/>
        <v>-3.4535297501078043E-3</v>
      </c>
      <c r="S301" s="18">
        <f t="shared" si="155"/>
        <v>-1.6028839056639894E-3</v>
      </c>
      <c r="T301" s="11">
        <f t="shared" si="156"/>
        <v>3.878276030265991E-2</v>
      </c>
      <c r="U301" t="s">
        <v>13</v>
      </c>
      <c r="V301" s="11">
        <f>(V300-J300)/$F$3</f>
        <v>0.97906778749445167</v>
      </c>
      <c r="Y301" s="7">
        <f t="shared" si="166"/>
        <v>1</v>
      </c>
      <c r="Z301" s="9">
        <f t="shared" si="167"/>
        <v>3.4691239789930439E-2</v>
      </c>
      <c r="AA301" s="11">
        <f t="shared" ref="AA301:AA307" si="171">AB300</f>
        <v>-5.6152639767526203E-3</v>
      </c>
      <c r="AB301" s="11">
        <f t="shared" si="168"/>
        <v>-3.8382851895872958E-3</v>
      </c>
      <c r="AC301" s="11">
        <f t="shared" si="157"/>
        <v>9.648931430423259E-4</v>
      </c>
      <c r="AD301" s="11">
        <f t="shared" si="158"/>
        <v>-3.4535297501078043E-3</v>
      </c>
      <c r="AE301" s="18">
        <f t="shared" si="159"/>
        <v>-1.6028839056639894E-3</v>
      </c>
      <c r="AF301" s="11">
        <f t="shared" si="160"/>
        <v>3.878276030265991E-2</v>
      </c>
      <c r="AG301" t="s">
        <v>12</v>
      </c>
      <c r="AH301" s="9">
        <f>J301</f>
        <v>2.5700000000000001E-2</v>
      </c>
    </row>
    <row r="302" spans="1:35" x14ac:dyDescent="0.3">
      <c r="A302" s="7">
        <f t="shared" si="148"/>
        <v>2</v>
      </c>
      <c r="B302" s="9">
        <f t="shared" si="161"/>
        <v>2.9482018635239318E-2</v>
      </c>
      <c r="C302" s="11">
        <f t="shared" si="169"/>
        <v>-3.8382851895872958E-3</v>
      </c>
      <c r="D302" s="11">
        <f t="shared" si="162"/>
        <v>-1.8755315300439286E-3</v>
      </c>
      <c r="E302" s="11">
        <f t="shared" si="149"/>
        <v>-7.7911827066428317E-4</v>
      </c>
      <c r="F302" s="11">
        <f t="shared" si="150"/>
        <v>6.8247638597538074E-3</v>
      </c>
      <c r="G302" s="18">
        <f t="shared" si="151"/>
        <v>-2.1787921380631126E-2</v>
      </c>
      <c r="H302" s="11">
        <f t="shared" si="152"/>
        <v>5.1991752122800605E-2</v>
      </c>
      <c r="M302" s="7">
        <f t="shared" si="163"/>
        <v>2</v>
      </c>
      <c r="N302" s="9">
        <f t="shared" si="164"/>
        <v>2.9482018635239318E-2</v>
      </c>
      <c r="O302" s="11">
        <f t="shared" si="170"/>
        <v>-3.8382851895872958E-3</v>
      </c>
      <c r="P302" s="11">
        <f t="shared" si="165"/>
        <v>-1.8755315300439286E-3</v>
      </c>
      <c r="Q302" s="11">
        <f t="shared" si="153"/>
        <v>-7.7911827066428317E-4</v>
      </c>
      <c r="R302" s="11">
        <f t="shared" si="154"/>
        <v>6.8247638597538074E-3</v>
      </c>
      <c r="S302" s="18">
        <f t="shared" si="155"/>
        <v>-2.1787921380631126E-2</v>
      </c>
      <c r="T302" s="11">
        <f t="shared" si="156"/>
        <v>5.1991752122800605E-2</v>
      </c>
      <c r="Y302" s="7">
        <f t="shared" si="166"/>
        <v>2</v>
      </c>
      <c r="Z302" s="9">
        <f t="shared" si="167"/>
        <v>2.9482018635239318E-2</v>
      </c>
      <c r="AA302" s="11">
        <f t="shared" si="171"/>
        <v>-3.8382851895872958E-3</v>
      </c>
      <c r="AB302" s="11">
        <f t="shared" si="168"/>
        <v>-1.8755315300439286E-3</v>
      </c>
      <c r="AC302" s="11">
        <f t="shared" si="157"/>
        <v>-7.7911827066428317E-4</v>
      </c>
      <c r="AD302" s="11">
        <f t="shared" si="158"/>
        <v>6.8247638597538074E-3</v>
      </c>
      <c r="AE302" s="18">
        <f t="shared" si="159"/>
        <v>-2.1787921380631126E-2</v>
      </c>
      <c r="AF302" s="11">
        <f t="shared" si="160"/>
        <v>5.1991752122800605E-2</v>
      </c>
    </row>
    <row r="303" spans="1:35" x14ac:dyDescent="0.3">
      <c r="A303" s="7">
        <f t="shared" si="148"/>
        <v>3</v>
      </c>
      <c r="B303" s="9">
        <f t="shared" si="161"/>
        <v>2.7014669410755848E-2</v>
      </c>
      <c r="C303" s="11">
        <f t="shared" si="169"/>
        <v>-1.8755315300439286E-3</v>
      </c>
      <c r="D303" s="11">
        <f t="shared" si="162"/>
        <v>-8.1968153976377453E-4</v>
      </c>
      <c r="E303" s="11">
        <f t="shared" si="149"/>
        <v>-1.2778539859892996E-4</v>
      </c>
      <c r="F303" s="11">
        <f t="shared" si="150"/>
        <v>1.8696716804288416E-3</v>
      </c>
      <c r="G303" s="18">
        <f t="shared" si="151"/>
        <v>-9.6433558504458693E-3</v>
      </c>
      <c r="H303" s="11">
        <f t="shared" si="152"/>
        <v>4.256789760040499E-2</v>
      </c>
      <c r="M303" s="7">
        <f t="shared" si="163"/>
        <v>3</v>
      </c>
      <c r="N303" s="9">
        <f t="shared" si="164"/>
        <v>2.7014669410755848E-2</v>
      </c>
      <c r="O303" s="11">
        <f t="shared" si="170"/>
        <v>-1.8755315300439286E-3</v>
      </c>
      <c r="P303" s="11">
        <f t="shared" si="165"/>
        <v>-7.6968153976377483E-4</v>
      </c>
      <c r="Q303" s="11">
        <f t="shared" si="153"/>
        <v>-7.7785398598930258E-5</v>
      </c>
      <c r="R303" s="11">
        <f t="shared" si="154"/>
        <v>1.3696716804288446E-3</v>
      </c>
      <c r="S303" s="18">
        <f t="shared" si="155"/>
        <v>-7.9933558504458792E-3</v>
      </c>
      <c r="T303" s="11">
        <f t="shared" si="156"/>
        <v>4.0767897600405001E-2</v>
      </c>
      <c r="Y303" s="7">
        <f t="shared" si="166"/>
        <v>3</v>
      </c>
      <c r="Z303" s="9">
        <f t="shared" si="167"/>
        <v>2.7014669410755848E-2</v>
      </c>
      <c r="AA303" s="11">
        <f t="shared" si="171"/>
        <v>-1.8755315300439286E-3</v>
      </c>
      <c r="AB303" s="11">
        <f t="shared" si="168"/>
        <v>-8.8410176606227263E-4</v>
      </c>
      <c r="AC303" s="11">
        <f t="shared" si="157"/>
        <v>-1.9220562489742805E-4</v>
      </c>
      <c r="AD303" s="11">
        <f t="shared" si="158"/>
        <v>2.5138739434138226E-3</v>
      </c>
      <c r="AE303" s="18">
        <f t="shared" si="159"/>
        <v>-1.1769223318296307E-2</v>
      </c>
      <c r="AF303" s="11">
        <f t="shared" si="160"/>
        <v>4.4887025747150922E-2</v>
      </c>
    </row>
    <row r="304" spans="1:35" x14ac:dyDescent="0.3">
      <c r="A304" s="7">
        <f t="shared" si="148"/>
        <v>4</v>
      </c>
      <c r="B304" s="9">
        <f t="shared" si="161"/>
        <v>2.5730955575151461E-2</v>
      </c>
      <c r="C304" s="11">
        <f t="shared" si="169"/>
        <v>-8.1968153976377453E-4</v>
      </c>
      <c r="D304" s="11">
        <f t="shared" si="162"/>
        <v>-2.9972232782393519E-4</v>
      </c>
      <c r="E304" s="11">
        <f t="shared" si="149"/>
        <v>-4.0810537974138479E-4</v>
      </c>
      <c r="F304" s="11">
        <f t="shared" si="150"/>
        <v>5.7694022324786143E-3</v>
      </c>
      <c r="G304" s="18">
        <f t="shared" si="151"/>
        <v>-2.7385841172006223E-2</v>
      </c>
      <c r="H304" s="11">
        <f t="shared" si="152"/>
        <v>6.9082628846967142E-2</v>
      </c>
      <c r="M304" s="7">
        <f t="shared" si="163"/>
        <v>4</v>
      </c>
      <c r="N304" s="9">
        <f t="shared" si="164"/>
        <v>2.5730955575151461E-2</v>
      </c>
      <c r="O304" s="11">
        <f t="shared" si="170"/>
        <v>-7.6968153976377483E-4</v>
      </c>
      <c r="P304" s="11">
        <f t="shared" si="165"/>
        <v>-2.7472232782393535E-4</v>
      </c>
      <c r="Q304" s="11">
        <f t="shared" si="153"/>
        <v>-5.3310537974138403E-4</v>
      </c>
      <c r="R304" s="11">
        <f t="shared" si="154"/>
        <v>7.4444022324786042E-3</v>
      </c>
      <c r="S304" s="18">
        <f t="shared" si="155"/>
        <v>-3.4735841172006177E-2</v>
      </c>
      <c r="T304" s="11">
        <f t="shared" si="156"/>
        <v>7.9682628846967085E-2</v>
      </c>
      <c r="Y304" s="7">
        <f t="shared" si="166"/>
        <v>4</v>
      </c>
      <c r="Z304" s="9">
        <f t="shared" si="167"/>
        <v>2.5730955575151461E-2</v>
      </c>
      <c r="AA304" s="11">
        <f t="shared" si="171"/>
        <v>-8.8410176606227263E-4</v>
      </c>
      <c r="AB304" s="11">
        <f t="shared" si="168"/>
        <v>-3.3193244097318424E-4</v>
      </c>
      <c r="AC304" s="11">
        <f t="shared" si="157"/>
        <v>-2.4705481399513955E-4</v>
      </c>
      <c r="AD304" s="11">
        <f t="shared" si="158"/>
        <v>3.6113246514789281E-3</v>
      </c>
      <c r="AE304" s="18">
        <f t="shared" si="159"/>
        <v>-1.7916067906127001E-2</v>
      </c>
      <c r="AF304" s="11">
        <f t="shared" si="160"/>
        <v>5.5425540871685545E-2</v>
      </c>
    </row>
    <row r="305" spans="1:35" x14ac:dyDescent="0.3">
      <c r="A305" s="7">
        <f t="shared" si="148"/>
        <v>5</v>
      </c>
      <c r="B305" s="10">
        <f>LN(1+B7)</f>
        <v>2.5375306331228299E-2</v>
      </c>
      <c r="C305" s="11">
        <f t="shared" si="169"/>
        <v>-2.9972232782393519E-4</v>
      </c>
      <c r="D305" s="11">
        <f t="shared" si="162"/>
        <v>-8.9386895914960601E-5</v>
      </c>
      <c r="E305" s="11">
        <f t="shared" si="149"/>
        <v>2.4620399927630012E-5</v>
      </c>
      <c r="F305" s="11">
        <f t="shared" si="150"/>
        <v>-3.9058334072009657E-4</v>
      </c>
      <c r="G305" s="18">
        <f t="shared" si="151"/>
        <v>1.7595810848047796E-3</v>
      </c>
      <c r="H305" s="11">
        <f t="shared" si="152"/>
        <v>2.3264434434253061E-2</v>
      </c>
      <c r="M305" s="7">
        <f t="shared" si="163"/>
        <v>5</v>
      </c>
      <c r="N305" s="10">
        <f>B305+$F$3</f>
        <v>2.5475306331228298E-2</v>
      </c>
      <c r="O305" s="11">
        <f t="shared" si="170"/>
        <v>-2.7472232782393535E-4</v>
      </c>
      <c r="P305" s="11">
        <f t="shared" si="165"/>
        <v>-1.1438689591496045E-4</v>
      </c>
      <c r="Q305" s="11">
        <f t="shared" si="153"/>
        <v>4.9620399927629861E-5</v>
      </c>
      <c r="R305" s="11">
        <f t="shared" si="154"/>
        <v>-8.5308334072009377E-4</v>
      </c>
      <c r="S305" s="18">
        <f t="shared" si="155"/>
        <v>4.5345810848047615E-3</v>
      </c>
      <c r="T305" s="11">
        <f t="shared" si="156"/>
        <v>1.7926934434253104E-2</v>
      </c>
      <c r="Y305" s="7">
        <f t="shared" si="166"/>
        <v>5</v>
      </c>
      <c r="Z305" s="10">
        <f>B305+(J301-J300)/V301</f>
        <v>2.5246465878631302E-2</v>
      </c>
      <c r="AA305" s="11">
        <f t="shared" si="171"/>
        <v>-3.3193244097318424E-4</v>
      </c>
      <c r="AB305" s="11">
        <f t="shared" si="168"/>
        <v>-5.7176782765711552E-5</v>
      </c>
      <c r="AC305" s="11">
        <f t="shared" si="157"/>
        <v>-7.589713221619037E-6</v>
      </c>
      <c r="AD305" s="11">
        <f t="shared" si="158"/>
        <v>2.0530375254101084E-4</v>
      </c>
      <c r="AE305" s="18">
        <f t="shared" si="159"/>
        <v>-1.8157414747618649E-3</v>
      </c>
      <c r="AF305" s="11">
        <f t="shared" si="160"/>
        <v>3.0141293591617734E-2</v>
      </c>
    </row>
    <row r="306" spans="1:35" x14ac:dyDescent="0.3">
      <c r="A306" s="7">
        <f t="shared" si="148"/>
        <v>7</v>
      </c>
      <c r="B306" s="9">
        <f>B249</f>
        <v>2.4887715507778883E-2</v>
      </c>
      <c r="C306" s="11">
        <f t="shared" si="169"/>
        <v>-8.9386895914960601E-5</v>
      </c>
      <c r="D306" s="11">
        <f>(B307-B306)/(A307-A306)</f>
        <v>6.502161989478672E-5</v>
      </c>
      <c r="E306" s="11">
        <f t="shared" si="149"/>
        <v>-1.7156501756638591E-5</v>
      </c>
      <c r="F306" s="11">
        <f t="shared" si="150"/>
        <v>4.6322554742924196E-4</v>
      </c>
      <c r="G306" s="18">
        <f t="shared" si="151"/>
        <v>-4.0525388016984755E-3</v>
      </c>
      <c r="H306" s="11">
        <f t="shared" si="152"/>
        <v>3.6442115398162389E-2</v>
      </c>
      <c r="M306" s="7">
        <f t="shared" si="163"/>
        <v>7</v>
      </c>
      <c r="N306" s="9">
        <f t="shared" ref="N306:N307" si="172">B306</f>
        <v>2.4887715507778883E-2</v>
      </c>
      <c r="O306" s="11">
        <f t="shared" si="170"/>
        <v>-1.1438689591496045E-4</v>
      </c>
      <c r="P306" s="11">
        <f>(N307-N306)/(M307-M306)</f>
        <v>6.502161989478672E-5</v>
      </c>
      <c r="Q306" s="11">
        <f t="shared" si="153"/>
        <v>-1.9934279534416352E-5</v>
      </c>
      <c r="R306" s="11">
        <f t="shared" si="154"/>
        <v>5.3822554742924151E-4</v>
      </c>
      <c r="S306" s="18">
        <f t="shared" si="155"/>
        <v>-4.7192054683651381E-3</v>
      </c>
      <c r="T306" s="11">
        <f t="shared" si="156"/>
        <v>3.8386559842606832E-2</v>
      </c>
      <c r="Y306" s="7">
        <f t="shared" si="166"/>
        <v>7</v>
      </c>
      <c r="Z306" s="9">
        <f t="shared" ref="Z306:Z307" si="173">N306</f>
        <v>2.4887715507778883E-2</v>
      </c>
      <c r="AA306" s="11">
        <f t="shared" si="171"/>
        <v>-5.7176782765711552E-5</v>
      </c>
      <c r="AB306" s="11">
        <f>(Z307-Z306)/(Y307-Y306)</f>
        <v>6.502161989478672E-5</v>
      </c>
      <c r="AC306" s="11">
        <f t="shared" si="157"/>
        <v>-1.3577600295610919E-5</v>
      </c>
      <c r="AD306" s="11">
        <f t="shared" si="158"/>
        <v>3.6659520798149482E-4</v>
      </c>
      <c r="AE306" s="18">
        <f t="shared" si="159"/>
        <v>-3.1936024510518337E-3</v>
      </c>
      <c r="AF306" s="11">
        <f t="shared" si="160"/>
        <v>3.3936884375443017E-2</v>
      </c>
    </row>
    <row r="307" spans="1:35" x14ac:dyDescent="0.3">
      <c r="A307" s="7">
        <f t="shared" si="148"/>
        <v>10</v>
      </c>
      <c r="B307" s="9">
        <f>B250</f>
        <v>2.5082780367463243E-2</v>
      </c>
      <c r="C307" s="11">
        <f t="shared" si="169"/>
        <v>6.502161989478672E-5</v>
      </c>
      <c r="D307" s="11">
        <v>0</v>
      </c>
      <c r="E307" s="11">
        <f t="shared" si="149"/>
        <v>-4.9515344535978621E-5</v>
      </c>
      <c r="F307" s="11">
        <f t="shared" si="150"/>
        <v>7.4598124903441868E-4</v>
      </c>
      <c r="G307" s="18">
        <f t="shared" si="151"/>
        <v>0</v>
      </c>
      <c r="H307" s="11">
        <f t="shared" si="152"/>
        <v>0</v>
      </c>
      <c r="M307" s="7">
        <f t="shared" si="163"/>
        <v>10</v>
      </c>
      <c r="N307" s="9">
        <f t="shared" si="172"/>
        <v>2.5082780367463243E-2</v>
      </c>
      <c r="O307" s="11">
        <f t="shared" si="170"/>
        <v>6.502161989478672E-5</v>
      </c>
      <c r="P307" s="11">
        <v>0</v>
      </c>
      <c r="Q307" s="11">
        <f t="shared" si="153"/>
        <v>-4.9515344535978621E-5</v>
      </c>
      <c r="R307" s="11">
        <f t="shared" si="154"/>
        <v>7.4598124903441868E-4</v>
      </c>
      <c r="S307" s="18">
        <f t="shared" si="155"/>
        <v>0</v>
      </c>
      <c r="T307" s="11">
        <f t="shared" si="156"/>
        <v>0</v>
      </c>
      <c r="Y307" s="7">
        <f t="shared" si="166"/>
        <v>10</v>
      </c>
      <c r="Z307" s="9">
        <f t="shared" si="173"/>
        <v>2.5082780367463243E-2</v>
      </c>
      <c r="AA307" s="11">
        <f t="shared" si="171"/>
        <v>6.502161989478672E-5</v>
      </c>
      <c r="AB307" s="11">
        <v>0</v>
      </c>
      <c r="AC307" s="11">
        <f t="shared" si="157"/>
        <v>-4.9515344535978621E-5</v>
      </c>
      <c r="AD307" s="11">
        <f t="shared" si="158"/>
        <v>7.4598124903441868E-4</v>
      </c>
      <c r="AE307" s="18">
        <f t="shared" si="159"/>
        <v>0</v>
      </c>
      <c r="AF307" s="11">
        <f t="shared" si="160"/>
        <v>0</v>
      </c>
    </row>
    <row r="309" spans="1:35" x14ac:dyDescent="0.3">
      <c r="A309" t="s">
        <v>10</v>
      </c>
      <c r="B309" t="s">
        <v>22</v>
      </c>
      <c r="C309" t="s">
        <v>43</v>
      </c>
      <c r="D309" t="s">
        <v>44</v>
      </c>
      <c r="E309" t="s">
        <v>45</v>
      </c>
      <c r="F309" t="s">
        <v>47</v>
      </c>
      <c r="G309" t="s">
        <v>23</v>
      </c>
      <c r="H309" t="s">
        <v>24</v>
      </c>
      <c r="I309" t="s">
        <v>11</v>
      </c>
      <c r="J309" t="s">
        <v>26</v>
      </c>
      <c r="K309" t="s">
        <v>27</v>
      </c>
      <c r="M309" t="s">
        <v>10</v>
      </c>
      <c r="N309" t="s">
        <v>22</v>
      </c>
      <c r="O309" t="s">
        <v>43</v>
      </c>
      <c r="P309" t="s">
        <v>44</v>
      </c>
      <c r="Q309" t="s">
        <v>45</v>
      </c>
      <c r="R309" t="s">
        <v>47</v>
      </c>
      <c r="S309" t="s">
        <v>23</v>
      </c>
      <c r="T309" t="s">
        <v>24</v>
      </c>
      <c r="U309" t="s">
        <v>11</v>
      </c>
      <c r="V309" t="s">
        <v>26</v>
      </c>
      <c r="W309" t="s">
        <v>27</v>
      </c>
      <c r="Y309" t="s">
        <v>10</v>
      </c>
      <c r="Z309" t="s">
        <v>22</v>
      </c>
      <c r="AA309" t="s">
        <v>43</v>
      </c>
      <c r="AB309" t="s">
        <v>44</v>
      </c>
      <c r="AC309" t="s">
        <v>45</v>
      </c>
      <c r="AD309" t="s">
        <v>47</v>
      </c>
      <c r="AE309" t="s">
        <v>23</v>
      </c>
      <c r="AF309" t="s">
        <v>24</v>
      </c>
      <c r="AG309" t="s">
        <v>11</v>
      </c>
      <c r="AH309" t="s">
        <v>26</v>
      </c>
      <c r="AI309" t="s">
        <v>27</v>
      </c>
    </row>
    <row r="310" spans="1:35" x14ac:dyDescent="0.3">
      <c r="A310" s="7">
        <v>0</v>
      </c>
      <c r="B310" s="7">
        <f t="array" ref="B310:B350">INDEX(A299:A307, MATCH(A310:A350, A299:A307, 1))</f>
        <v>0</v>
      </c>
      <c r="C310" s="11">
        <f t="array" ref="C310:C350">VLOOKUP(B310:B350, A299:H307, 5, FALSE)</f>
        <v>-4.8170454390512964E-2</v>
      </c>
      <c r="D310" s="11">
        <f t="array" ref="D310:D350">VLOOKUP(B310:B350, A299:H307, 6, FALSE)</f>
        <v>1.2042613597628241E-2</v>
      </c>
      <c r="E310" s="11">
        <f t="array" ref="E310:E350">VLOOKUP(B310:B350, A299:H307, 7, FALSE)</f>
        <v>0</v>
      </c>
      <c r="F310" s="1">
        <f t="array" ref="F310:F350">VLOOKUP(B310:B350, A299:H307, 8, FALSE)</f>
        <v>3.920721988904103E-2</v>
      </c>
      <c r="G310" s="3">
        <f>C310*A310^3 + D310*A310^2 + E310*A310 + F310</f>
        <v>3.920721988904103E-2</v>
      </c>
      <c r="H310" s="11">
        <f t="shared" ref="H310:H350" si="174">EXP(-G310*A310)</f>
        <v>1</v>
      </c>
      <c r="I310" s="3">
        <f t="shared" ref="I310:I349" si="175">(H310/H311-1)/(A311-A310)</f>
        <v>3.9399999999999658E-2</v>
      </c>
      <c r="M310" s="7">
        <v>0</v>
      </c>
      <c r="N310" s="7">
        <f t="array" ref="N310:N350">INDEX(M299:M307, MATCH(M310:M350, M299:M307, 1))</f>
        <v>0</v>
      </c>
      <c r="O310" s="11">
        <f t="array" ref="O310:O350">VLOOKUP(N310:N350, M299:T307, 5, FALSE)</f>
        <v>-4.8170454390512964E-2</v>
      </c>
      <c r="P310" s="11">
        <f t="array" ref="P310:P350">VLOOKUP(N310:N350, M299:T307, 6, FALSE)</f>
        <v>1.2042613597628241E-2</v>
      </c>
      <c r="Q310" s="11">
        <f t="array" ref="Q310:Q350">VLOOKUP(N310:N350, M299:T307, 7, FALSE)</f>
        <v>0</v>
      </c>
      <c r="R310" s="1">
        <f t="array" ref="R310:R350">VLOOKUP(N310:N350, M299:T307, 8, FALSE)</f>
        <v>3.920721988904103E-2</v>
      </c>
      <c r="S310" s="3">
        <f>O310*M310^3 + P310*M310^2 + Q310*M310 + R310</f>
        <v>3.920721988904103E-2</v>
      </c>
      <c r="T310" s="11">
        <f t="shared" ref="T310:T350" si="176">EXP(-S310*M310)</f>
        <v>1</v>
      </c>
      <c r="U310" s="3">
        <f t="shared" ref="U310:U349" si="177">(T310/T311-1)/(M311-M310)</f>
        <v>3.9399999999999658E-2</v>
      </c>
      <c r="Y310" s="7">
        <v>0</v>
      </c>
      <c r="Z310" s="7">
        <f t="array" ref="Z310:Z350">INDEX(Y299:Y307, MATCH(Y310:Y350, Y299:Y307, 1))</f>
        <v>0</v>
      </c>
      <c r="AA310" s="11">
        <f t="array" ref="AA310:AA350">VLOOKUP(Z310:Z350, Y299:AF307, 5, FALSE)</f>
        <v>-4.8170454390512964E-2</v>
      </c>
      <c r="AB310" s="11">
        <f t="array" ref="AB310:AB350">VLOOKUP(Z310:Z350, Y299:AF307, 6, FALSE)</f>
        <v>1.2042613597628241E-2</v>
      </c>
      <c r="AC310" s="11">
        <f t="array" ref="AC310:AC350">VLOOKUP(Z310:Z350, Y299:AF307, 7, FALSE)</f>
        <v>0</v>
      </c>
      <c r="AD310" s="1">
        <f t="array" ref="AD310:AD350">VLOOKUP(Z310:Z350, Y299:AF307, 8, FALSE)</f>
        <v>3.920721988904103E-2</v>
      </c>
      <c r="AE310" s="3">
        <f>AA310*Y310^3 + AB310*Y310^2 + AC310*Y310 + AD310</f>
        <v>3.920721988904103E-2</v>
      </c>
      <c r="AF310" s="11">
        <f t="shared" ref="AF310:AF350" si="178">EXP(-AE310*Y310)</f>
        <v>1</v>
      </c>
      <c r="AG310" s="3">
        <f t="shared" ref="AG310:AG349" si="179">(AF310/AF311-1)/(Y311-Y310)</f>
        <v>3.9399999999999658E-2</v>
      </c>
    </row>
    <row r="311" spans="1:35" x14ac:dyDescent="0.3">
      <c r="A311" s="7">
        <v>0.25</v>
      </c>
      <c r="B311" s="7">
        <v>0.25</v>
      </c>
      <c r="C311" s="11">
        <v>6.0741266159441082E-3</v>
      </c>
      <c r="D311" s="11">
        <v>-1.3125394456458909E-2</v>
      </c>
      <c r="E311" s="11">
        <v>2.4131450883328742E-3</v>
      </c>
      <c r="F311" s="1">
        <v>3.9329362542112362E-2</v>
      </c>
      <c r="G311" s="3">
        <f t="shared" ref="G311:G350" si="180">C311*A311^3 + D311*A311^2 + E311*A311 + F311</f>
        <v>3.9207219889041023E-2</v>
      </c>
      <c r="H311" s="11">
        <f t="shared" si="174"/>
        <v>0.99024607614992333</v>
      </c>
      <c r="I311" s="3">
        <f t="shared" si="175"/>
        <v>3.6990474412635699E-2</v>
      </c>
      <c r="J311" s="3">
        <f t="array" ref="J311:J350">(A311:A350 &lt;= J298) * I310:I349 * H311:H350 * (A311:A350-A310:A349)</f>
        <v>9.7539238500766595E-3</v>
      </c>
      <c r="K311" s="11">
        <f t="array" ref="K311:K350">(A311:A350 &lt;= J298) * (ROUND(A311:A350*J299, 0)=A311:A350*J299) * H311:H350</f>
        <v>0</v>
      </c>
      <c r="M311" s="7">
        <v>0.25</v>
      </c>
      <c r="N311" s="7">
        <v>0.25</v>
      </c>
      <c r="O311" s="11">
        <v>6.0741266159441082E-3</v>
      </c>
      <c r="P311" s="11">
        <v>-1.3125394456458909E-2</v>
      </c>
      <c r="Q311" s="11">
        <v>2.4131450883328742E-3</v>
      </c>
      <c r="R311" s="1">
        <v>3.9329362542112362E-2</v>
      </c>
      <c r="S311" s="3">
        <f t="shared" ref="S311:S350" si="181">O311*M311^3 + P311*M311^2 + Q311*M311 + R311</f>
        <v>3.9207219889041023E-2</v>
      </c>
      <c r="T311" s="11">
        <f t="shared" si="176"/>
        <v>0.99024607614992333</v>
      </c>
      <c r="U311" s="3">
        <f t="shared" si="177"/>
        <v>3.6990474412635699E-2</v>
      </c>
      <c r="V311" s="3">
        <f t="array" ref="V311:V350">(M311:M350 &lt;= V298) * U310:U349 * T311:T350 * (M311:M350-M310:M349)</f>
        <v>9.7539238500766595E-3</v>
      </c>
      <c r="W311" s="11">
        <f t="array" ref="W311:W350">(M311:M350 &lt;= V298) * (ROUND(M311:M350*V299, 0)=M311:M350*V299) * T311:T350</f>
        <v>0</v>
      </c>
      <c r="Y311" s="7">
        <v>0.25</v>
      </c>
      <c r="Z311" s="7">
        <v>0.25</v>
      </c>
      <c r="AA311" s="11">
        <v>6.0741266159441082E-3</v>
      </c>
      <c r="AB311" s="11">
        <v>-1.3125394456458909E-2</v>
      </c>
      <c r="AC311" s="11">
        <v>2.4131450883328742E-3</v>
      </c>
      <c r="AD311" s="1">
        <v>3.9329362542112362E-2</v>
      </c>
      <c r="AE311" s="3">
        <f t="shared" ref="AE311:AE350" si="182">AA311*Y311^3 + AB311*Y311^2 + AC311*Y311 + AD311</f>
        <v>3.9207219889041023E-2</v>
      </c>
      <c r="AF311" s="11">
        <f t="shared" si="178"/>
        <v>0.99024607614992333</v>
      </c>
      <c r="AG311" s="3">
        <f t="shared" si="179"/>
        <v>3.6990474412635699E-2</v>
      </c>
      <c r="AH311" s="3">
        <f t="array" ref="AH311:AH350">(Y311:Y350 &lt;= AH298) * AG310:AG349 * AF311:AF350 * (Y311:Y350-Y310:Y349)</f>
        <v>9.7539238500766595E-3</v>
      </c>
      <c r="AI311" s="11">
        <f t="array" ref="AI311:AI350">(Y311:Y350 &lt;= AH298) * (ROUND(Y311:Y350*AH299, 0)=Y311:Y350*AH299) * AF311:AF350</f>
        <v>0</v>
      </c>
    </row>
    <row r="312" spans="1:35" x14ac:dyDescent="0.3">
      <c r="A312" s="7">
        <v>0.5</v>
      </c>
      <c r="B312" s="7">
        <v>0.25</v>
      </c>
      <c r="C312" s="11">
        <v>6.0741266159441082E-3</v>
      </c>
      <c r="D312" s="11">
        <v>-1.3125394456458909E-2</v>
      </c>
      <c r="E312" s="11">
        <v>2.4131450883328742E-3</v>
      </c>
      <c r="F312" s="1">
        <v>3.9329362542112362E-2</v>
      </c>
      <c r="G312" s="3">
        <f t="shared" si="180"/>
        <v>3.8013852299157082E-2</v>
      </c>
      <c r="H312" s="11">
        <f t="shared" si="174"/>
        <v>0.98117256647131401</v>
      </c>
      <c r="I312" s="3">
        <f t="shared" si="175"/>
        <v>3.3064330638397088E-2</v>
      </c>
      <c r="J312" s="3">
        <v>9.0735096786093098E-3</v>
      </c>
      <c r="K312" s="11">
        <v>0</v>
      </c>
      <c r="M312" s="7">
        <v>0.5</v>
      </c>
      <c r="N312" s="7">
        <v>0.25</v>
      </c>
      <c r="O312" s="11">
        <v>6.0741266159441082E-3</v>
      </c>
      <c r="P312" s="11">
        <v>-1.3125394456458909E-2</v>
      </c>
      <c r="Q312" s="11">
        <v>2.4131450883328742E-3</v>
      </c>
      <c r="R312" s="1">
        <v>3.9329362542112362E-2</v>
      </c>
      <c r="S312" s="3">
        <f t="shared" si="181"/>
        <v>3.8013852299157082E-2</v>
      </c>
      <c r="T312" s="11">
        <f t="shared" si="176"/>
        <v>0.98117256647131401</v>
      </c>
      <c r="U312" s="3">
        <f t="shared" si="177"/>
        <v>3.3064330638397088E-2</v>
      </c>
      <c r="V312" s="3">
        <v>9.0735096786093098E-3</v>
      </c>
      <c r="W312" s="11">
        <v>0</v>
      </c>
      <c r="Y312" s="7">
        <v>0.5</v>
      </c>
      <c r="Z312" s="7">
        <v>0.25</v>
      </c>
      <c r="AA312" s="11">
        <v>6.0741266159441082E-3</v>
      </c>
      <c r="AB312" s="11">
        <v>-1.3125394456458909E-2</v>
      </c>
      <c r="AC312" s="11">
        <v>2.4131450883328742E-3</v>
      </c>
      <c r="AD312" s="1">
        <v>3.9329362542112362E-2</v>
      </c>
      <c r="AE312" s="3">
        <f t="shared" si="182"/>
        <v>3.8013852299157082E-2</v>
      </c>
      <c r="AF312" s="11">
        <f t="shared" si="178"/>
        <v>0.98117256647131401</v>
      </c>
      <c r="AG312" s="3">
        <f t="shared" si="179"/>
        <v>3.3064330638397088E-2</v>
      </c>
      <c r="AH312" s="3">
        <v>9.0735096786093098E-3</v>
      </c>
      <c r="AI312" s="11">
        <v>0</v>
      </c>
    </row>
    <row r="313" spans="1:35" x14ac:dyDescent="0.3">
      <c r="A313" s="7">
        <v>0.75</v>
      </c>
      <c r="B313" s="7">
        <v>0.25</v>
      </c>
      <c r="C313" s="11">
        <v>6.0741266159441082E-3</v>
      </c>
      <c r="D313" s="11">
        <v>-1.3125394456458909E-2</v>
      </c>
      <c r="E313" s="11">
        <v>2.4131450883328742E-3</v>
      </c>
      <c r="F313" s="1">
        <v>3.9329362542112362E-2</v>
      </c>
      <c r="G313" s="3">
        <f t="shared" si="180"/>
        <v>3.6318709142705304E-2</v>
      </c>
      <c r="H313" s="11">
        <f t="shared" si="174"/>
        <v>0.97312860498409492</v>
      </c>
      <c r="I313" s="3">
        <f t="shared" si="175"/>
        <v>2.9920178960134436E-2</v>
      </c>
      <c r="J313" s="3">
        <v>8.0439614872190573E-3</v>
      </c>
      <c r="K313" s="11">
        <v>0</v>
      </c>
      <c r="M313" s="7">
        <v>0.75</v>
      </c>
      <c r="N313" s="7">
        <v>0.25</v>
      </c>
      <c r="O313" s="11">
        <v>6.0741266159441082E-3</v>
      </c>
      <c r="P313" s="11">
        <v>-1.3125394456458909E-2</v>
      </c>
      <c r="Q313" s="11">
        <v>2.4131450883328742E-3</v>
      </c>
      <c r="R313" s="1">
        <v>3.9329362542112362E-2</v>
      </c>
      <c r="S313" s="3">
        <f t="shared" si="181"/>
        <v>3.6318709142705304E-2</v>
      </c>
      <c r="T313" s="11">
        <f t="shared" si="176"/>
        <v>0.97312860498409492</v>
      </c>
      <c r="U313" s="3">
        <f t="shared" si="177"/>
        <v>2.9920178960134436E-2</v>
      </c>
      <c r="V313" s="3">
        <v>8.0439614872190573E-3</v>
      </c>
      <c r="W313" s="11">
        <v>0</v>
      </c>
      <c r="Y313" s="7">
        <v>0.75</v>
      </c>
      <c r="Z313" s="7">
        <v>0.25</v>
      </c>
      <c r="AA313" s="11">
        <v>6.0741266159441082E-3</v>
      </c>
      <c r="AB313" s="11">
        <v>-1.3125394456458909E-2</v>
      </c>
      <c r="AC313" s="11">
        <v>2.4131450883328742E-3</v>
      </c>
      <c r="AD313" s="1">
        <v>3.9329362542112362E-2</v>
      </c>
      <c r="AE313" s="3">
        <f t="shared" si="182"/>
        <v>3.6318709142705304E-2</v>
      </c>
      <c r="AF313" s="11">
        <f t="shared" si="178"/>
        <v>0.97312860498409492</v>
      </c>
      <c r="AG313" s="3">
        <f t="shared" si="179"/>
        <v>2.9920178960134436E-2</v>
      </c>
      <c r="AH313" s="3">
        <v>8.0439614872190573E-3</v>
      </c>
      <c r="AI313" s="11">
        <v>0</v>
      </c>
    </row>
    <row r="314" spans="1:35" x14ac:dyDescent="0.3">
      <c r="A314" s="7">
        <v>1</v>
      </c>
      <c r="B314" s="7">
        <v>1</v>
      </c>
      <c r="C314" s="11">
        <v>9.648931430423259E-4</v>
      </c>
      <c r="D314" s="11">
        <v>-3.4535297501078043E-3</v>
      </c>
      <c r="E314" s="11">
        <v>-1.6028839056639894E-3</v>
      </c>
      <c r="F314" s="1">
        <v>3.878276030265991E-2</v>
      </c>
      <c r="G314" s="3">
        <f t="shared" si="180"/>
        <v>3.4691239789930439E-2</v>
      </c>
      <c r="H314" s="11">
        <f t="shared" si="174"/>
        <v>0.96590360282043841</v>
      </c>
      <c r="I314" s="3">
        <f t="shared" si="175"/>
        <v>2.7668153220104408E-2</v>
      </c>
      <c r="J314" s="3">
        <v>7.2250021636565322E-3</v>
      </c>
      <c r="K314" s="11">
        <v>0.96590360282043841</v>
      </c>
      <c r="M314" s="7">
        <v>1</v>
      </c>
      <c r="N314" s="7">
        <v>1</v>
      </c>
      <c r="O314" s="11">
        <v>9.648931430423259E-4</v>
      </c>
      <c r="P314" s="11">
        <v>-3.4535297501078043E-3</v>
      </c>
      <c r="Q314" s="11">
        <v>-1.6028839056639894E-3</v>
      </c>
      <c r="R314" s="1">
        <v>3.878276030265991E-2</v>
      </c>
      <c r="S314" s="3">
        <f t="shared" si="181"/>
        <v>3.4691239789930439E-2</v>
      </c>
      <c r="T314" s="11">
        <f t="shared" si="176"/>
        <v>0.96590360282043841</v>
      </c>
      <c r="U314" s="3">
        <f t="shared" si="177"/>
        <v>2.7668153220104408E-2</v>
      </c>
      <c r="V314" s="3">
        <v>7.2250021636565322E-3</v>
      </c>
      <c r="W314" s="11">
        <v>0.96590360282043841</v>
      </c>
      <c r="Y314" s="7">
        <v>1</v>
      </c>
      <c r="Z314" s="7">
        <v>1</v>
      </c>
      <c r="AA314" s="11">
        <v>9.648931430423259E-4</v>
      </c>
      <c r="AB314" s="11">
        <v>-3.4535297501078043E-3</v>
      </c>
      <c r="AC314" s="11">
        <v>-1.6028839056639894E-3</v>
      </c>
      <c r="AD314" s="1">
        <v>3.878276030265991E-2</v>
      </c>
      <c r="AE314" s="3">
        <f t="shared" si="182"/>
        <v>3.4691239789930439E-2</v>
      </c>
      <c r="AF314" s="11">
        <f t="shared" si="178"/>
        <v>0.96590360282043841</v>
      </c>
      <c r="AG314" s="3">
        <f t="shared" si="179"/>
        <v>2.7668153220104408E-2</v>
      </c>
      <c r="AH314" s="3">
        <v>7.2250021636565322E-3</v>
      </c>
      <c r="AI314" s="11">
        <v>0.96590360282043841</v>
      </c>
    </row>
    <row r="315" spans="1:35" x14ac:dyDescent="0.3">
      <c r="A315" s="7">
        <v>1.25</v>
      </c>
      <c r="B315" s="7">
        <v>1</v>
      </c>
      <c r="C315" s="11">
        <v>9.648931430423259E-4</v>
      </c>
      <c r="D315" s="11">
        <v>-3.4535297501078043E-3</v>
      </c>
      <c r="E315" s="11">
        <v>-1.6028839056639894E-3</v>
      </c>
      <c r="F315" s="1">
        <v>3.878276030265991E-2</v>
      </c>
      <c r="G315" s="3">
        <f t="shared" si="180"/>
        <v>3.3267572106041018E-2</v>
      </c>
      <c r="H315" s="11">
        <f t="shared" si="174"/>
        <v>0.95926830719477452</v>
      </c>
      <c r="I315" s="3">
        <f t="shared" si="175"/>
        <v>2.4926525958334445E-2</v>
      </c>
      <c r="J315" s="3">
        <v>6.6352956256638014E-3</v>
      </c>
      <c r="K315" s="11">
        <v>0</v>
      </c>
      <c r="M315" s="7">
        <v>1.25</v>
      </c>
      <c r="N315" s="7">
        <v>1</v>
      </c>
      <c r="O315" s="11">
        <v>9.648931430423259E-4</v>
      </c>
      <c r="P315" s="11">
        <v>-3.4535297501078043E-3</v>
      </c>
      <c r="Q315" s="11">
        <v>-1.6028839056639894E-3</v>
      </c>
      <c r="R315" s="1">
        <v>3.878276030265991E-2</v>
      </c>
      <c r="S315" s="3">
        <f t="shared" si="181"/>
        <v>3.3267572106041018E-2</v>
      </c>
      <c r="T315" s="11">
        <f t="shared" si="176"/>
        <v>0.95926830719477452</v>
      </c>
      <c r="U315" s="3">
        <f t="shared" si="177"/>
        <v>2.4926525958334445E-2</v>
      </c>
      <c r="V315" s="3">
        <v>6.6352956256638014E-3</v>
      </c>
      <c r="W315" s="11">
        <v>0</v>
      </c>
      <c r="Y315" s="7">
        <v>1.25</v>
      </c>
      <c r="Z315" s="7">
        <v>1</v>
      </c>
      <c r="AA315" s="11">
        <v>9.648931430423259E-4</v>
      </c>
      <c r="AB315" s="11">
        <v>-3.4535297501078043E-3</v>
      </c>
      <c r="AC315" s="11">
        <v>-1.6028839056639894E-3</v>
      </c>
      <c r="AD315" s="1">
        <v>3.878276030265991E-2</v>
      </c>
      <c r="AE315" s="3">
        <f t="shared" si="182"/>
        <v>3.3267572106041018E-2</v>
      </c>
      <c r="AF315" s="11">
        <f t="shared" si="178"/>
        <v>0.95926830719477452</v>
      </c>
      <c r="AG315" s="3">
        <f t="shared" si="179"/>
        <v>2.4926525958334445E-2</v>
      </c>
      <c r="AH315" s="3">
        <v>6.6352956256638014E-3</v>
      </c>
      <c r="AI315" s="11">
        <v>0</v>
      </c>
    </row>
    <row r="316" spans="1:35" x14ac:dyDescent="0.3">
      <c r="A316" s="7">
        <v>1.5</v>
      </c>
      <c r="B316" s="7">
        <v>1</v>
      </c>
      <c r="C316" s="11">
        <v>9.648931430423259E-4</v>
      </c>
      <c r="D316" s="11">
        <v>-3.4535297501078043E-3</v>
      </c>
      <c r="E316" s="11">
        <v>-1.6028839056639894E-3</v>
      </c>
      <c r="F316" s="1">
        <v>3.878276030265991E-2</v>
      </c>
      <c r="G316" s="3">
        <f t="shared" si="180"/>
        <v>3.1864506864189214E-2</v>
      </c>
      <c r="H316" s="11">
        <f t="shared" si="174"/>
        <v>0.95332752139257781</v>
      </c>
      <c r="I316" s="3">
        <f t="shared" si="175"/>
        <v>2.288569914159666E-2</v>
      </c>
      <c r="J316" s="3">
        <v>5.940785802196682E-3</v>
      </c>
      <c r="K316" s="11">
        <v>0</v>
      </c>
      <c r="M316" s="7">
        <v>1.5</v>
      </c>
      <c r="N316" s="7">
        <v>1</v>
      </c>
      <c r="O316" s="11">
        <v>9.648931430423259E-4</v>
      </c>
      <c r="P316" s="11">
        <v>-3.4535297501078043E-3</v>
      </c>
      <c r="Q316" s="11">
        <v>-1.6028839056639894E-3</v>
      </c>
      <c r="R316" s="1">
        <v>3.878276030265991E-2</v>
      </c>
      <c r="S316" s="3">
        <f t="shared" si="181"/>
        <v>3.1864506864189214E-2</v>
      </c>
      <c r="T316" s="11">
        <f t="shared" si="176"/>
        <v>0.95332752139257781</v>
      </c>
      <c r="U316" s="3">
        <f t="shared" si="177"/>
        <v>2.288569914159666E-2</v>
      </c>
      <c r="V316" s="3">
        <v>5.940785802196682E-3</v>
      </c>
      <c r="W316" s="11">
        <v>0</v>
      </c>
      <c r="Y316" s="7">
        <v>1.5</v>
      </c>
      <c r="Z316" s="7">
        <v>1</v>
      </c>
      <c r="AA316" s="11">
        <v>9.648931430423259E-4</v>
      </c>
      <c r="AB316" s="11">
        <v>-3.4535297501078043E-3</v>
      </c>
      <c r="AC316" s="11">
        <v>-1.6028839056639894E-3</v>
      </c>
      <c r="AD316" s="1">
        <v>3.878276030265991E-2</v>
      </c>
      <c r="AE316" s="3">
        <f t="shared" si="182"/>
        <v>3.1864506864189214E-2</v>
      </c>
      <c r="AF316" s="11">
        <f t="shared" si="178"/>
        <v>0.95332752139257781</v>
      </c>
      <c r="AG316" s="3">
        <f t="shared" si="179"/>
        <v>2.288569914159666E-2</v>
      </c>
      <c r="AH316" s="3">
        <v>5.940785802196682E-3</v>
      </c>
      <c r="AI316" s="11">
        <v>0</v>
      </c>
    </row>
    <row r="317" spans="1:35" x14ac:dyDescent="0.3">
      <c r="A317" s="7">
        <v>1.75</v>
      </c>
      <c r="B317" s="7">
        <v>1</v>
      </c>
      <c r="C317" s="11">
        <v>9.648931430423259E-4</v>
      </c>
      <c r="D317" s="11">
        <v>-3.4535297501078043E-3</v>
      </c>
      <c r="E317" s="11">
        <v>-1.6028839056639894E-3</v>
      </c>
      <c r="F317" s="1">
        <v>3.878276030265991E-2</v>
      </c>
      <c r="G317" s="3">
        <f t="shared" si="180"/>
        <v>3.0572502796535242E-2</v>
      </c>
      <c r="H317" s="11">
        <f t="shared" si="174"/>
        <v>0.94790415904284708</v>
      </c>
      <c r="I317" s="3">
        <f t="shared" si="175"/>
        <v>2.1908408624002895E-2</v>
      </c>
      <c r="J317" s="3">
        <v>5.4233623497306977E-3</v>
      </c>
      <c r="K317" s="11">
        <v>0</v>
      </c>
      <c r="M317" s="7">
        <v>1.75</v>
      </c>
      <c r="N317" s="7">
        <v>1</v>
      </c>
      <c r="O317" s="11">
        <v>9.648931430423259E-4</v>
      </c>
      <c r="P317" s="11">
        <v>-3.4535297501078043E-3</v>
      </c>
      <c r="Q317" s="11">
        <v>-1.6028839056639894E-3</v>
      </c>
      <c r="R317" s="1">
        <v>3.878276030265991E-2</v>
      </c>
      <c r="S317" s="3">
        <f t="shared" si="181"/>
        <v>3.0572502796535242E-2</v>
      </c>
      <c r="T317" s="11">
        <f t="shared" si="176"/>
        <v>0.94790415904284708</v>
      </c>
      <c r="U317" s="3">
        <f t="shared" si="177"/>
        <v>2.1908408624002895E-2</v>
      </c>
      <c r="V317" s="3">
        <v>5.4233623497306977E-3</v>
      </c>
      <c r="W317" s="11">
        <v>0</v>
      </c>
      <c r="Y317" s="7">
        <v>1.75</v>
      </c>
      <c r="Z317" s="7">
        <v>1</v>
      </c>
      <c r="AA317" s="11">
        <v>9.648931430423259E-4</v>
      </c>
      <c r="AB317" s="11">
        <v>-3.4535297501078043E-3</v>
      </c>
      <c r="AC317" s="11">
        <v>-1.6028839056639894E-3</v>
      </c>
      <c r="AD317" s="1">
        <v>3.878276030265991E-2</v>
      </c>
      <c r="AE317" s="3">
        <f t="shared" si="182"/>
        <v>3.0572502796535242E-2</v>
      </c>
      <c r="AF317" s="11">
        <f t="shared" si="178"/>
        <v>0.94790415904284708</v>
      </c>
      <c r="AG317" s="3">
        <f t="shared" si="179"/>
        <v>2.1908408624002895E-2</v>
      </c>
      <c r="AH317" s="3">
        <v>5.4233623497306977E-3</v>
      </c>
      <c r="AI317" s="11">
        <v>0</v>
      </c>
    </row>
    <row r="318" spans="1:35" x14ac:dyDescent="0.3">
      <c r="A318" s="7">
        <v>2</v>
      </c>
      <c r="B318" s="7">
        <v>2</v>
      </c>
      <c r="C318" s="11">
        <v>-7.7911827066428317E-4</v>
      </c>
      <c r="D318" s="11">
        <v>6.8247638597538074E-3</v>
      </c>
      <c r="E318" s="11">
        <v>-2.1787921380631126E-2</v>
      </c>
      <c r="F318" s="1">
        <v>5.1991752122800605E-2</v>
      </c>
      <c r="G318" s="3">
        <f t="shared" si="180"/>
        <v>2.9482018635239318E-2</v>
      </c>
      <c r="H318" s="11">
        <f t="shared" si="174"/>
        <v>0.94274067207527401</v>
      </c>
      <c r="I318" s="3">
        <f t="shared" si="175"/>
        <v>2.2006031030922912E-2</v>
      </c>
      <c r="J318" s="3">
        <v>5.1634869675730548E-3</v>
      </c>
      <c r="K318" s="11">
        <v>0.94274067207527401</v>
      </c>
      <c r="M318" s="7">
        <v>2</v>
      </c>
      <c r="N318" s="7">
        <v>2</v>
      </c>
      <c r="O318" s="11">
        <v>-7.7911827066428317E-4</v>
      </c>
      <c r="P318" s="11">
        <v>6.8247638597538074E-3</v>
      </c>
      <c r="Q318" s="11">
        <v>-2.1787921380631126E-2</v>
      </c>
      <c r="R318" s="1">
        <v>5.1991752122800605E-2</v>
      </c>
      <c r="S318" s="3">
        <f t="shared" si="181"/>
        <v>2.9482018635239318E-2</v>
      </c>
      <c r="T318" s="11">
        <f t="shared" si="176"/>
        <v>0.94274067207527401</v>
      </c>
      <c r="U318" s="3">
        <f t="shared" si="177"/>
        <v>2.2006031030922912E-2</v>
      </c>
      <c r="V318" s="3">
        <v>5.1634869675730548E-3</v>
      </c>
      <c r="W318" s="11">
        <v>0.94274067207527401</v>
      </c>
      <c r="Y318" s="7">
        <v>2</v>
      </c>
      <c r="Z318" s="7">
        <v>2</v>
      </c>
      <c r="AA318" s="11">
        <v>-7.7911827066428317E-4</v>
      </c>
      <c r="AB318" s="11">
        <v>6.8247638597538074E-3</v>
      </c>
      <c r="AC318" s="11">
        <v>-2.1787921380631126E-2</v>
      </c>
      <c r="AD318" s="1">
        <v>5.1991752122800605E-2</v>
      </c>
      <c r="AE318" s="3">
        <f t="shared" si="182"/>
        <v>2.9482018635239318E-2</v>
      </c>
      <c r="AF318" s="11">
        <f t="shared" si="178"/>
        <v>0.94274067207527401</v>
      </c>
      <c r="AG318" s="3">
        <f t="shared" si="179"/>
        <v>2.2006031030922912E-2</v>
      </c>
      <c r="AH318" s="3">
        <v>5.1634869675730548E-3</v>
      </c>
      <c r="AI318" s="11">
        <v>0.94274067207527401</v>
      </c>
    </row>
    <row r="319" spans="1:35" x14ac:dyDescent="0.3">
      <c r="A319" s="7">
        <v>2.25</v>
      </c>
      <c r="B319" s="7">
        <v>2</v>
      </c>
      <c r="C319" s="11">
        <v>-7.7911827066428317E-4</v>
      </c>
      <c r="D319" s="11">
        <v>6.8247638597538074E-3</v>
      </c>
      <c r="E319" s="11">
        <v>-2.1787921380631126E-2</v>
      </c>
      <c r="F319" s="1">
        <v>5.1991752122800605E-2</v>
      </c>
      <c r="G319" s="3">
        <f t="shared" si="180"/>
        <v>2.8644652004598873E-2</v>
      </c>
      <c r="H319" s="11">
        <f t="shared" si="174"/>
        <v>0.93758255437884575</v>
      </c>
      <c r="I319" s="3">
        <f t="shared" si="175"/>
        <v>2.2290005897353637E-2</v>
      </c>
      <c r="J319" s="3">
        <v>5.1581176964282122E-3</v>
      </c>
      <c r="K319" s="11">
        <v>0</v>
      </c>
      <c r="M319" s="7">
        <v>2.25</v>
      </c>
      <c r="N319" s="7">
        <v>2</v>
      </c>
      <c r="O319" s="11">
        <v>-7.7911827066428317E-4</v>
      </c>
      <c r="P319" s="11">
        <v>6.8247638597538074E-3</v>
      </c>
      <c r="Q319" s="11">
        <v>-2.1787921380631126E-2</v>
      </c>
      <c r="R319" s="1">
        <v>5.1991752122800605E-2</v>
      </c>
      <c r="S319" s="3">
        <f t="shared" si="181"/>
        <v>2.8644652004598873E-2</v>
      </c>
      <c r="T319" s="11">
        <f t="shared" si="176"/>
        <v>0.93758255437884575</v>
      </c>
      <c r="U319" s="3">
        <f t="shared" si="177"/>
        <v>2.2290005897353637E-2</v>
      </c>
      <c r="V319" s="3">
        <v>5.1581176964282122E-3</v>
      </c>
      <c r="W319" s="11">
        <v>0</v>
      </c>
      <c r="Y319" s="7">
        <v>2.25</v>
      </c>
      <c r="Z319" s="7">
        <v>2</v>
      </c>
      <c r="AA319" s="11">
        <v>-7.7911827066428317E-4</v>
      </c>
      <c r="AB319" s="11">
        <v>6.8247638597538074E-3</v>
      </c>
      <c r="AC319" s="11">
        <v>-2.1787921380631126E-2</v>
      </c>
      <c r="AD319" s="1">
        <v>5.1991752122800605E-2</v>
      </c>
      <c r="AE319" s="3">
        <f t="shared" si="182"/>
        <v>2.8644652004598873E-2</v>
      </c>
      <c r="AF319" s="11">
        <f t="shared" si="178"/>
        <v>0.93758255437884575</v>
      </c>
      <c r="AG319" s="3">
        <f t="shared" si="179"/>
        <v>2.2290005897353637E-2</v>
      </c>
      <c r="AH319" s="3">
        <v>5.1581176964282122E-3</v>
      </c>
      <c r="AI319" s="11">
        <v>0</v>
      </c>
    </row>
    <row r="320" spans="1:35" x14ac:dyDescent="0.3">
      <c r="A320" s="7">
        <v>2.5</v>
      </c>
      <c r="B320" s="7">
        <v>2</v>
      </c>
      <c r="C320" s="11">
        <v>-7.7911827066428317E-4</v>
      </c>
      <c r="D320" s="11">
        <v>6.8247638597538074E-3</v>
      </c>
      <c r="E320" s="11">
        <v>-2.1787921380631126E-2</v>
      </c>
      <c r="F320" s="1">
        <v>5.1991752122800605E-2</v>
      </c>
      <c r="G320" s="3">
        <f t="shared" si="180"/>
        <v>2.8002999815554663E-2</v>
      </c>
      <c r="H320" s="11">
        <f t="shared" si="174"/>
        <v>0.93238682740845846</v>
      </c>
      <c r="I320" s="3">
        <f t="shared" si="175"/>
        <v>2.2356463488940825E-2</v>
      </c>
      <c r="J320" s="3">
        <v>5.1957269703873472E-3</v>
      </c>
      <c r="K320" s="11">
        <v>0</v>
      </c>
      <c r="M320" s="7">
        <v>2.5</v>
      </c>
      <c r="N320" s="7">
        <v>2</v>
      </c>
      <c r="O320" s="11">
        <v>-7.7911827066428317E-4</v>
      </c>
      <c r="P320" s="11">
        <v>6.8247638597538074E-3</v>
      </c>
      <c r="Q320" s="11">
        <v>-2.1787921380631126E-2</v>
      </c>
      <c r="R320" s="1">
        <v>5.1991752122800605E-2</v>
      </c>
      <c r="S320" s="3">
        <f t="shared" si="181"/>
        <v>2.8002999815554663E-2</v>
      </c>
      <c r="T320" s="11">
        <f t="shared" si="176"/>
        <v>0.93238682740845846</v>
      </c>
      <c r="U320" s="3">
        <f t="shared" si="177"/>
        <v>2.2356463488940825E-2</v>
      </c>
      <c r="V320" s="3">
        <v>5.1957269703873472E-3</v>
      </c>
      <c r="W320" s="11">
        <v>0</v>
      </c>
      <c r="Y320" s="7">
        <v>2.5</v>
      </c>
      <c r="Z320" s="7">
        <v>2</v>
      </c>
      <c r="AA320" s="11">
        <v>-7.7911827066428317E-4</v>
      </c>
      <c r="AB320" s="11">
        <v>6.8247638597538074E-3</v>
      </c>
      <c r="AC320" s="11">
        <v>-2.1787921380631126E-2</v>
      </c>
      <c r="AD320" s="1">
        <v>5.1991752122800605E-2</v>
      </c>
      <c r="AE320" s="3">
        <f t="shared" si="182"/>
        <v>2.8002999815554663E-2</v>
      </c>
      <c r="AF320" s="11">
        <f t="shared" si="178"/>
        <v>0.93238682740845846</v>
      </c>
      <c r="AG320" s="3">
        <f t="shared" si="179"/>
        <v>2.2356463488940825E-2</v>
      </c>
      <c r="AH320" s="3">
        <v>5.1957269703873472E-3</v>
      </c>
      <c r="AI320" s="11">
        <v>0</v>
      </c>
    </row>
    <row r="321" spans="1:35" x14ac:dyDescent="0.3">
      <c r="A321" s="7">
        <v>2.75</v>
      </c>
      <c r="B321" s="7">
        <v>2</v>
      </c>
      <c r="C321" s="11">
        <v>-7.7911827066428317E-4</v>
      </c>
      <c r="D321" s="11">
        <v>6.8247638597538074E-3</v>
      </c>
      <c r="E321" s="11">
        <v>-2.1787921380631126E-2</v>
      </c>
      <c r="F321" s="1">
        <v>5.1991752122800605E-2</v>
      </c>
      <c r="G321" s="3">
        <f t="shared" si="180"/>
        <v>2.7484019730231915E-2</v>
      </c>
      <c r="H321" s="11">
        <f t="shared" si="174"/>
        <v>0.92720457360928976</v>
      </c>
      <c r="I321" s="3">
        <f t="shared" si="175"/>
        <v>2.1911612467816255E-2</v>
      </c>
      <c r="J321" s="3">
        <v>5.1822537991687585E-3</v>
      </c>
      <c r="K321" s="11">
        <v>0</v>
      </c>
      <c r="M321" s="7">
        <v>2.75</v>
      </c>
      <c r="N321" s="7">
        <v>2</v>
      </c>
      <c r="O321" s="11">
        <v>-7.7911827066428317E-4</v>
      </c>
      <c r="P321" s="11">
        <v>6.8247638597538074E-3</v>
      </c>
      <c r="Q321" s="11">
        <v>-2.1787921380631126E-2</v>
      </c>
      <c r="R321" s="1">
        <v>5.1991752122800605E-2</v>
      </c>
      <c r="S321" s="3">
        <f t="shared" si="181"/>
        <v>2.7484019730231915E-2</v>
      </c>
      <c r="T321" s="11">
        <f t="shared" si="176"/>
        <v>0.92720457360928976</v>
      </c>
      <c r="U321" s="3">
        <f t="shared" si="177"/>
        <v>2.1911612467816255E-2</v>
      </c>
      <c r="V321" s="3">
        <v>5.1822537991687585E-3</v>
      </c>
      <c r="W321" s="11">
        <v>0</v>
      </c>
      <c r="Y321" s="7">
        <v>2.75</v>
      </c>
      <c r="Z321" s="7">
        <v>2</v>
      </c>
      <c r="AA321" s="11">
        <v>-7.7911827066428317E-4</v>
      </c>
      <c r="AB321" s="11">
        <v>6.8247638597538074E-3</v>
      </c>
      <c r="AC321" s="11">
        <v>-2.1787921380631126E-2</v>
      </c>
      <c r="AD321" s="1">
        <v>5.1991752122800605E-2</v>
      </c>
      <c r="AE321" s="3">
        <f t="shared" si="182"/>
        <v>2.7484019730231915E-2</v>
      </c>
      <c r="AF321" s="11">
        <f t="shared" si="178"/>
        <v>0.92720457360928976</v>
      </c>
      <c r="AG321" s="3">
        <f t="shared" si="179"/>
        <v>2.1911612467816255E-2</v>
      </c>
      <c r="AH321" s="3">
        <v>5.1822537991687585E-3</v>
      </c>
      <c r="AI321" s="11">
        <v>0</v>
      </c>
    </row>
    <row r="322" spans="1:35" x14ac:dyDescent="0.3">
      <c r="A322" s="7">
        <v>3</v>
      </c>
      <c r="B322" s="7">
        <v>3</v>
      </c>
      <c r="C322" s="11">
        <v>-1.2778539859892996E-4</v>
      </c>
      <c r="D322" s="11">
        <v>1.8696716804288416E-3</v>
      </c>
      <c r="E322" s="11">
        <v>-9.6433558504458693E-3</v>
      </c>
      <c r="F322" s="1">
        <v>4.256789760040499E-2</v>
      </c>
      <c r="G322" s="3">
        <f t="shared" si="180"/>
        <v>2.7014669410755848E-2</v>
      </c>
      <c r="H322" s="11">
        <f t="shared" si="174"/>
        <v>0.92215310822344376</v>
      </c>
      <c r="I322" s="3">
        <f t="shared" si="175"/>
        <v>2.1535678980400874E-2</v>
      </c>
      <c r="J322" s="3">
        <v>5.0514653858460806E-3</v>
      </c>
      <c r="K322" s="11">
        <v>0.92215310822344376</v>
      </c>
      <c r="M322" s="7">
        <v>3</v>
      </c>
      <c r="N322" s="7">
        <v>3</v>
      </c>
      <c r="O322" s="11">
        <v>-7.7785398598930258E-5</v>
      </c>
      <c r="P322" s="11">
        <v>1.3696716804288446E-3</v>
      </c>
      <c r="Q322" s="11">
        <v>-7.9933558504458792E-3</v>
      </c>
      <c r="R322" s="1">
        <v>4.0767897600405001E-2</v>
      </c>
      <c r="S322" s="3">
        <f t="shared" si="181"/>
        <v>2.7014669410755851E-2</v>
      </c>
      <c r="T322" s="11">
        <f t="shared" si="176"/>
        <v>0.92215310822344376</v>
      </c>
      <c r="U322" s="3">
        <f t="shared" si="177"/>
        <v>2.1505046305763109E-2</v>
      </c>
      <c r="V322" s="3">
        <v>5.0514653858460806E-3</v>
      </c>
      <c r="W322" s="11">
        <v>0.92215310822344376</v>
      </c>
      <c r="Y322" s="7">
        <v>3</v>
      </c>
      <c r="Z322" s="7">
        <v>3</v>
      </c>
      <c r="AA322" s="11">
        <v>-1.9220562489742805E-4</v>
      </c>
      <c r="AB322" s="11">
        <v>2.5138739434138226E-3</v>
      </c>
      <c r="AC322" s="11">
        <v>-1.1769223318296307E-2</v>
      </c>
      <c r="AD322" s="1">
        <v>4.4887025747150922E-2</v>
      </c>
      <c r="AE322" s="3">
        <f t="shared" si="182"/>
        <v>2.7014669410755851E-2</v>
      </c>
      <c r="AF322" s="11">
        <f t="shared" si="178"/>
        <v>0.92215310822344376</v>
      </c>
      <c r="AG322" s="3">
        <f t="shared" si="179"/>
        <v>2.157514660102855E-2</v>
      </c>
      <c r="AH322" s="3">
        <v>5.0514653858460806E-3</v>
      </c>
      <c r="AI322" s="11">
        <v>0.92215310822344376</v>
      </c>
    </row>
    <row r="323" spans="1:35" x14ac:dyDescent="0.3">
      <c r="A323" s="7">
        <v>3.25</v>
      </c>
      <c r="B323" s="7">
        <v>3</v>
      </c>
      <c r="C323" s="11">
        <v>-1.2778539859892996E-4</v>
      </c>
      <c r="D323" s="11">
        <v>1.8696716804288416E-3</v>
      </c>
      <c r="E323" s="11">
        <v>-9.6433558504458693E-3</v>
      </c>
      <c r="F323" s="1">
        <v>4.256789760040499E-2</v>
      </c>
      <c r="G323" s="3">
        <f t="shared" si="180"/>
        <v>2.6588765074706665E-2</v>
      </c>
      <c r="H323" s="11">
        <f t="shared" si="174"/>
        <v>0.91721489682990121</v>
      </c>
      <c r="I323" s="3">
        <f t="shared" si="175"/>
        <v>2.1776755558695626E-2</v>
      </c>
      <c r="J323" s="3">
        <v>4.9382113935425654E-3</v>
      </c>
      <c r="K323" s="11">
        <v>0</v>
      </c>
      <c r="M323" s="7">
        <v>3.25</v>
      </c>
      <c r="N323" s="7">
        <v>3</v>
      </c>
      <c r="O323" s="11">
        <v>-7.7785398598930258E-5</v>
      </c>
      <c r="P323" s="11">
        <v>1.3696716804288446E-3</v>
      </c>
      <c r="Q323" s="11">
        <v>-7.9933558504458792E-3</v>
      </c>
      <c r="R323" s="1">
        <v>4.0767897600405001E-2</v>
      </c>
      <c r="S323" s="3">
        <f t="shared" si="181"/>
        <v>2.6586421324706663E-2</v>
      </c>
      <c r="T323" s="11">
        <f t="shared" si="176"/>
        <v>0.9172218834543574</v>
      </c>
      <c r="U323" s="3">
        <f t="shared" si="177"/>
        <v>2.1719414228579481E-2</v>
      </c>
      <c r="V323" s="3">
        <v>4.9312247690863021E-3</v>
      </c>
      <c r="W323" s="11">
        <v>0</v>
      </c>
      <c r="Y323" s="7">
        <v>3.25</v>
      </c>
      <c r="Z323" s="7">
        <v>3</v>
      </c>
      <c r="AA323" s="11">
        <v>-1.9220562489742805E-4</v>
      </c>
      <c r="AB323" s="11">
        <v>2.5138739434138226E-3</v>
      </c>
      <c r="AC323" s="11">
        <v>-1.1769223318296307E-2</v>
      </c>
      <c r="AD323" s="1">
        <v>4.4887025747150922E-2</v>
      </c>
      <c r="AE323" s="3">
        <f t="shared" si="182"/>
        <v>2.6591784772814406E-2</v>
      </c>
      <c r="AF323" s="11">
        <f t="shared" si="178"/>
        <v>0.91720589530978469</v>
      </c>
      <c r="AG323" s="3">
        <f t="shared" si="179"/>
        <v>2.185063559319822E-2</v>
      </c>
      <c r="AH323" s="3">
        <v>4.9472129136590619E-3</v>
      </c>
      <c r="AI323" s="11">
        <v>0</v>
      </c>
    </row>
    <row r="324" spans="1:35" x14ac:dyDescent="0.3">
      <c r="A324" s="7">
        <v>3.5</v>
      </c>
      <c r="B324" s="7">
        <v>3</v>
      </c>
      <c r="C324" s="11">
        <v>-1.2778539859892996E-4</v>
      </c>
      <c r="D324" s="11">
        <v>1.8696716804288416E-3</v>
      </c>
      <c r="E324" s="11">
        <v>-9.6433558504458693E-3</v>
      </c>
      <c r="F324" s="1">
        <v>4.256789760040499E-2</v>
      </c>
      <c r="G324" s="3">
        <f t="shared" si="180"/>
        <v>2.6240831244168636E-2</v>
      </c>
      <c r="H324" s="11">
        <f t="shared" si="174"/>
        <v>0.91224844398652749</v>
      </c>
      <c r="I324" s="3">
        <f t="shared" si="175"/>
        <v>2.2072358672855508E-2</v>
      </c>
      <c r="J324" s="3">
        <v>4.966452843373762E-3</v>
      </c>
      <c r="K324" s="11">
        <v>0</v>
      </c>
      <c r="M324" s="7">
        <v>3.5</v>
      </c>
      <c r="N324" s="7">
        <v>3</v>
      </c>
      <c r="O324" s="11">
        <v>-7.7785398598930258E-5</v>
      </c>
      <c r="P324" s="11">
        <v>1.3696716804288446E-3</v>
      </c>
      <c r="Q324" s="11">
        <v>-7.9933558504458792E-3</v>
      </c>
      <c r="R324" s="1">
        <v>4.0767897600405001E-2</v>
      </c>
      <c r="S324" s="3">
        <f t="shared" si="181"/>
        <v>2.6234581244168637E-2</v>
      </c>
      <c r="T324" s="11">
        <f t="shared" si="176"/>
        <v>0.9122683996395039</v>
      </c>
      <c r="U324" s="3">
        <f t="shared" si="177"/>
        <v>2.2054290810263666E-2</v>
      </c>
      <c r="V324" s="3">
        <v>4.9534838148534181E-3</v>
      </c>
      <c r="W324" s="11">
        <v>0</v>
      </c>
      <c r="Y324" s="7">
        <v>3.5</v>
      </c>
      <c r="Z324" s="7">
        <v>3</v>
      </c>
      <c r="AA324" s="11">
        <v>-1.9220562489742805E-4</v>
      </c>
      <c r="AB324" s="11">
        <v>2.5138739434138226E-3</v>
      </c>
      <c r="AC324" s="11">
        <v>-1.1769223318296307E-2</v>
      </c>
      <c r="AD324" s="1">
        <v>4.4887025747150922E-2</v>
      </c>
      <c r="AE324" s="3">
        <f t="shared" si="182"/>
        <v>2.6248883772455944E-2</v>
      </c>
      <c r="AF324" s="11">
        <f t="shared" si="178"/>
        <v>0.91222273367643603</v>
      </c>
      <c r="AG324" s="3">
        <f t="shared" si="179"/>
        <v>2.2095637508444455E-2</v>
      </c>
      <c r="AH324" s="3">
        <v>4.9831616333487283E-3</v>
      </c>
      <c r="AI324" s="11">
        <v>0</v>
      </c>
    </row>
    <row r="325" spans="1:35" x14ac:dyDescent="0.3">
      <c r="A325" s="7">
        <v>3.75</v>
      </c>
      <c r="B325" s="7">
        <v>3</v>
      </c>
      <c r="C325" s="11">
        <v>-1.2778539859892996E-4</v>
      </c>
      <c r="D325" s="11">
        <v>1.8696716804288416E-3</v>
      </c>
      <c r="E325" s="11">
        <v>-9.6433558504458693E-3</v>
      </c>
      <c r="F325" s="1">
        <v>4.256789760040499E-2</v>
      </c>
      <c r="G325" s="3">
        <f t="shared" si="180"/>
        <v>2.5958888038023119E-2</v>
      </c>
      <c r="H325" s="11">
        <f t="shared" si="174"/>
        <v>0.90724220017517332</v>
      </c>
      <c r="I325" s="3">
        <f t="shared" si="175"/>
        <v>2.237431248905164E-2</v>
      </c>
      <c r="J325" s="3">
        <v>5.0062438113542499E-3</v>
      </c>
      <c r="K325" s="11">
        <v>0</v>
      </c>
      <c r="M325" s="7">
        <v>3.75</v>
      </c>
      <c r="N325" s="7">
        <v>3</v>
      </c>
      <c r="O325" s="11">
        <v>-7.7785398598930258E-5</v>
      </c>
      <c r="P325" s="11">
        <v>1.3696716804288446E-3</v>
      </c>
      <c r="Q325" s="11">
        <v>-7.9933558504458792E-3</v>
      </c>
      <c r="R325" s="1">
        <v>4.0767897600405001E-2</v>
      </c>
      <c r="S325" s="3">
        <f t="shared" si="181"/>
        <v>2.5951856788023118E-2</v>
      </c>
      <c r="T325" s="11">
        <f t="shared" si="176"/>
        <v>0.9072661219157464</v>
      </c>
      <c r="U325" s="3">
        <f t="shared" si="177"/>
        <v>2.2480372584992026E-2</v>
      </c>
      <c r="V325" s="3">
        <v>5.0022777237575004E-3</v>
      </c>
      <c r="W325" s="11">
        <v>0</v>
      </c>
      <c r="Y325" s="7">
        <v>3.75</v>
      </c>
      <c r="Z325" s="7">
        <v>3</v>
      </c>
      <c r="AA325" s="11">
        <v>-1.9220562489742805E-4</v>
      </c>
      <c r="AB325" s="11">
        <v>2.5138739434138226E-3</v>
      </c>
      <c r="AC325" s="11">
        <v>-1.1769223318296307E-2</v>
      </c>
      <c r="AD325" s="1">
        <v>4.4887025747150922E-2</v>
      </c>
      <c r="AE325" s="3">
        <f t="shared" si="182"/>
        <v>2.5967947132346344E-2</v>
      </c>
      <c r="AF325" s="11">
        <f t="shared" si="178"/>
        <v>0.90721138022618264</v>
      </c>
      <c r="AG325" s="3">
        <f t="shared" si="179"/>
        <v>2.2237668303951352E-2</v>
      </c>
      <c r="AH325" s="3">
        <v>5.0113534502533265E-3</v>
      </c>
      <c r="AI325" s="11">
        <v>0</v>
      </c>
    </row>
    <row r="326" spans="1:35" x14ac:dyDescent="0.3">
      <c r="A326" s="7">
        <v>4</v>
      </c>
      <c r="B326" s="7">
        <v>4</v>
      </c>
      <c r="C326" s="11">
        <v>-4.0810537974138479E-4</v>
      </c>
      <c r="D326" s="11">
        <v>5.7694022324786143E-3</v>
      </c>
      <c r="E326" s="11">
        <v>-2.7385841172006223E-2</v>
      </c>
      <c r="F326" s="1">
        <v>6.9082628846967142E-2</v>
      </c>
      <c r="G326" s="3">
        <f t="shared" si="180"/>
        <v>2.5730955575151454E-2</v>
      </c>
      <c r="H326" s="11">
        <f t="shared" si="174"/>
        <v>0.90219569805652455</v>
      </c>
      <c r="I326" s="3">
        <f t="shared" si="175"/>
        <v>2.3132182793768941E-2</v>
      </c>
      <c r="J326" s="3">
        <v>5.0465021186486903E-3</v>
      </c>
      <c r="K326" s="11">
        <v>0.90219569805652455</v>
      </c>
      <c r="M326" s="7">
        <v>4</v>
      </c>
      <c r="N326" s="7">
        <v>4</v>
      </c>
      <c r="O326" s="11">
        <v>-5.3310537974138403E-4</v>
      </c>
      <c r="P326" s="11">
        <v>7.4444022324786042E-3</v>
      </c>
      <c r="Q326" s="11">
        <v>-3.4735841172006177E-2</v>
      </c>
      <c r="R326" s="1">
        <v>7.9682628846967085E-2</v>
      </c>
      <c r="S326" s="3">
        <f t="shared" si="181"/>
        <v>2.5730955575151468E-2</v>
      </c>
      <c r="T326" s="11">
        <f t="shared" si="176"/>
        <v>0.90219569805652444</v>
      </c>
      <c r="U326" s="3">
        <f t="shared" si="177"/>
        <v>2.3499546107308866E-2</v>
      </c>
      <c r="V326" s="3">
        <v>5.070423859221909E-3</v>
      </c>
      <c r="W326" s="11">
        <v>0.90219569805652444</v>
      </c>
      <c r="Y326" s="7">
        <v>4</v>
      </c>
      <c r="Z326" s="7">
        <v>4</v>
      </c>
      <c r="AA326" s="11">
        <v>-2.4705481399513955E-4</v>
      </c>
      <c r="AB326" s="11">
        <v>3.6113246514789281E-3</v>
      </c>
      <c r="AC326" s="11">
        <v>-1.7916067906127001E-2</v>
      </c>
      <c r="AD326" s="1">
        <v>5.5425540871685545E-2</v>
      </c>
      <c r="AE326" s="3">
        <f t="shared" si="182"/>
        <v>2.5730955575151461E-2</v>
      </c>
      <c r="AF326" s="11">
        <f t="shared" si="178"/>
        <v>0.90219569805652444</v>
      </c>
      <c r="AG326" s="3">
        <f t="shared" si="179"/>
        <v>2.2658919684803713E-2</v>
      </c>
      <c r="AH326" s="3">
        <v>5.0156821696582098E-3</v>
      </c>
      <c r="AI326" s="11">
        <v>0.90219569805652444</v>
      </c>
    </row>
    <row r="327" spans="1:35" x14ac:dyDescent="0.3">
      <c r="A327" s="7">
        <v>4.25</v>
      </c>
      <c r="B327" s="7">
        <v>4</v>
      </c>
      <c r="C327" s="11">
        <v>-4.0810537974138479E-4</v>
      </c>
      <c r="D327" s="11">
        <v>5.7694022324786143E-3</v>
      </c>
      <c r="E327" s="11">
        <v>-2.7385841172006223E-2</v>
      </c>
      <c r="F327" s="1">
        <v>6.9082628846967142E-2</v>
      </c>
      <c r="G327" s="3">
        <f t="shared" si="180"/>
        <v>2.5574167148375918E-2</v>
      </c>
      <c r="H327" s="11">
        <f t="shared" si="174"/>
        <v>0.89700825830685593</v>
      </c>
      <c r="I327" s="3">
        <f t="shared" si="175"/>
        <v>2.4097905813189158E-2</v>
      </c>
      <c r="J327" s="3">
        <v>5.1874397496686243E-3</v>
      </c>
      <c r="K327" s="11">
        <v>0</v>
      </c>
      <c r="M327" s="7">
        <v>4.25</v>
      </c>
      <c r="N327" s="7">
        <v>4</v>
      </c>
      <c r="O327" s="11">
        <v>-5.3310537974138403E-4</v>
      </c>
      <c r="P327" s="11">
        <v>7.4444022324786042E-3</v>
      </c>
      <c r="Q327" s="11">
        <v>-3.4735841172006177E-2</v>
      </c>
      <c r="R327" s="1">
        <v>7.9682628846967085E-2</v>
      </c>
      <c r="S327" s="3">
        <f t="shared" si="181"/>
        <v>2.5595651523375937E-2</v>
      </c>
      <c r="T327" s="11">
        <f t="shared" si="176"/>
        <v>0.89692635748338911</v>
      </c>
      <c r="U327" s="3">
        <f t="shared" si="177"/>
        <v>2.4692525925544828E-2</v>
      </c>
      <c r="V327" s="3">
        <v>5.2693405731353742E-3</v>
      </c>
      <c r="W327" s="11">
        <v>0</v>
      </c>
      <c r="Y327" s="7">
        <v>4.25</v>
      </c>
      <c r="Z327" s="7">
        <v>4</v>
      </c>
      <c r="AA327" s="11">
        <v>-2.4705481399513955E-4</v>
      </c>
      <c r="AB327" s="11">
        <v>3.6113246514789281E-3</v>
      </c>
      <c r="AC327" s="11">
        <v>-1.7916067906127001E-2</v>
      </c>
      <c r="AD327" s="1">
        <v>5.5425540871685545E-2</v>
      </c>
      <c r="AE327" s="3">
        <f t="shared" si="182"/>
        <v>2.5546486582388304E-2</v>
      </c>
      <c r="AF327" s="11">
        <f t="shared" si="178"/>
        <v>0.89711379072349118</v>
      </c>
      <c r="AG327" s="3">
        <f t="shared" si="179"/>
        <v>2.3331924076825494E-2</v>
      </c>
      <c r="AH327" s="3">
        <v>5.0819073330333484E-3</v>
      </c>
      <c r="AI327" s="11">
        <v>0</v>
      </c>
    </row>
    <row r="328" spans="1:35" x14ac:dyDescent="0.3">
      <c r="A328" s="7">
        <v>4.5</v>
      </c>
      <c r="B328" s="7">
        <v>4</v>
      </c>
      <c r="C328" s="11">
        <v>-4.0810537974138479E-4</v>
      </c>
      <c r="D328" s="11">
        <v>5.7694022324786143E-3</v>
      </c>
      <c r="E328" s="11">
        <v>-2.7385841172006223E-2</v>
      </c>
      <c r="F328" s="1">
        <v>6.9082628846967142E-2</v>
      </c>
      <c r="G328" s="3">
        <f t="shared" si="180"/>
        <v>2.5488136051697391E-2</v>
      </c>
      <c r="H328" s="11">
        <f t="shared" si="174"/>
        <v>0.89163661451779586</v>
      </c>
      <c r="I328" s="3">
        <f t="shared" si="175"/>
        <v>2.454600336855961E-2</v>
      </c>
      <c r="J328" s="3">
        <v>5.3716437890601728E-3</v>
      </c>
      <c r="K328" s="11">
        <v>0</v>
      </c>
      <c r="M328" s="7">
        <v>4.5</v>
      </c>
      <c r="N328" s="7">
        <v>4</v>
      </c>
      <c r="O328" s="11">
        <v>-5.3310537974138403E-4</v>
      </c>
      <c r="P328" s="11">
        <v>7.4444022324786042E-3</v>
      </c>
      <c r="Q328" s="11">
        <v>-3.4735841172006177E-2</v>
      </c>
      <c r="R328" s="1">
        <v>7.9682628846967085E-2</v>
      </c>
      <c r="S328" s="3">
        <f t="shared" si="181"/>
        <v>2.5541261051697406E-2</v>
      </c>
      <c r="T328" s="11">
        <f t="shared" si="176"/>
        <v>0.89142348311651554</v>
      </c>
      <c r="U328" s="3">
        <f t="shared" si="177"/>
        <v>2.5174494728438468E-2</v>
      </c>
      <c r="V328" s="3">
        <v>5.5028743668735077E-3</v>
      </c>
      <c r="W328" s="11">
        <v>0</v>
      </c>
      <c r="Y328" s="7">
        <v>4.5</v>
      </c>
      <c r="Z328" s="7">
        <v>4</v>
      </c>
      <c r="AA328" s="11">
        <v>-2.4705481399513955E-4</v>
      </c>
      <c r="AB328" s="11">
        <v>3.6113246514789281E-3</v>
      </c>
      <c r="AC328" s="11">
        <v>-1.7916067906127001E-2</v>
      </c>
      <c r="AD328" s="1">
        <v>5.5425540871685545E-2</v>
      </c>
      <c r="AE328" s="3">
        <f t="shared" si="182"/>
        <v>2.5419689561255246E-2</v>
      </c>
      <c r="AF328" s="11">
        <f t="shared" si="178"/>
        <v>0.89191128910333561</v>
      </c>
      <c r="AG328" s="3">
        <f t="shared" si="179"/>
        <v>2.3736396920615022E-2</v>
      </c>
      <c r="AH328" s="3">
        <v>5.2025016201556447E-3</v>
      </c>
      <c r="AI328" s="11">
        <v>0</v>
      </c>
    </row>
    <row r="329" spans="1:35" x14ac:dyDescent="0.3">
      <c r="A329" s="7">
        <v>4.75</v>
      </c>
      <c r="B329" s="7">
        <v>4</v>
      </c>
      <c r="C329" s="11">
        <v>-4.0810537974138479E-4</v>
      </c>
      <c r="D329" s="11">
        <v>5.7694022324786143E-3</v>
      </c>
      <c r="E329" s="11">
        <v>-2.7385841172006223E-2</v>
      </c>
      <c r="F329" s="1">
        <v>6.9082628846967142E-2</v>
      </c>
      <c r="G329" s="3">
        <f t="shared" si="180"/>
        <v>2.5434602405765103E-2</v>
      </c>
      <c r="H329" s="11">
        <f t="shared" si="174"/>
        <v>0.8861984569404775</v>
      </c>
      <c r="I329" s="3">
        <f t="shared" si="175"/>
        <v>2.4322329478957627E-2</v>
      </c>
      <c r="J329" s="3">
        <v>5.4381575773183224E-3</v>
      </c>
      <c r="K329" s="11">
        <v>0</v>
      </c>
      <c r="M329" s="7">
        <v>4.75</v>
      </c>
      <c r="N329" s="7">
        <v>4</v>
      </c>
      <c r="O329" s="11">
        <v>-5.3310537974138403E-4</v>
      </c>
      <c r="P329" s="11">
        <v>7.4444022324786042E-3</v>
      </c>
      <c r="Q329" s="11">
        <v>-3.4735841172006177E-2</v>
      </c>
      <c r="R329" s="1">
        <v>7.9682628846967085E-2</v>
      </c>
      <c r="S329" s="3">
        <f t="shared" si="181"/>
        <v>2.5517805530765131E-2</v>
      </c>
      <c r="T329" s="11">
        <f t="shared" si="176"/>
        <v>0.88584828735645271</v>
      </c>
      <c r="U329" s="3">
        <f t="shared" si="177"/>
        <v>2.4744040817210156E-2</v>
      </c>
      <c r="V329" s="3">
        <v>5.5751957600628163E-3</v>
      </c>
      <c r="W329" s="11">
        <v>0</v>
      </c>
      <c r="Y329" s="7">
        <v>4.75</v>
      </c>
      <c r="Z329" s="7">
        <v>4</v>
      </c>
      <c r="AA329" s="11">
        <v>-2.4705481399513955E-4</v>
      </c>
      <c r="AB329" s="11">
        <v>3.6113246514789281E-3</v>
      </c>
      <c r="AC329" s="11">
        <v>-1.7916067906127001E-2</v>
      </c>
      <c r="AD329" s="1">
        <v>5.5425540871685545E-2</v>
      </c>
      <c r="AE329" s="3">
        <f t="shared" si="182"/>
        <v>2.532740312294026E-2</v>
      </c>
      <c r="AF329" s="11">
        <f t="shared" si="178"/>
        <v>0.88664982108263313</v>
      </c>
      <c r="AG329" s="3">
        <f t="shared" si="179"/>
        <v>2.3779059821380066E-2</v>
      </c>
      <c r="AH329" s="3">
        <v>5.2614680207024181E-3</v>
      </c>
      <c r="AI329" s="11">
        <v>0</v>
      </c>
    </row>
    <row r="330" spans="1:35" x14ac:dyDescent="0.3">
      <c r="A330" s="7">
        <v>5</v>
      </c>
      <c r="B330" s="7">
        <v>5</v>
      </c>
      <c r="C330" s="11">
        <v>2.4620399927630012E-5</v>
      </c>
      <c r="D330" s="11">
        <v>-3.9058334072009657E-4</v>
      </c>
      <c r="E330" s="11">
        <v>1.7595810848047796E-3</v>
      </c>
      <c r="F330" s="1">
        <v>2.3264434434253061E-2</v>
      </c>
      <c r="G330" s="3">
        <f t="shared" si="180"/>
        <v>2.5375306331228295E-2</v>
      </c>
      <c r="H330" s="11">
        <f t="shared" si="174"/>
        <v>0.88084242203851149</v>
      </c>
      <c r="I330" s="3">
        <f t="shared" si="175"/>
        <v>2.3852753928391479E-2</v>
      </c>
      <c r="J330" s="3">
        <v>5.3560349019659307E-3</v>
      </c>
      <c r="K330" s="11">
        <v>0.88084242203851149</v>
      </c>
      <c r="M330" s="7">
        <v>5</v>
      </c>
      <c r="N330" s="7">
        <v>5</v>
      </c>
      <c r="O330" s="11">
        <v>4.9620399927629861E-5</v>
      </c>
      <c r="P330" s="11">
        <v>-8.5308334072009377E-4</v>
      </c>
      <c r="Q330" s="11">
        <v>4.5345810848047615E-3</v>
      </c>
      <c r="R330" s="1">
        <v>1.7926934434253104E-2</v>
      </c>
      <c r="S330" s="3">
        <f t="shared" si="181"/>
        <v>2.5475306331228298E-2</v>
      </c>
      <c r="T330" s="11">
        <f t="shared" si="176"/>
        <v>0.88040211091444642</v>
      </c>
      <c r="U330" s="3">
        <f t="shared" si="177"/>
        <v>2.3978108325112935E-2</v>
      </c>
      <c r="V330" s="3">
        <v>5.4461764420062611E-3</v>
      </c>
      <c r="W330" s="11">
        <v>0.88040211091444642</v>
      </c>
      <c r="Y330" s="7">
        <v>5</v>
      </c>
      <c r="Z330" s="7">
        <v>5</v>
      </c>
      <c r="AA330" s="11">
        <v>-7.589713221619037E-6</v>
      </c>
      <c r="AB330" s="11">
        <v>2.0530375254101084E-4</v>
      </c>
      <c r="AC330" s="11">
        <v>-1.8157414747618649E-3</v>
      </c>
      <c r="AD330" s="1">
        <v>3.0141293591617734E-2</v>
      </c>
      <c r="AE330" s="3">
        <f t="shared" si="182"/>
        <v>2.5246465878631302E-2</v>
      </c>
      <c r="AF330" s="11">
        <f t="shared" si="178"/>
        <v>0.88141004553266145</v>
      </c>
      <c r="AG330" s="3">
        <f t="shared" si="179"/>
        <v>2.3691252513054373E-2</v>
      </c>
      <c r="AH330" s="3">
        <v>5.2397755499716215E-3</v>
      </c>
      <c r="AI330" s="11">
        <v>0.88141004553266145</v>
      </c>
    </row>
    <row r="331" spans="1:35" x14ac:dyDescent="0.3">
      <c r="A331" s="7">
        <v>5.25</v>
      </c>
      <c r="B331" s="7">
        <v>5</v>
      </c>
      <c r="C331" s="11">
        <v>2.4620399927630012E-5</v>
      </c>
      <c r="D331" s="11">
        <v>-3.9058334072009657E-4</v>
      </c>
      <c r="E331" s="11">
        <v>1.7595810848047796E-3</v>
      </c>
      <c r="F331" s="1">
        <v>2.3264434434253061E-2</v>
      </c>
      <c r="G331" s="3">
        <f t="shared" si="180"/>
        <v>2.5299430609158329E-2</v>
      </c>
      <c r="H331" s="11">
        <f t="shared" si="174"/>
        <v>0.87562092939764358</v>
      </c>
      <c r="I331" s="3">
        <f t="shared" si="175"/>
        <v>2.3692321530983662E-2</v>
      </c>
      <c r="J331" s="3">
        <v>0</v>
      </c>
      <c r="K331" s="11">
        <v>0</v>
      </c>
      <c r="M331" s="7">
        <v>5.25</v>
      </c>
      <c r="N331" s="7">
        <v>5</v>
      </c>
      <c r="O331" s="11">
        <v>4.9620399927629861E-5</v>
      </c>
      <c r="P331" s="11">
        <v>-8.5308334072009377E-4</v>
      </c>
      <c r="Q331" s="11">
        <v>4.5345810848047615E-3</v>
      </c>
      <c r="R331" s="1">
        <v>1.7926934434253104E-2</v>
      </c>
      <c r="S331" s="3">
        <f t="shared" si="181"/>
        <v>2.5400602484158333E-2</v>
      </c>
      <c r="T331" s="11">
        <f t="shared" si="176"/>
        <v>0.87515596478321123</v>
      </c>
      <c r="U331" s="3">
        <f t="shared" si="177"/>
        <v>2.3629844762212748E-2</v>
      </c>
      <c r="V331" s="3">
        <v>0</v>
      </c>
      <c r="W331" s="11">
        <v>0</v>
      </c>
      <c r="Y331" s="7">
        <v>5.25</v>
      </c>
      <c r="Z331" s="7">
        <v>5</v>
      </c>
      <c r="AA331" s="11">
        <v>-7.589713221619037E-6</v>
      </c>
      <c r="AB331" s="11">
        <v>2.0530375254101084E-4</v>
      </c>
      <c r="AC331" s="11">
        <v>-1.8157414747618649E-3</v>
      </c>
      <c r="AD331" s="1">
        <v>3.0141293591617734E-2</v>
      </c>
      <c r="AE331" s="3">
        <f t="shared" si="182"/>
        <v>2.516908030750746E-2</v>
      </c>
      <c r="AF331" s="11">
        <f t="shared" si="178"/>
        <v>0.87622035610427518</v>
      </c>
      <c r="AG331" s="3">
        <f t="shared" si="179"/>
        <v>2.3772818312762567E-2</v>
      </c>
      <c r="AH331" s="3">
        <v>0</v>
      </c>
      <c r="AI331" s="11">
        <v>0</v>
      </c>
    </row>
    <row r="332" spans="1:35" x14ac:dyDescent="0.3">
      <c r="A332" s="7">
        <v>5.5</v>
      </c>
      <c r="B332" s="7">
        <v>5</v>
      </c>
      <c r="C332" s="11">
        <v>2.4620399927630012E-5</v>
      </c>
      <c r="D332" s="11">
        <v>-3.9058334072009657E-4</v>
      </c>
      <c r="E332" s="11">
        <v>1.7595810848047796E-3</v>
      </c>
      <c r="F332" s="1">
        <v>2.3264434434253061E-2</v>
      </c>
      <c r="G332" s="3">
        <f t="shared" si="180"/>
        <v>2.5223203381855873E-2</v>
      </c>
      <c r="H332" s="11">
        <f t="shared" si="174"/>
        <v>0.87046509467152966</v>
      </c>
      <c r="I332" s="3">
        <f t="shared" si="175"/>
        <v>2.3584235202223525E-2</v>
      </c>
      <c r="J332" s="3">
        <v>0</v>
      </c>
      <c r="K332" s="11">
        <v>0</v>
      </c>
      <c r="M332" s="7">
        <v>5.5</v>
      </c>
      <c r="N332" s="7">
        <v>5</v>
      </c>
      <c r="O332" s="11">
        <v>4.9620399927629861E-5</v>
      </c>
      <c r="P332" s="11">
        <v>-8.5308334072009377E-4</v>
      </c>
      <c r="Q332" s="11">
        <v>4.5345810848047615E-3</v>
      </c>
      <c r="R332" s="1">
        <v>1.7926934434253104E-2</v>
      </c>
      <c r="S332" s="3">
        <f t="shared" si="181"/>
        <v>2.5316953381855873E-2</v>
      </c>
      <c r="T332" s="11">
        <f t="shared" si="176"/>
        <v>0.87001637680210708</v>
      </c>
      <c r="U332" s="3">
        <f t="shared" si="177"/>
        <v>2.3362236923142099E-2</v>
      </c>
      <c r="V332" s="3">
        <v>0</v>
      </c>
      <c r="W332" s="11">
        <v>0</v>
      </c>
      <c r="Y332" s="7">
        <v>5.5</v>
      </c>
      <c r="Z332" s="7">
        <v>5</v>
      </c>
      <c r="AA332" s="11">
        <v>-7.589713221619037E-6</v>
      </c>
      <c r="AB332" s="11">
        <v>2.0530375254101084E-4</v>
      </c>
      <c r="AC332" s="11">
        <v>-1.8157414747618649E-3</v>
      </c>
      <c r="AD332" s="1">
        <v>3.0141293591617734E-2</v>
      </c>
      <c r="AE332" s="3">
        <f t="shared" si="182"/>
        <v>2.5102415457546188E-2</v>
      </c>
      <c r="AF332" s="11">
        <f t="shared" si="178"/>
        <v>0.87104356599504995</v>
      </c>
      <c r="AG332" s="3">
        <f t="shared" si="179"/>
        <v>2.3870276847658189E-2</v>
      </c>
      <c r="AH332" s="3">
        <v>0</v>
      </c>
      <c r="AI332" s="11">
        <v>0</v>
      </c>
    </row>
    <row r="333" spans="1:35" x14ac:dyDescent="0.3">
      <c r="A333" s="7">
        <v>5.75</v>
      </c>
      <c r="B333" s="7">
        <v>5</v>
      </c>
      <c r="C333" s="11">
        <v>2.4620399927630012E-5</v>
      </c>
      <c r="D333" s="11">
        <v>-3.9058334072009657E-4</v>
      </c>
      <c r="E333" s="11">
        <v>1.7595810848047796E-3</v>
      </c>
      <c r="F333" s="1">
        <v>2.3264434434253061E-2</v>
      </c>
      <c r="G333" s="3">
        <f t="shared" si="180"/>
        <v>2.5148932811814139E-2</v>
      </c>
      <c r="H333" s="11">
        <f t="shared" si="174"/>
        <v>0.86536286433956611</v>
      </c>
      <c r="I333" s="3">
        <f t="shared" si="175"/>
        <v>2.3537777692220097E-2</v>
      </c>
      <c r="J333" s="3">
        <v>0</v>
      </c>
      <c r="K333" s="11">
        <v>0</v>
      </c>
      <c r="M333" s="7">
        <v>5.75</v>
      </c>
      <c r="N333" s="7">
        <v>5</v>
      </c>
      <c r="O333" s="11">
        <v>4.9620399927629861E-5</v>
      </c>
      <c r="P333" s="11">
        <v>-8.5308334072009377E-4</v>
      </c>
      <c r="Q333" s="11">
        <v>4.5345810848047615E-3</v>
      </c>
      <c r="R333" s="1">
        <v>1.7926934434253104E-2</v>
      </c>
      <c r="S333" s="3">
        <f t="shared" si="181"/>
        <v>2.5229010936814143E-2</v>
      </c>
      <c r="T333" s="11">
        <f t="shared" si="176"/>
        <v>0.86496450040496509</v>
      </c>
      <c r="U333" s="3">
        <f t="shared" si="177"/>
        <v>2.319398422115615E-2</v>
      </c>
      <c r="V333" s="3">
        <v>0</v>
      </c>
      <c r="W333" s="11">
        <v>0</v>
      </c>
      <c r="Y333" s="7">
        <v>5.75</v>
      </c>
      <c r="Z333" s="7">
        <v>5</v>
      </c>
      <c r="AA333" s="11">
        <v>-7.589713221619037E-6</v>
      </c>
      <c r="AB333" s="11">
        <v>2.0530375254101084E-4</v>
      </c>
      <c r="AC333" s="11">
        <v>-1.8157414747618649E-3</v>
      </c>
      <c r="AD333" s="1">
        <v>3.0141293591617734E-2</v>
      </c>
      <c r="AE333" s="3">
        <f t="shared" si="182"/>
        <v>2.5045759793132949E-2</v>
      </c>
      <c r="AF333" s="11">
        <f t="shared" si="178"/>
        <v>0.86587638871642214</v>
      </c>
      <c r="AG333" s="3">
        <f t="shared" si="179"/>
        <v>2.3980766065809789E-2</v>
      </c>
      <c r="AH333" s="3">
        <v>0</v>
      </c>
      <c r="AI333" s="11">
        <v>0</v>
      </c>
    </row>
    <row r="334" spans="1:35" x14ac:dyDescent="0.3">
      <c r="A334" s="7">
        <v>6</v>
      </c>
      <c r="B334" s="7">
        <v>5</v>
      </c>
      <c r="C334" s="11">
        <v>2.4620399927630012E-5</v>
      </c>
      <c r="D334" s="11">
        <v>-3.9058334072009657E-4</v>
      </c>
      <c r="E334" s="11">
        <v>1.7595810848047796E-3</v>
      </c>
      <c r="F334" s="1">
        <v>2.3264434434253061E-2</v>
      </c>
      <c r="G334" s="3">
        <f t="shared" si="180"/>
        <v>2.5078927061526347E-2</v>
      </c>
      <c r="H334" s="11">
        <f t="shared" si="174"/>
        <v>0.86030047401310805</v>
      </c>
      <c r="I334" s="3">
        <f t="shared" si="175"/>
        <v>2.356223389097245E-2</v>
      </c>
      <c r="J334" s="3">
        <v>0</v>
      </c>
      <c r="K334" s="11">
        <v>0</v>
      </c>
      <c r="M334" s="7">
        <v>6</v>
      </c>
      <c r="N334" s="7">
        <v>5</v>
      </c>
      <c r="O334" s="11">
        <v>4.9620399927629861E-5</v>
      </c>
      <c r="P334" s="11">
        <v>-8.5308334072009377E-4</v>
      </c>
      <c r="Q334" s="11">
        <v>4.5345810848047615E-3</v>
      </c>
      <c r="R334" s="1">
        <v>1.7926934434253104E-2</v>
      </c>
      <c r="S334" s="3">
        <f t="shared" si="181"/>
        <v>2.5141427061526347E-2</v>
      </c>
      <c r="T334" s="11">
        <f t="shared" si="176"/>
        <v>0.85997792181766974</v>
      </c>
      <c r="U334" s="3">
        <f t="shared" si="177"/>
        <v>2.3143789461913755E-2</v>
      </c>
      <c r="V334" s="3">
        <v>0</v>
      </c>
      <c r="W334" s="11">
        <v>0</v>
      </c>
      <c r="Y334" s="7">
        <v>6</v>
      </c>
      <c r="Z334" s="7">
        <v>5</v>
      </c>
      <c r="AA334" s="11">
        <v>-7.589713221619037E-6</v>
      </c>
      <c r="AB334" s="11">
        <v>2.0530375254101084E-4</v>
      </c>
      <c r="AC334" s="11">
        <v>-1.8157414747618649E-3</v>
      </c>
      <c r="AD334" s="1">
        <v>3.0141293591617734E-2</v>
      </c>
      <c r="AE334" s="3">
        <f t="shared" si="182"/>
        <v>2.4998401778653222E-2</v>
      </c>
      <c r="AF334" s="11">
        <f t="shared" si="178"/>
        <v>0.86071623007579878</v>
      </c>
      <c r="AG334" s="3">
        <f t="shared" si="179"/>
        <v>2.4101423747987738E-2</v>
      </c>
      <c r="AH334" s="3">
        <v>0</v>
      </c>
      <c r="AI334" s="11">
        <v>0</v>
      </c>
    </row>
    <row r="335" spans="1:35" x14ac:dyDescent="0.3">
      <c r="A335" s="7">
        <v>6.25</v>
      </c>
      <c r="B335" s="7">
        <v>5</v>
      </c>
      <c r="C335" s="11">
        <v>2.4620399927630012E-5</v>
      </c>
      <c r="D335" s="11">
        <v>-3.9058334072009657E-4</v>
      </c>
      <c r="E335" s="11">
        <v>1.7595810848047796E-3</v>
      </c>
      <c r="F335" s="1">
        <v>2.3264434434253061E-2</v>
      </c>
      <c r="G335" s="3">
        <f t="shared" si="180"/>
        <v>2.5015494293485707E-2</v>
      </c>
      <c r="H335" s="11">
        <f t="shared" si="174"/>
        <v>0.85526250024586525</v>
      </c>
      <c r="I335" s="3">
        <f t="shared" si="175"/>
        <v>2.3666892357878666E-2</v>
      </c>
      <c r="J335" s="3">
        <v>0</v>
      </c>
      <c r="K335" s="11">
        <v>0</v>
      </c>
      <c r="M335" s="7">
        <v>6.25</v>
      </c>
      <c r="N335" s="7">
        <v>5</v>
      </c>
      <c r="O335" s="11">
        <v>4.9620399927629861E-5</v>
      </c>
      <c r="P335" s="11">
        <v>-8.5308334072009377E-4</v>
      </c>
      <c r="Q335" s="11">
        <v>4.5345810848047615E-3</v>
      </c>
      <c r="R335" s="1">
        <v>1.7926934434253104E-2</v>
      </c>
      <c r="S335" s="3">
        <f t="shared" si="181"/>
        <v>2.505885366848571E-2</v>
      </c>
      <c r="T335" s="11">
        <f t="shared" si="176"/>
        <v>0.85503075885109225</v>
      </c>
      <c r="U335" s="3">
        <f t="shared" si="177"/>
        <v>2.3230363898750106E-2</v>
      </c>
      <c r="V335" s="3">
        <v>0</v>
      </c>
      <c r="W335" s="11">
        <v>0</v>
      </c>
      <c r="Y335" s="7">
        <v>6.25</v>
      </c>
      <c r="Z335" s="7">
        <v>5</v>
      </c>
      <c r="AA335" s="11">
        <v>-7.589713221619037E-6</v>
      </c>
      <c r="AB335" s="11">
        <v>2.0530375254101084E-4</v>
      </c>
      <c r="AC335" s="11">
        <v>-1.8157414747618649E-3</v>
      </c>
      <c r="AD335" s="1">
        <v>3.0141293591617734E-2</v>
      </c>
      <c r="AE335" s="3">
        <f t="shared" si="182"/>
        <v>2.4959629878492477E-2</v>
      </c>
      <c r="AF335" s="11">
        <f t="shared" si="178"/>
        <v>0.85556116950366579</v>
      </c>
      <c r="AG335" s="3">
        <f t="shared" si="179"/>
        <v>2.4229387425148019E-2</v>
      </c>
      <c r="AH335" s="3">
        <v>0</v>
      </c>
      <c r="AI335" s="11">
        <v>0</v>
      </c>
    </row>
    <row r="336" spans="1:35" x14ac:dyDescent="0.3">
      <c r="A336" s="7">
        <v>6.5</v>
      </c>
      <c r="B336" s="7">
        <v>5</v>
      </c>
      <c r="C336" s="11">
        <v>2.4620399927630012E-5</v>
      </c>
      <c r="D336" s="11">
        <v>-3.9058334072009657E-4</v>
      </c>
      <c r="E336" s="11">
        <v>1.7595810848047796E-3</v>
      </c>
      <c r="F336" s="1">
        <v>2.3264434434253061E-2</v>
      </c>
      <c r="G336" s="3">
        <f t="shared" si="180"/>
        <v>2.4960942670185438E-2</v>
      </c>
      <c r="H336" s="11">
        <f t="shared" si="174"/>
        <v>0.850231913452139</v>
      </c>
      <c r="I336" s="3">
        <f t="shared" si="175"/>
        <v>2.3861047065902419E-2</v>
      </c>
      <c r="J336" s="3">
        <v>0</v>
      </c>
      <c r="K336" s="11">
        <v>0</v>
      </c>
      <c r="M336" s="7">
        <v>6.5</v>
      </c>
      <c r="N336" s="7">
        <v>5</v>
      </c>
      <c r="O336" s="11">
        <v>4.9620399927629861E-5</v>
      </c>
      <c r="P336" s="11">
        <v>-8.5308334072009377E-4</v>
      </c>
      <c r="Q336" s="11">
        <v>4.5345810848047615E-3</v>
      </c>
      <c r="R336" s="1">
        <v>1.7926934434253104E-2</v>
      </c>
      <c r="S336" s="3">
        <f t="shared" si="181"/>
        <v>2.4985942670185446E-2</v>
      </c>
      <c r="T336" s="11">
        <f t="shared" si="176"/>
        <v>0.85009376199131326</v>
      </c>
      <c r="U336" s="3">
        <f t="shared" si="177"/>
        <v>2.347243315937142E-2</v>
      </c>
      <c r="V336" s="3">
        <v>0</v>
      </c>
      <c r="W336" s="11">
        <v>0</v>
      </c>
      <c r="Y336" s="7">
        <v>6.5</v>
      </c>
      <c r="Z336" s="7">
        <v>5</v>
      </c>
      <c r="AA336" s="11">
        <v>-7.589713221619037E-6</v>
      </c>
      <c r="AB336" s="11">
        <v>2.0530375254101084E-4</v>
      </c>
      <c r="AC336" s="11">
        <v>-1.8157414747618649E-3</v>
      </c>
      <c r="AD336" s="1">
        <v>3.0141293591617734E-2</v>
      </c>
      <c r="AE336" s="3">
        <f t="shared" si="182"/>
        <v>2.492873255703619E-2</v>
      </c>
      <c r="AF336" s="11">
        <f t="shared" si="178"/>
        <v>0.85040994151785732</v>
      </c>
      <c r="AG336" s="3">
        <f t="shared" si="179"/>
        <v>2.4361794316270391E-2</v>
      </c>
      <c r="AH336" s="3">
        <v>0</v>
      </c>
      <c r="AI336" s="11">
        <v>0</v>
      </c>
    </row>
    <row r="337" spans="1:35" x14ac:dyDescent="0.3">
      <c r="A337" s="7">
        <v>6.75</v>
      </c>
      <c r="B337" s="7">
        <v>5</v>
      </c>
      <c r="C337" s="11">
        <v>2.4620399927630012E-5</v>
      </c>
      <c r="D337" s="11">
        <v>-3.9058334072009657E-4</v>
      </c>
      <c r="E337" s="11">
        <v>1.7595810848047796E-3</v>
      </c>
      <c r="F337" s="1">
        <v>2.3264434434253061E-2</v>
      </c>
      <c r="G337" s="3">
        <f t="shared" si="180"/>
        <v>2.4917580354118757E-2</v>
      </c>
      <c r="H337" s="11">
        <f t="shared" si="174"/>
        <v>0.84519013306595825</v>
      </c>
      <c r="I337" s="3">
        <f t="shared" si="175"/>
        <v>2.4153999360810197E-2</v>
      </c>
      <c r="J337" s="3">
        <v>0</v>
      </c>
      <c r="K337" s="11">
        <v>0</v>
      </c>
      <c r="M337" s="7">
        <v>6.75</v>
      </c>
      <c r="N337" s="7">
        <v>5</v>
      </c>
      <c r="O337" s="11">
        <v>4.9620399927629861E-5</v>
      </c>
      <c r="P337" s="11">
        <v>-8.5308334072009377E-4</v>
      </c>
      <c r="Q337" s="11">
        <v>4.5345810848047615E-3</v>
      </c>
      <c r="R337" s="1">
        <v>1.7926934434253104E-2</v>
      </c>
      <c r="S337" s="3">
        <f t="shared" si="181"/>
        <v>2.4927345979118758E-2</v>
      </c>
      <c r="T337" s="11">
        <f t="shared" si="176"/>
        <v>0.84513442168538966</v>
      </c>
      <c r="U337" s="3">
        <f t="shared" si="177"/>
        <v>2.388874404587682E-2</v>
      </c>
      <c r="V337" s="3">
        <v>0</v>
      </c>
      <c r="W337" s="11">
        <v>0</v>
      </c>
      <c r="Y337" s="7">
        <v>6.75</v>
      </c>
      <c r="Z337" s="7">
        <v>5</v>
      </c>
      <c r="AA337" s="11">
        <v>-7.589713221619037E-6</v>
      </c>
      <c r="AB337" s="11">
        <v>2.0530375254101084E-4</v>
      </c>
      <c r="AC337" s="11">
        <v>-1.8157414747618649E-3</v>
      </c>
      <c r="AD337" s="1">
        <v>3.0141293591617734E-2</v>
      </c>
      <c r="AE337" s="3">
        <f t="shared" si="182"/>
        <v>2.4904998278669835E-2</v>
      </c>
      <c r="AF337" s="11">
        <f t="shared" si="178"/>
        <v>0.84526191727485067</v>
      </c>
      <c r="AG337" s="3">
        <f t="shared" si="179"/>
        <v>2.4495781286561602E-2</v>
      </c>
      <c r="AH337" s="3">
        <v>0</v>
      </c>
      <c r="AI337" s="11">
        <v>0</v>
      </c>
    </row>
    <row r="338" spans="1:35" x14ac:dyDescent="0.3">
      <c r="A338" s="7">
        <v>7</v>
      </c>
      <c r="B338" s="7">
        <v>7</v>
      </c>
      <c r="C338" s="11">
        <v>-1.7156501756638591E-5</v>
      </c>
      <c r="D338" s="11">
        <v>4.6322554742924196E-4</v>
      </c>
      <c r="E338" s="11">
        <v>-4.0525388016984755E-3</v>
      </c>
      <c r="F338" s="1">
        <v>3.6442115398162389E-2</v>
      </c>
      <c r="G338" s="3">
        <f t="shared" si="180"/>
        <v>2.4887715507778883E-2</v>
      </c>
      <c r="H338" s="11">
        <f t="shared" si="174"/>
        <v>0.84011708617533698</v>
      </c>
      <c r="I338" s="3">
        <f t="shared" si="175"/>
        <v>2.4493147994856024E-2</v>
      </c>
      <c r="J338" s="3">
        <v>0</v>
      </c>
      <c r="K338" s="11">
        <v>0</v>
      </c>
      <c r="M338" s="7">
        <v>7</v>
      </c>
      <c r="N338" s="7">
        <v>7</v>
      </c>
      <c r="O338" s="11">
        <v>-1.9934279534416352E-5</v>
      </c>
      <c r="P338" s="11">
        <v>5.3822554742924151E-4</v>
      </c>
      <c r="Q338" s="11">
        <v>-4.7192054683651381E-3</v>
      </c>
      <c r="R338" s="1">
        <v>3.8386559842606832E-2</v>
      </c>
      <c r="S338" s="3">
        <f t="shared" si="181"/>
        <v>2.4887715507778886E-2</v>
      </c>
      <c r="T338" s="11">
        <f t="shared" si="176"/>
        <v>0.84011708617533698</v>
      </c>
      <c r="U338" s="3">
        <f t="shared" si="177"/>
        <v>2.4339917986039517E-2</v>
      </c>
      <c r="V338" s="3">
        <v>0</v>
      </c>
      <c r="W338" s="11">
        <v>0</v>
      </c>
      <c r="Y338" s="7">
        <v>7</v>
      </c>
      <c r="Z338" s="7">
        <v>7</v>
      </c>
      <c r="AA338" s="11">
        <v>-1.3577600295610919E-5</v>
      </c>
      <c r="AB338" s="11">
        <v>3.6659520798149482E-4</v>
      </c>
      <c r="AC338" s="11">
        <v>-3.1936024510518337E-3</v>
      </c>
      <c r="AD338" s="1">
        <v>3.3936884375443017E-2</v>
      </c>
      <c r="AE338" s="3">
        <f t="shared" si="182"/>
        <v>2.4887715507778883E-2</v>
      </c>
      <c r="AF338" s="11">
        <f t="shared" si="178"/>
        <v>0.84011708617533698</v>
      </c>
      <c r="AG338" s="3">
        <f t="shared" si="179"/>
        <v>2.4690578832743171E-2</v>
      </c>
      <c r="AH338" s="3">
        <v>0</v>
      </c>
      <c r="AI338" s="11">
        <v>0</v>
      </c>
    </row>
    <row r="339" spans="1:35" x14ac:dyDescent="0.3">
      <c r="A339" s="7">
        <v>7.25</v>
      </c>
      <c r="B339" s="7">
        <v>7</v>
      </c>
      <c r="C339" s="11">
        <v>-1.7156501756638591E-5</v>
      </c>
      <c r="D339" s="11">
        <v>4.6322554742924196E-4</v>
      </c>
      <c r="E339" s="11">
        <v>-4.0525388016984755E-3</v>
      </c>
      <c r="F339" s="1">
        <v>3.6442115398162389E-2</v>
      </c>
      <c r="G339" s="3">
        <f t="shared" si="180"/>
        <v>2.4871534401618933E-2</v>
      </c>
      <c r="H339" s="11">
        <f t="shared" si="174"/>
        <v>0.83500411632596561</v>
      </c>
      <c r="I339" s="3">
        <f t="shared" si="175"/>
        <v>2.4800436232831125E-2</v>
      </c>
      <c r="J339" s="3">
        <v>0</v>
      </c>
      <c r="K339" s="11">
        <v>0</v>
      </c>
      <c r="M339" s="7">
        <v>7.25</v>
      </c>
      <c r="N339" s="7">
        <v>7</v>
      </c>
      <c r="O339" s="11">
        <v>-1.9934279534416352E-5</v>
      </c>
      <c r="P339" s="11">
        <v>5.3822554742924151E-4</v>
      </c>
      <c r="Q339" s="11">
        <v>-4.7192054683651381E-3</v>
      </c>
      <c r="R339" s="1">
        <v>3.8386559842606832E-2</v>
      </c>
      <c r="S339" s="3">
        <f t="shared" si="181"/>
        <v>2.4866282665507833E-2</v>
      </c>
      <c r="T339" s="11">
        <f t="shared" si="176"/>
        <v>0.83503590978544318</v>
      </c>
      <c r="U339" s="3">
        <f t="shared" si="177"/>
        <v>2.4691651050603447E-2</v>
      </c>
      <c r="V339" s="3">
        <v>0</v>
      </c>
      <c r="W339" s="11">
        <v>0</v>
      </c>
      <c r="Y339" s="7">
        <v>7.25</v>
      </c>
      <c r="Z339" s="7">
        <v>7</v>
      </c>
      <c r="AA339" s="11">
        <v>-1.3577600295610919E-5</v>
      </c>
      <c r="AB339" s="11">
        <v>3.6659520798149482E-4</v>
      </c>
      <c r="AC339" s="11">
        <v>-3.1936024510518337E-3</v>
      </c>
      <c r="AD339" s="1">
        <v>3.3936884375443017E-2</v>
      </c>
      <c r="AE339" s="3">
        <f t="shared" si="182"/>
        <v>2.4878300762193689E-2</v>
      </c>
      <c r="AF339" s="11">
        <f t="shared" si="178"/>
        <v>0.83496315527340847</v>
      </c>
      <c r="AG339" s="3">
        <f t="shared" si="179"/>
        <v>2.4940599888712001E-2</v>
      </c>
      <c r="AH339" s="3">
        <v>0</v>
      </c>
      <c r="AI339" s="11">
        <v>0</v>
      </c>
    </row>
    <row r="340" spans="1:35" x14ac:dyDescent="0.3">
      <c r="A340" s="7">
        <v>7.5</v>
      </c>
      <c r="B340" s="7">
        <v>7</v>
      </c>
      <c r="C340" s="11">
        <v>-1.7156501756638591E-5</v>
      </c>
      <c r="D340" s="11">
        <v>4.6322554742924196E-4</v>
      </c>
      <c r="E340" s="11">
        <v>-4.0525388016984755E-3</v>
      </c>
      <c r="F340" s="1">
        <v>3.6442115398162389E-2</v>
      </c>
      <c r="G340" s="3">
        <f t="shared" si="180"/>
        <v>2.4866612249736776E-2</v>
      </c>
      <c r="H340" s="11">
        <f t="shared" si="174"/>
        <v>0.82985890063907886</v>
      </c>
      <c r="I340" s="3">
        <f t="shared" si="175"/>
        <v>2.5091562786158761E-2</v>
      </c>
      <c r="J340" s="3">
        <v>0</v>
      </c>
      <c r="K340" s="11">
        <v>0</v>
      </c>
      <c r="M340" s="7">
        <v>7.5</v>
      </c>
      <c r="N340" s="7">
        <v>7</v>
      </c>
      <c r="O340" s="11">
        <v>-1.9934279534416352E-5</v>
      </c>
      <c r="P340" s="11">
        <v>5.3822554742924151E-4</v>
      </c>
      <c r="Q340" s="11">
        <v>-4.7192054683651381E-3</v>
      </c>
      <c r="R340" s="1">
        <v>3.8386559842606832E-2</v>
      </c>
      <c r="S340" s="3">
        <f t="shared" si="181"/>
        <v>2.4857931694181237E-2</v>
      </c>
      <c r="T340" s="11">
        <f t="shared" si="176"/>
        <v>0.8299129296699943</v>
      </c>
      <c r="U340" s="3">
        <f t="shared" si="177"/>
        <v>2.5024609508751183E-2</v>
      </c>
      <c r="V340" s="3">
        <v>0</v>
      </c>
      <c r="W340" s="11">
        <v>0</v>
      </c>
      <c r="Y340" s="7">
        <v>7.5</v>
      </c>
      <c r="Z340" s="7">
        <v>7</v>
      </c>
      <c r="AA340" s="11">
        <v>-1.3577600295610919E-5</v>
      </c>
      <c r="AB340" s="11">
        <v>3.6659520798149482E-4</v>
      </c>
      <c r="AC340" s="11">
        <v>-3.1936024510518337E-3</v>
      </c>
      <c r="AD340" s="1">
        <v>3.3936884375443017E-2</v>
      </c>
      <c r="AE340" s="3">
        <f t="shared" si="182"/>
        <v>2.4877796316802488E-2</v>
      </c>
      <c r="AF340" s="11">
        <f t="shared" si="178"/>
        <v>0.82978929457641681</v>
      </c>
      <c r="AG340" s="3">
        <f t="shared" si="179"/>
        <v>2.5177827333640934E-2</v>
      </c>
      <c r="AH340" s="3">
        <v>0</v>
      </c>
      <c r="AI340" s="11">
        <v>0</v>
      </c>
    </row>
    <row r="341" spans="1:35" x14ac:dyDescent="0.3">
      <c r="A341" s="7">
        <v>7.75</v>
      </c>
      <c r="B341" s="7">
        <v>7</v>
      </c>
      <c r="C341" s="11">
        <v>-1.7156501756638591E-5</v>
      </c>
      <c r="D341" s="11">
        <v>4.6322554742924196E-4</v>
      </c>
      <c r="E341" s="11">
        <v>-4.0525388016984755E-3</v>
      </c>
      <c r="F341" s="1">
        <v>3.6442115398162389E-2</v>
      </c>
      <c r="G341" s="3">
        <f t="shared" si="180"/>
        <v>2.4871340630092734E-2</v>
      </c>
      <c r="H341" s="11">
        <f t="shared" si="174"/>
        <v>0.82468573715093574</v>
      </c>
      <c r="I341" s="3">
        <f t="shared" si="175"/>
        <v>2.5360049661432349E-2</v>
      </c>
      <c r="J341" s="3">
        <v>0</v>
      </c>
      <c r="K341" s="11">
        <v>0</v>
      </c>
      <c r="M341" s="7">
        <v>7.75</v>
      </c>
      <c r="N341" s="7">
        <v>7</v>
      </c>
      <c r="O341" s="11">
        <v>-1.9934279534416352E-5</v>
      </c>
      <c r="P341" s="11">
        <v>5.3822554742924151E-4</v>
      </c>
      <c r="Q341" s="11">
        <v>-4.7192054683651381E-3</v>
      </c>
      <c r="R341" s="1">
        <v>3.8386559842606832E-2</v>
      </c>
      <c r="S341" s="3">
        <f t="shared" si="181"/>
        <v>2.4860793755092744E-2</v>
      </c>
      <c r="T341" s="11">
        <f t="shared" si="176"/>
        <v>0.82475314830066004</v>
      </c>
      <c r="U341" s="3">
        <f t="shared" si="177"/>
        <v>2.53312659940228E-2</v>
      </c>
      <c r="V341" s="3">
        <v>0</v>
      </c>
      <c r="W341" s="11">
        <v>0</v>
      </c>
      <c r="Y341" s="7">
        <v>7.75</v>
      </c>
      <c r="Z341" s="7">
        <v>7</v>
      </c>
      <c r="AA341" s="11">
        <v>-1.3577600295610919E-5</v>
      </c>
      <c r="AB341" s="11">
        <v>3.6659520798149482E-4</v>
      </c>
      <c r="AC341" s="11">
        <v>-3.1936024510518337E-3</v>
      </c>
      <c r="AD341" s="1">
        <v>3.3936884375443017E-2</v>
      </c>
      <c r="AE341" s="3">
        <f t="shared" si="182"/>
        <v>2.4884929271577576E-2</v>
      </c>
      <c r="AF341" s="11">
        <f t="shared" si="178"/>
        <v>0.82459889244305618</v>
      </c>
      <c r="AG341" s="3">
        <f t="shared" si="179"/>
        <v>2.5397134972218183E-2</v>
      </c>
      <c r="AH341" s="3">
        <v>0</v>
      </c>
      <c r="AI341" s="11">
        <v>0</v>
      </c>
    </row>
    <row r="342" spans="1:35" x14ac:dyDescent="0.3">
      <c r="A342" s="7">
        <v>8</v>
      </c>
      <c r="B342" s="7">
        <v>7</v>
      </c>
      <c r="C342" s="11">
        <v>-1.7156501756638591E-5</v>
      </c>
      <c r="D342" s="11">
        <v>4.6322554742924196E-4</v>
      </c>
      <c r="E342" s="11">
        <v>-4.0525388016984755E-3</v>
      </c>
      <c r="F342" s="1">
        <v>3.6442115398162389E-2</v>
      </c>
      <c r="G342" s="3">
        <f t="shared" si="180"/>
        <v>2.4884111120647111E-2</v>
      </c>
      <c r="H342" s="11">
        <f t="shared" si="174"/>
        <v>0.81949015936628966</v>
      </c>
      <c r="I342" s="3">
        <f t="shared" si="175"/>
        <v>2.5599417457502938E-2</v>
      </c>
      <c r="J342" s="3">
        <v>0</v>
      </c>
      <c r="K342" s="11">
        <v>0</v>
      </c>
      <c r="M342" s="7">
        <v>8</v>
      </c>
      <c r="N342" s="7">
        <v>7</v>
      </c>
      <c r="O342" s="11">
        <v>-1.9934279534416352E-5</v>
      </c>
      <c r="P342" s="11">
        <v>5.3822554742924151E-4</v>
      </c>
      <c r="Q342" s="11">
        <v>-4.7192054683651381E-3</v>
      </c>
      <c r="R342" s="1">
        <v>3.8386559842606832E-2</v>
      </c>
      <c r="S342" s="3">
        <f t="shared" si="181"/>
        <v>2.487300000953601E-2</v>
      </c>
      <c r="T342" s="11">
        <f t="shared" si="176"/>
        <v>0.81956300617359901</v>
      </c>
      <c r="U342" s="3">
        <f t="shared" si="177"/>
        <v>2.5604091278984775E-2</v>
      </c>
      <c r="V342" s="3">
        <v>0</v>
      </c>
      <c r="W342" s="11">
        <v>0</v>
      </c>
      <c r="Y342" s="7">
        <v>8</v>
      </c>
      <c r="Z342" s="7">
        <v>7</v>
      </c>
      <c r="AA342" s="11">
        <v>-1.3577600295610919E-5</v>
      </c>
      <c r="AB342" s="11">
        <v>3.6659520798149482E-4</v>
      </c>
      <c r="AC342" s="11">
        <v>-3.1936024510518337E-3</v>
      </c>
      <c r="AD342" s="1">
        <v>3.3936884375443017E-2</v>
      </c>
      <c r="AE342" s="3">
        <f t="shared" si="182"/>
        <v>2.4898426726491226E-2</v>
      </c>
      <c r="AF342" s="11">
        <f t="shared" si="178"/>
        <v>0.81939631275535973</v>
      </c>
      <c r="AG342" s="3">
        <f t="shared" si="179"/>
        <v>2.5593395692752097E-2</v>
      </c>
      <c r="AH342" s="3">
        <v>0</v>
      </c>
      <c r="AI342" s="11">
        <v>0</v>
      </c>
    </row>
    <row r="343" spans="1:35" x14ac:dyDescent="0.3">
      <c r="A343" s="7">
        <v>8.25</v>
      </c>
      <c r="B343" s="7">
        <v>7</v>
      </c>
      <c r="C343" s="11">
        <v>-1.7156501756638591E-5</v>
      </c>
      <c r="D343" s="11">
        <v>4.6322554742924196E-4</v>
      </c>
      <c r="E343" s="11">
        <v>-4.0525388016984755E-3</v>
      </c>
      <c r="F343" s="1">
        <v>3.6442115398162389E-2</v>
      </c>
      <c r="G343" s="3">
        <f t="shared" si="180"/>
        <v>2.4903315299360233E-2</v>
      </c>
      <c r="H343" s="11">
        <f t="shared" si="174"/>
        <v>0.81427889303885592</v>
      </c>
      <c r="I343" s="3">
        <f t="shared" si="175"/>
        <v>2.580318578189722E-2</v>
      </c>
      <c r="J343" s="3">
        <v>0</v>
      </c>
      <c r="K343" s="11">
        <v>0</v>
      </c>
      <c r="M343" s="7">
        <v>8.25</v>
      </c>
      <c r="N343" s="7">
        <v>7</v>
      </c>
      <c r="O343" s="11">
        <v>-1.9934279534416352E-5</v>
      </c>
      <c r="P343" s="11">
        <v>5.3822554742924151E-4</v>
      </c>
      <c r="Q343" s="11">
        <v>-4.7192054683651381E-3</v>
      </c>
      <c r="R343" s="1">
        <v>3.8386559842606832E-2</v>
      </c>
      <c r="S343" s="3">
        <f t="shared" si="181"/>
        <v>2.4892681618804691E-2</v>
      </c>
      <c r="T343" s="11">
        <f t="shared" si="176"/>
        <v>0.81435033112082678</v>
      </c>
      <c r="U343" s="3">
        <f t="shared" si="177"/>
        <v>2.5835554837381203E-2</v>
      </c>
      <c r="V343" s="3">
        <v>0</v>
      </c>
      <c r="W343" s="11">
        <v>0</v>
      </c>
      <c r="Y343" s="7">
        <v>8.25</v>
      </c>
      <c r="Z343" s="7">
        <v>7</v>
      </c>
      <c r="AA343" s="11">
        <v>-1.3577600295610919E-5</v>
      </c>
      <c r="AB343" s="11">
        <v>3.6659520798149482E-4</v>
      </c>
      <c r="AC343" s="11">
        <v>-3.1936024510518337E-3</v>
      </c>
      <c r="AD343" s="1">
        <v>3.3936884375443017E-2</v>
      </c>
      <c r="AE343" s="3">
        <f t="shared" si="182"/>
        <v>2.4917015781515728E-2</v>
      </c>
      <c r="AF343" s="11">
        <f t="shared" si="178"/>
        <v>0.81418686112917993</v>
      </c>
      <c r="AG343" s="3">
        <f t="shared" si="179"/>
        <v>2.5761481727982094E-2</v>
      </c>
      <c r="AH343" s="3">
        <v>0</v>
      </c>
      <c r="AI343" s="11">
        <v>0</v>
      </c>
    </row>
    <row r="344" spans="1:35" x14ac:dyDescent="0.3">
      <c r="A344" s="7">
        <v>8.5</v>
      </c>
      <c r="B344" s="7">
        <v>7</v>
      </c>
      <c r="C344" s="11">
        <v>-1.7156501756638591E-5</v>
      </c>
      <c r="D344" s="11">
        <v>4.6322554742924196E-4</v>
      </c>
      <c r="E344" s="11">
        <v>-4.0525388016984755E-3</v>
      </c>
      <c r="F344" s="1">
        <v>3.6442115398162389E-2</v>
      </c>
      <c r="G344" s="3">
        <f t="shared" si="180"/>
        <v>2.4927344744192406E-2</v>
      </c>
      <c r="H344" s="11">
        <f t="shared" si="174"/>
        <v>0.80905981287379347</v>
      </c>
      <c r="I344" s="3">
        <f t="shared" si="175"/>
        <v>2.5964873771520125E-2</v>
      </c>
      <c r="J344" s="3">
        <v>0</v>
      </c>
      <c r="K344" s="11">
        <v>0</v>
      </c>
      <c r="M344" s="7">
        <v>8.5</v>
      </c>
      <c r="N344" s="7">
        <v>7</v>
      </c>
      <c r="O344" s="11">
        <v>-1.9934279534416352E-5</v>
      </c>
      <c r="P344" s="11">
        <v>5.3822554742924151E-4</v>
      </c>
      <c r="Q344" s="11">
        <v>-4.7192054683651381E-3</v>
      </c>
      <c r="R344" s="1">
        <v>3.8386559842606832E-2</v>
      </c>
      <c r="S344" s="3">
        <f t="shared" si="181"/>
        <v>2.4917969744192414E-2</v>
      </c>
      <c r="T344" s="11">
        <f t="shared" si="176"/>
        <v>0.80912428739650444</v>
      </c>
      <c r="U344" s="3">
        <f t="shared" si="177"/>
        <v>2.6018125547106585E-2</v>
      </c>
      <c r="V344" s="3">
        <v>0</v>
      </c>
      <c r="W344" s="11">
        <v>0</v>
      </c>
      <c r="Y344" s="7">
        <v>8.5</v>
      </c>
      <c r="Z344" s="7">
        <v>7</v>
      </c>
      <c r="AA344" s="11">
        <v>-1.3577600295610919E-5</v>
      </c>
      <c r="AB344" s="11">
        <v>3.6659520798149482E-4</v>
      </c>
      <c r="AC344" s="11">
        <v>-3.1936024510518337E-3</v>
      </c>
      <c r="AD344" s="1">
        <v>3.3936884375443017E-2</v>
      </c>
      <c r="AE344" s="3">
        <f t="shared" si="182"/>
        <v>2.4939423536623373E-2</v>
      </c>
      <c r="AF344" s="11">
        <f t="shared" si="178"/>
        <v>0.808976751180704</v>
      </c>
      <c r="AG344" s="3">
        <f t="shared" si="179"/>
        <v>2.5896264981197348E-2</v>
      </c>
      <c r="AH344" s="3">
        <v>0</v>
      </c>
      <c r="AI344" s="11">
        <v>0</v>
      </c>
    </row>
    <row r="345" spans="1:35" x14ac:dyDescent="0.3">
      <c r="A345" s="7">
        <v>8.75</v>
      </c>
      <c r="B345" s="7">
        <v>7</v>
      </c>
      <c r="C345" s="11">
        <v>-1.7156501756638591E-5</v>
      </c>
      <c r="D345" s="11">
        <v>4.6322554742924196E-4</v>
      </c>
      <c r="E345" s="11">
        <v>-4.0525388016984755E-3</v>
      </c>
      <c r="F345" s="1">
        <v>3.6442115398162389E-2</v>
      </c>
      <c r="G345" s="3">
        <f t="shared" si="180"/>
        <v>2.4954591033103945E-2</v>
      </c>
      <c r="H345" s="11">
        <f t="shared" si="174"/>
        <v>0.80384189951053098</v>
      </c>
      <c r="I345" s="3">
        <f t="shared" si="175"/>
        <v>2.6078000717641991E-2</v>
      </c>
      <c r="J345" s="3">
        <v>0</v>
      </c>
      <c r="K345" s="11">
        <v>0</v>
      </c>
      <c r="M345" s="7">
        <v>8.75</v>
      </c>
      <c r="N345" s="7">
        <v>7</v>
      </c>
      <c r="O345" s="11">
        <v>-1.9934279534416352E-5</v>
      </c>
      <c r="P345" s="11">
        <v>5.3822554742924151E-4</v>
      </c>
      <c r="Q345" s="11">
        <v>-4.7192054683651381E-3</v>
      </c>
      <c r="R345" s="1">
        <v>3.8386559842606832E-2</v>
      </c>
      <c r="S345" s="3">
        <f t="shared" si="181"/>
        <v>2.4946995546992853E-2</v>
      </c>
      <c r="T345" s="11">
        <f t="shared" si="176"/>
        <v>0.80389532502320793</v>
      </c>
      <c r="U345" s="3">
        <f t="shared" si="177"/>
        <v>2.6144272533984214E-2</v>
      </c>
      <c r="V345" s="3">
        <v>0</v>
      </c>
      <c r="W345" s="11">
        <v>0</v>
      </c>
      <c r="Y345" s="7">
        <v>8.75</v>
      </c>
      <c r="Z345" s="7">
        <v>7</v>
      </c>
      <c r="AA345" s="11">
        <v>-1.3577600295610919E-5</v>
      </c>
      <c r="AB345" s="11">
        <v>3.6659520798149482E-4</v>
      </c>
      <c r="AC345" s="11">
        <v>-3.1936024510518337E-3</v>
      </c>
      <c r="AD345" s="1">
        <v>3.3936884375443017E-2</v>
      </c>
      <c r="AE345" s="3">
        <f t="shared" si="182"/>
        <v>2.4964377091786449E-2</v>
      </c>
      <c r="AF345" s="11">
        <f t="shared" si="178"/>
        <v>0.8037730710723936</v>
      </c>
      <c r="AG345" s="3">
        <f t="shared" si="179"/>
        <v>2.5992617417657904E-2</v>
      </c>
      <c r="AH345" s="3">
        <v>0</v>
      </c>
      <c r="AI345" s="11">
        <v>0</v>
      </c>
    </row>
    <row r="346" spans="1:35" x14ac:dyDescent="0.3">
      <c r="A346" s="7">
        <v>9</v>
      </c>
      <c r="B346" s="7">
        <v>7</v>
      </c>
      <c r="C346" s="11">
        <v>-1.7156501756638591E-5</v>
      </c>
      <c r="D346" s="11">
        <v>4.6322554742924196E-4</v>
      </c>
      <c r="E346" s="11">
        <v>-4.0525388016984755E-3</v>
      </c>
      <c r="F346" s="1">
        <v>3.6442115398162389E-2</v>
      </c>
      <c r="G346" s="3">
        <f t="shared" si="180"/>
        <v>2.4983445744055175E-2</v>
      </c>
      <c r="H346" s="11">
        <f t="shared" si="174"/>
        <v>0.7986351971991078</v>
      </c>
      <c r="I346" s="3">
        <f t="shared" si="175"/>
        <v>2.6136086795143676E-2</v>
      </c>
      <c r="J346" s="3">
        <v>0</v>
      </c>
      <c r="K346" s="11">
        <v>0</v>
      </c>
      <c r="M346" s="7">
        <v>9</v>
      </c>
      <c r="N346" s="7">
        <v>7</v>
      </c>
      <c r="O346" s="11">
        <v>-1.9934279534416352E-5</v>
      </c>
      <c r="P346" s="11">
        <v>5.3822554742924151E-4</v>
      </c>
      <c r="Q346" s="11">
        <v>-4.7192054683651381E-3</v>
      </c>
      <c r="R346" s="1">
        <v>3.8386559842606832E-2</v>
      </c>
      <c r="S346" s="3">
        <f t="shared" si="181"/>
        <v>2.4977890188499635E-2</v>
      </c>
      <c r="T346" s="11">
        <f t="shared" si="176"/>
        <v>0.7986751299572783</v>
      </c>
      <c r="U346" s="3">
        <f t="shared" si="177"/>
        <v>2.6206466156322605E-2</v>
      </c>
      <c r="V346" s="3">
        <v>0</v>
      </c>
      <c r="W346" s="11">
        <v>0</v>
      </c>
      <c r="Y346" s="7">
        <v>9</v>
      </c>
      <c r="Z346" s="7">
        <v>7</v>
      </c>
      <c r="AA346" s="11">
        <v>-1.3577600295610919E-5</v>
      </c>
      <c r="AB346" s="11">
        <v>3.6659520798149482E-4</v>
      </c>
      <c r="AC346" s="11">
        <v>-3.1936024510518337E-3</v>
      </c>
      <c r="AD346" s="1">
        <v>3.3936884375443017E-2</v>
      </c>
      <c r="AE346" s="3">
        <f t="shared" si="182"/>
        <v>2.4990603546977231E-2</v>
      </c>
      <c r="AF346" s="11">
        <f t="shared" si="178"/>
        <v>0.79858375059609299</v>
      </c>
      <c r="AG346" s="3">
        <f t="shared" si="179"/>
        <v>2.6045411521296913E-2</v>
      </c>
      <c r="AH346" s="3">
        <v>0</v>
      </c>
      <c r="AI346" s="11">
        <v>0</v>
      </c>
    </row>
    <row r="347" spans="1:35" x14ac:dyDescent="0.3">
      <c r="A347" s="7">
        <v>9.25</v>
      </c>
      <c r="B347" s="7">
        <v>7</v>
      </c>
      <c r="C347" s="11">
        <v>-1.7156501756638591E-5</v>
      </c>
      <c r="D347" s="11">
        <v>4.6322554742924196E-4</v>
      </c>
      <c r="E347" s="11">
        <v>-4.0525388016984755E-3</v>
      </c>
      <c r="F347" s="1">
        <v>3.6442115398162389E-2</v>
      </c>
      <c r="G347" s="3">
        <f t="shared" si="180"/>
        <v>2.5012300455006402E-2</v>
      </c>
      <c r="H347" s="11">
        <f t="shared" si="174"/>
        <v>0.79345077263380004</v>
      </c>
      <c r="I347" s="3">
        <f t="shared" si="175"/>
        <v>2.6132653895965419E-2</v>
      </c>
      <c r="J347" s="3">
        <v>0</v>
      </c>
      <c r="K347" s="11">
        <v>0</v>
      </c>
      <c r="M347" s="7">
        <v>9.25</v>
      </c>
      <c r="N347" s="7">
        <v>7</v>
      </c>
      <c r="O347" s="11">
        <v>-1.9934279534416352E-5</v>
      </c>
      <c r="P347" s="11">
        <v>5.3822554742924151E-4</v>
      </c>
      <c r="Q347" s="11">
        <v>-4.7192054683651381E-3</v>
      </c>
      <c r="R347" s="1">
        <v>3.8386559842606832E-2</v>
      </c>
      <c r="S347" s="3">
        <f t="shared" si="181"/>
        <v>2.500878483000641E-2</v>
      </c>
      <c r="T347" s="11">
        <f t="shared" si="176"/>
        <v>0.79347657570054553</v>
      </c>
      <c r="U347" s="3">
        <f t="shared" si="177"/>
        <v>2.6197179130140746E-2</v>
      </c>
      <c r="V347" s="3">
        <v>0</v>
      </c>
      <c r="W347" s="11">
        <v>0</v>
      </c>
      <c r="Y347" s="7">
        <v>9.25</v>
      </c>
      <c r="Z347" s="7">
        <v>7</v>
      </c>
      <c r="AA347" s="11">
        <v>-1.3577600295610919E-5</v>
      </c>
      <c r="AB347" s="11">
        <v>3.6659520798149482E-4</v>
      </c>
      <c r="AC347" s="11">
        <v>-3.1936024510518337E-3</v>
      </c>
      <c r="AD347" s="1">
        <v>3.3936884375443017E-2</v>
      </c>
      <c r="AE347" s="3">
        <f t="shared" si="182"/>
        <v>2.501683000216802E-2</v>
      </c>
      <c r="AF347" s="11">
        <f t="shared" si="178"/>
        <v>0.79341752908279994</v>
      </c>
      <c r="AG347" s="3">
        <f t="shared" si="179"/>
        <v>2.6049520816684435E-2</v>
      </c>
      <c r="AH347" s="3">
        <v>0</v>
      </c>
      <c r="AI347" s="11">
        <v>0</v>
      </c>
    </row>
    <row r="348" spans="1:35" x14ac:dyDescent="0.3">
      <c r="A348" s="7">
        <v>9.5</v>
      </c>
      <c r="B348" s="7">
        <v>7</v>
      </c>
      <c r="C348" s="11">
        <v>-1.7156501756638591E-5</v>
      </c>
      <c r="D348" s="11">
        <v>4.6322554742924196E-4</v>
      </c>
      <c r="E348" s="11">
        <v>-4.0525388016984755E-3</v>
      </c>
      <c r="F348" s="1">
        <v>3.6442115398162389E-2</v>
      </c>
      <c r="G348" s="3">
        <f t="shared" si="180"/>
        <v>2.5039546743917951E-2</v>
      </c>
      <c r="H348" s="11">
        <f t="shared" si="174"/>
        <v>0.78830067545439864</v>
      </c>
      <c r="I348" s="3">
        <f t="shared" si="175"/>
        <v>2.6061226566651996E-2</v>
      </c>
      <c r="J348" s="3">
        <v>0</v>
      </c>
      <c r="K348" s="11">
        <v>0</v>
      </c>
      <c r="M348" s="7">
        <v>9.5</v>
      </c>
      <c r="N348" s="7">
        <v>7</v>
      </c>
      <c r="O348" s="11">
        <v>-1.9934279534416352E-5</v>
      </c>
      <c r="P348" s="11">
        <v>5.3822554742924151E-4</v>
      </c>
      <c r="Q348" s="11">
        <v>-4.7192054683651381E-3</v>
      </c>
      <c r="R348" s="1">
        <v>3.8386559842606832E-2</v>
      </c>
      <c r="S348" s="3">
        <f t="shared" si="181"/>
        <v>2.5037810632806849E-2</v>
      </c>
      <c r="T348" s="11">
        <f t="shared" si="176"/>
        <v>0.78831367704845101</v>
      </c>
      <c r="U348" s="3">
        <f t="shared" si="177"/>
        <v>2.610888779492182E-2</v>
      </c>
      <c r="V348" s="3">
        <v>0</v>
      </c>
      <c r="W348" s="11">
        <v>0</v>
      </c>
      <c r="Y348" s="7">
        <v>9.5</v>
      </c>
      <c r="Z348" s="7">
        <v>7</v>
      </c>
      <c r="AA348" s="11">
        <v>-1.3577600295610919E-5</v>
      </c>
      <c r="AB348" s="11">
        <v>3.6659520798149482E-4</v>
      </c>
      <c r="AC348" s="11">
        <v>-3.1936024510518337E-3</v>
      </c>
      <c r="AD348" s="1">
        <v>3.3936884375443017E-2</v>
      </c>
      <c r="AE348" s="3">
        <f t="shared" si="182"/>
        <v>2.5041783557331089E-2</v>
      </c>
      <c r="AF348" s="11">
        <f t="shared" si="178"/>
        <v>0.78828392445789408</v>
      </c>
      <c r="AG348" s="3">
        <f t="shared" si="179"/>
        <v>2.5999820456198641E-2</v>
      </c>
      <c r="AH348" s="3">
        <v>0</v>
      </c>
      <c r="AI348" s="11">
        <v>0</v>
      </c>
    </row>
    <row r="349" spans="1:35" x14ac:dyDescent="0.3">
      <c r="A349" s="7">
        <v>9.75</v>
      </c>
      <c r="B349" s="7">
        <v>7</v>
      </c>
      <c r="C349" s="11">
        <v>-1.7156501756638591E-5</v>
      </c>
      <c r="D349" s="11">
        <v>4.6322554742924196E-4</v>
      </c>
      <c r="E349" s="11">
        <v>-4.0525388016984755E-3</v>
      </c>
      <c r="F349" s="1">
        <v>3.6442115398162389E-2</v>
      </c>
      <c r="G349" s="3">
        <f t="shared" si="180"/>
        <v>2.506357618875012E-2</v>
      </c>
      <c r="H349" s="11">
        <f t="shared" si="174"/>
        <v>0.78319790096848219</v>
      </c>
      <c r="I349" s="3">
        <f t="shared" si="175"/>
        <v>2.5915333049877809E-2</v>
      </c>
      <c r="J349" s="3">
        <v>0</v>
      </c>
      <c r="K349" s="11">
        <v>0</v>
      </c>
      <c r="M349" s="7">
        <v>9.75</v>
      </c>
      <c r="N349" s="7">
        <v>7</v>
      </c>
      <c r="O349" s="11">
        <v>-1.9934279534416352E-5</v>
      </c>
      <c r="P349" s="11">
        <v>5.3822554742924151E-4</v>
      </c>
      <c r="Q349" s="11">
        <v>-4.7192054683651381E-3</v>
      </c>
      <c r="R349" s="1">
        <v>3.8386559842606832E-2</v>
      </c>
      <c r="S349" s="3">
        <f t="shared" si="181"/>
        <v>2.5063098758194582E-2</v>
      </c>
      <c r="T349" s="11">
        <f t="shared" si="176"/>
        <v>0.78320154672240494</v>
      </c>
      <c r="U349" s="3">
        <f t="shared" si="177"/>
        <v>2.5934073519687573E-2</v>
      </c>
      <c r="V349" s="3">
        <v>0</v>
      </c>
      <c r="W349" s="11">
        <v>0</v>
      </c>
      <c r="Y349" s="7">
        <v>9.75</v>
      </c>
      <c r="Z349" s="7">
        <v>7</v>
      </c>
      <c r="AA349" s="11">
        <v>-1.3577600295610919E-5</v>
      </c>
      <c r="AB349" s="11">
        <v>3.6659520798149482E-4</v>
      </c>
      <c r="AC349" s="11">
        <v>-3.1936024510518337E-3</v>
      </c>
      <c r="AD349" s="1">
        <v>3.3936884375443017E-2</v>
      </c>
      <c r="AE349" s="3">
        <f t="shared" si="182"/>
        <v>2.5064191312438738E-2</v>
      </c>
      <c r="AF349" s="11">
        <f t="shared" si="178"/>
        <v>0.78319320378764556</v>
      </c>
      <c r="AG349" s="3">
        <f t="shared" si="179"/>
        <v>2.5891187872357335E-2</v>
      </c>
      <c r="AH349" s="3">
        <v>0</v>
      </c>
      <c r="AI349" s="11">
        <v>0</v>
      </c>
    </row>
    <row r="350" spans="1:35" x14ac:dyDescent="0.3">
      <c r="A350" s="7">
        <v>10</v>
      </c>
      <c r="B350" s="7">
        <v>10</v>
      </c>
      <c r="C350" s="11">
        <v>-4.9515344535978621E-5</v>
      </c>
      <c r="D350" s="11">
        <v>7.4598124903441868E-4</v>
      </c>
      <c r="E350" s="11">
        <v>0</v>
      </c>
      <c r="F350" s="1">
        <v>0</v>
      </c>
      <c r="G350" s="3">
        <f t="shared" si="180"/>
        <v>2.5082780367463246E-2</v>
      </c>
      <c r="H350" s="11">
        <f t="shared" si="174"/>
        <v>0.7781563556878498</v>
      </c>
      <c r="J350" s="3">
        <v>0</v>
      </c>
      <c r="K350" s="11">
        <v>0</v>
      </c>
      <c r="M350" s="7">
        <v>10</v>
      </c>
      <c r="N350" s="7">
        <v>10</v>
      </c>
      <c r="O350" s="11">
        <v>-4.9515344535978621E-5</v>
      </c>
      <c r="P350" s="11">
        <v>7.4598124903441868E-4</v>
      </c>
      <c r="Q350" s="11">
        <v>0</v>
      </c>
      <c r="R350" s="1">
        <v>0</v>
      </c>
      <c r="S350" s="3">
        <f t="shared" si="181"/>
        <v>2.5082780367463246E-2</v>
      </c>
      <c r="T350" s="11">
        <f t="shared" si="176"/>
        <v>0.7781563556878498</v>
      </c>
      <c r="V350" s="3">
        <v>0</v>
      </c>
      <c r="W350" s="11">
        <v>0</v>
      </c>
      <c r="Y350" s="7">
        <v>10</v>
      </c>
      <c r="Z350" s="7">
        <v>10</v>
      </c>
      <c r="AA350" s="11">
        <v>-4.9515344535978621E-5</v>
      </c>
      <c r="AB350" s="11">
        <v>7.4598124903441868E-4</v>
      </c>
      <c r="AC350" s="11">
        <v>0</v>
      </c>
      <c r="AD350" s="1">
        <v>0</v>
      </c>
      <c r="AE350" s="3">
        <f t="shared" si="182"/>
        <v>2.5082780367463246E-2</v>
      </c>
      <c r="AF350" s="11">
        <f t="shared" si="178"/>
        <v>0.7781563556878498</v>
      </c>
      <c r="AH350" s="3">
        <v>0</v>
      </c>
      <c r="AI350" s="11">
        <v>0</v>
      </c>
    </row>
    <row r="352" spans="1:35" s="5" customFormat="1" x14ac:dyDescent="0.3">
      <c r="A352" s="5" t="str">
        <f>"Step 6. " &amp; A8</f>
        <v>Step 6. 7Y Swap</v>
      </c>
    </row>
    <row r="354" spans="1:35" x14ac:dyDescent="0.3">
      <c r="A354" s="5" t="str">
        <f>LEFT(A352, 6) &amp; ".1. Initial guess"</f>
        <v>Step 6.1. Initial guess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M354" s="5" t="str">
        <f>LEFT(A354, 6) &amp; ".2. Estimate the derivative"</f>
        <v>Step 6.2. Estimate the derivative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Y354" s="5" t="str">
        <f>LEFT(M354, 6) &amp; ".3. Improve the initial guess using the Newton method"</f>
        <v>Step 6.3. Improve the initial guess using the Newton method</v>
      </c>
      <c r="Z354" s="5"/>
      <c r="AA354" s="5"/>
      <c r="AB354" s="5"/>
      <c r="AC354" s="5"/>
      <c r="AD354" s="5"/>
      <c r="AE354" s="5"/>
      <c r="AF354" s="5"/>
      <c r="AG354" s="5"/>
      <c r="AH354" s="5"/>
    </row>
    <row r="355" spans="1:35" x14ac:dyDescent="0.3">
      <c r="A355" t="s">
        <v>10</v>
      </c>
      <c r="B355" t="s">
        <v>9</v>
      </c>
      <c r="C355" t="s">
        <v>42</v>
      </c>
      <c r="D355" t="s">
        <v>48</v>
      </c>
      <c r="E355" t="s">
        <v>43</v>
      </c>
      <c r="F355" t="s">
        <v>44</v>
      </c>
      <c r="G355" t="s">
        <v>45</v>
      </c>
      <c r="H355" t="s">
        <v>47</v>
      </c>
      <c r="I355" t="s">
        <v>25</v>
      </c>
      <c r="J355">
        <f>C8</f>
        <v>7</v>
      </c>
      <c r="M355" t="s">
        <v>10</v>
      </c>
      <c r="N355" t="s">
        <v>9</v>
      </c>
      <c r="O355" t="s">
        <v>42</v>
      </c>
      <c r="P355" t="s">
        <v>48</v>
      </c>
      <c r="Q355" t="s">
        <v>43</v>
      </c>
      <c r="R355" t="s">
        <v>44</v>
      </c>
      <c r="S355" t="s">
        <v>45</v>
      </c>
      <c r="T355" t="s">
        <v>47</v>
      </c>
      <c r="U355" t="s">
        <v>25</v>
      </c>
      <c r="V355">
        <f>J355</f>
        <v>7</v>
      </c>
      <c r="Y355" t="s">
        <v>10</v>
      </c>
      <c r="Z355" t="s">
        <v>9</v>
      </c>
      <c r="AA355" t="s">
        <v>42</v>
      </c>
      <c r="AB355" t="s">
        <v>48</v>
      </c>
      <c r="AC355" t="s">
        <v>43</v>
      </c>
      <c r="AD355" t="s">
        <v>44</v>
      </c>
      <c r="AE355" t="s">
        <v>45</v>
      </c>
      <c r="AF355" t="s">
        <v>47</v>
      </c>
      <c r="AG355" t="s">
        <v>25</v>
      </c>
      <c r="AH355">
        <f>V355</f>
        <v>7</v>
      </c>
    </row>
    <row r="356" spans="1:35" x14ac:dyDescent="0.3">
      <c r="A356" s="7">
        <f t="shared" ref="A356:A364" si="183">A299</f>
        <v>0</v>
      </c>
      <c r="B356" s="9">
        <f>Z299</f>
        <v>3.920721988904103E-2</v>
      </c>
      <c r="C356" s="18">
        <v>0</v>
      </c>
      <c r="D356" s="11">
        <f>((B357-B356)/(A357-A356) + (B358-B357)/(A358-A357))/2</f>
        <v>-3.0106533994070602E-3</v>
      </c>
      <c r="E356" s="11">
        <f t="shared" ref="E356:E364" si="184">IF($F$4="Cubic",(C356+D356-2*(B357-B356)/(A357-A356))/(A357-A356)^2, 0)</f>
        <v>-4.8170454390512964E-2</v>
      </c>
      <c r="F356" s="11">
        <f t="shared" ref="F356:F364" si="185">IF($F$4="Cubic", ((B357-B356)/(A357-A356) - C356 - E356*(A357^2 + A356*A357 - 2*A356^2))/(A357-A356), IF($F$4="QUADRATIC", (B357-B356-C356*(A357-A356))/(A357-A356)^2, 0))</f>
        <v>1.2042613597628241E-2</v>
      </c>
      <c r="G356" s="18">
        <f t="shared" ref="G356:G364" si="186">IF($F$4="Cubic", C356-2*F356*A356 - 3*E356*A356^2, IF($F$4="Quadratic", C356-2*F356*A356, (B357-B356)/(A357-A356)))</f>
        <v>0</v>
      </c>
      <c r="H356" s="11">
        <f t="shared" ref="H356:H364" si="187">B356 -E356*A356^3 - F356*A356^2 - G356*A356</f>
        <v>3.920721988904103E-2</v>
      </c>
      <c r="I356" t="s">
        <v>28</v>
      </c>
      <c r="J356">
        <v>1</v>
      </c>
      <c r="M356" s="7">
        <f>A356</f>
        <v>0</v>
      </c>
      <c r="N356" s="9">
        <f>B356</f>
        <v>3.920721988904103E-2</v>
      </c>
      <c r="O356" s="18">
        <v>0</v>
      </c>
      <c r="P356" s="11">
        <f>((N357-N356)/(M357-M356) + (N358-N357)/(M358-M357))/2</f>
        <v>-3.0106533994070602E-3</v>
      </c>
      <c r="Q356" s="11">
        <f t="shared" ref="Q356:Q364" si="188">IF($F$4="Cubic",(O356+P356-2*(N357-N356)/(M357-M356))/(M357-M356)^2, 0)</f>
        <v>-4.8170454390512964E-2</v>
      </c>
      <c r="R356" s="11">
        <f t="shared" ref="R356:R364" si="189">IF($F$4="Cubic", ((N357-N356)/(M357-M356) - O356 - Q356*(M357^2 + M356*M357 - 2*M356^2))/(M357-M356), IF($F$4="QUADRATIC", (N357-N356-O356*(M357-M356))/(M357-M356)^2, 0))</f>
        <v>1.2042613597628241E-2</v>
      </c>
      <c r="S356" s="18">
        <f t="shared" ref="S356:S364" si="190">IF($F$4="Cubic", O356-2*R356*M356 - 3*Q356*M356^2, IF($F$4="Quadratic", O356-2*R356*M356, (N357-N356)/(M357-M356)))</f>
        <v>0</v>
      </c>
      <c r="T356" s="11">
        <f t="shared" ref="T356:T364" si="191">N356 -Q356*M356^3 - R356*M356^2 - S356*M356</f>
        <v>3.920721988904103E-2</v>
      </c>
      <c r="U356" t="s">
        <v>28</v>
      </c>
      <c r="V356">
        <f>J356</f>
        <v>1</v>
      </c>
      <c r="Y356" s="7">
        <f>M356</f>
        <v>0</v>
      </c>
      <c r="Z356" s="9">
        <f>N356</f>
        <v>3.920721988904103E-2</v>
      </c>
      <c r="AA356" s="18">
        <v>0</v>
      </c>
      <c r="AB356" s="11">
        <f>((Z357-Z356)/(Y357-Y356) + (Z358-Z357)/(Y358-Y357))/2</f>
        <v>-3.0106533994070602E-3</v>
      </c>
      <c r="AC356" s="11">
        <f t="shared" ref="AC356:AC364" si="192">IF($F$4="Cubic",(AA356+AB356-2*(Z357-Z356)/(Y357-Y356))/(Y357-Y356)^2, 0)</f>
        <v>-4.8170454390512964E-2</v>
      </c>
      <c r="AD356" s="11">
        <f t="shared" ref="AD356:AD364" si="193">IF($F$4="Cubic", ((Z357-Z356)/(Y357-Y356) - AA356 - AC356*(Y357^2 + Y356*Y357 - 2*Y356^2))/(Y357-Y356), IF($F$4="QUADRATIC", (Z357-Z356-AA356*(Y357-Y356))/(Y357-Y356)^2, 0))</f>
        <v>1.2042613597628241E-2</v>
      </c>
      <c r="AE356" s="18">
        <f t="shared" ref="AE356:AE364" si="194">IF($F$4="Cubic", AA356-2*AD356*Y356 - 3*AC356*Y356^2, IF($F$4="Quadratic", AA356-2*AD356*Y356, (Z357-Z356)/(Y357-Y356)))</f>
        <v>0</v>
      </c>
      <c r="AF356" s="11">
        <f t="shared" ref="AF356:AF364" si="195">Z356 -AC356*Y356^3 - AD356*Y356^2 - AE356*Y356</f>
        <v>3.920721988904103E-2</v>
      </c>
      <c r="AG356" t="s">
        <v>28</v>
      </c>
      <c r="AH356">
        <f>V356</f>
        <v>1</v>
      </c>
    </row>
    <row r="357" spans="1:35" x14ac:dyDescent="0.3">
      <c r="A357" s="7">
        <f t="shared" si="183"/>
        <v>0.25</v>
      </c>
      <c r="B357" s="9">
        <f t="shared" ref="B357:B362" si="196">Z300</f>
        <v>3.920721988904103E-2</v>
      </c>
      <c r="C357" s="11">
        <f>D356</f>
        <v>-3.0106533994070602E-3</v>
      </c>
      <c r="D357" s="11">
        <f t="shared" ref="D357:D362" si="197">((B358-B357)/(A358-A357) + (B359-B358)/(A359-A358))/2</f>
        <v>-5.6152639767526203E-3</v>
      </c>
      <c r="E357" s="11">
        <f t="shared" si="184"/>
        <v>6.0741266159441082E-3</v>
      </c>
      <c r="F357" s="11">
        <f t="shared" si="185"/>
        <v>-1.3125394456458909E-2</v>
      </c>
      <c r="G357" s="18">
        <f t="shared" si="186"/>
        <v>2.4131450883328742E-3</v>
      </c>
      <c r="H357" s="11">
        <f t="shared" si="187"/>
        <v>3.9329362542112362E-2</v>
      </c>
      <c r="I357" t="s">
        <v>29</v>
      </c>
      <c r="J357" s="9">
        <f>SUM(J367:J407) / SUM(K367:K407) * J356</f>
        <v>2.5317011527400176E-2</v>
      </c>
      <c r="M357" s="7">
        <f t="shared" ref="M357:M364" si="198">A357</f>
        <v>0.25</v>
      </c>
      <c r="N357" s="9">
        <f t="shared" ref="N357:N362" si="199">B357</f>
        <v>3.920721988904103E-2</v>
      </c>
      <c r="O357" s="11">
        <f>P356</f>
        <v>-3.0106533994070602E-3</v>
      </c>
      <c r="P357" s="11">
        <f t="shared" ref="P357:P362" si="200">((N358-N357)/(M358-M357) + (N359-N358)/(M359-M358))/2</f>
        <v>-5.6152639767526203E-3</v>
      </c>
      <c r="Q357" s="11">
        <f t="shared" si="188"/>
        <v>6.0741266159441082E-3</v>
      </c>
      <c r="R357" s="11">
        <f t="shared" si="189"/>
        <v>-1.3125394456458909E-2</v>
      </c>
      <c r="S357" s="18">
        <f t="shared" si="190"/>
        <v>2.4131450883328742E-3</v>
      </c>
      <c r="T357" s="11">
        <f t="shared" si="191"/>
        <v>3.9329362542112362E-2</v>
      </c>
      <c r="U357" t="s">
        <v>29</v>
      </c>
      <c r="V357" s="9">
        <f>SUM(V367:V407) / SUM(W367:W407) * V356</f>
        <v>2.5413591297524143E-2</v>
      </c>
      <c r="Y357" s="7">
        <f t="shared" ref="Y357:Y364" si="201">M357</f>
        <v>0.25</v>
      </c>
      <c r="Z357" s="9">
        <f t="shared" ref="Z357:Z362" si="202">N357</f>
        <v>3.920721988904103E-2</v>
      </c>
      <c r="AA357" s="11">
        <f>AB356</f>
        <v>-3.0106533994070602E-3</v>
      </c>
      <c r="AB357" s="11">
        <f t="shared" ref="AB357:AB362" si="203">((Z358-Z357)/(Y358-Y357) + (Z359-Z358)/(Y359-Y358))/2</f>
        <v>-5.6152639767526203E-3</v>
      </c>
      <c r="AC357" s="11">
        <f t="shared" si="192"/>
        <v>6.0741266159441082E-3</v>
      </c>
      <c r="AD357" s="11">
        <f t="shared" si="193"/>
        <v>-1.3125394456458909E-2</v>
      </c>
      <c r="AE357" s="18">
        <f t="shared" si="194"/>
        <v>2.4131450883328742E-3</v>
      </c>
      <c r="AF357" s="11">
        <f t="shared" si="195"/>
        <v>3.9329362542112362E-2</v>
      </c>
      <c r="AG357" t="s">
        <v>29</v>
      </c>
      <c r="AH357" s="9">
        <f>SUM(AH367:AH407) / SUM(AI367:AI407) * AH356</f>
        <v>2.5199945539256221E-2</v>
      </c>
    </row>
    <row r="358" spans="1:35" x14ac:dyDescent="0.3">
      <c r="A358" s="7">
        <f t="shared" si="183"/>
        <v>1</v>
      </c>
      <c r="B358" s="9">
        <f t="shared" si="196"/>
        <v>3.4691239789930439E-2</v>
      </c>
      <c r="C358" s="11">
        <f t="shared" ref="C358:C364" si="204">D357</f>
        <v>-5.6152639767526203E-3</v>
      </c>
      <c r="D358" s="11">
        <f t="shared" si="197"/>
        <v>-3.8382851895872958E-3</v>
      </c>
      <c r="E358" s="11">
        <f t="shared" si="184"/>
        <v>9.648931430423259E-4</v>
      </c>
      <c r="F358" s="11">
        <f t="shared" si="185"/>
        <v>-3.4535297501078043E-3</v>
      </c>
      <c r="G358" s="18">
        <f t="shared" si="186"/>
        <v>-1.6028839056639894E-3</v>
      </c>
      <c r="H358" s="11">
        <f t="shared" si="187"/>
        <v>3.878276030265991E-2</v>
      </c>
      <c r="I358" t="s">
        <v>12</v>
      </c>
      <c r="J358" s="9">
        <f>B8</f>
        <v>2.52E-2</v>
      </c>
      <c r="M358" s="7">
        <f t="shared" si="198"/>
        <v>1</v>
      </c>
      <c r="N358" s="9">
        <f t="shared" si="199"/>
        <v>3.4691239789930439E-2</v>
      </c>
      <c r="O358" s="11">
        <f t="shared" ref="O358:O364" si="205">P357</f>
        <v>-5.6152639767526203E-3</v>
      </c>
      <c r="P358" s="11">
        <f t="shared" si="200"/>
        <v>-3.8382851895872958E-3</v>
      </c>
      <c r="Q358" s="11">
        <f t="shared" si="188"/>
        <v>9.648931430423259E-4</v>
      </c>
      <c r="R358" s="11">
        <f t="shared" si="189"/>
        <v>-3.4535297501078043E-3</v>
      </c>
      <c r="S358" s="18">
        <f t="shared" si="190"/>
        <v>-1.6028839056639894E-3</v>
      </c>
      <c r="T358" s="11">
        <f t="shared" si="191"/>
        <v>3.878276030265991E-2</v>
      </c>
      <c r="U358" t="s">
        <v>13</v>
      </c>
      <c r="V358" s="11">
        <f>(V357-J357)/$F$3</f>
        <v>0.96579770123967479</v>
      </c>
      <c r="Y358" s="7">
        <f t="shared" si="201"/>
        <v>1</v>
      </c>
      <c r="Z358" s="9">
        <f t="shared" si="202"/>
        <v>3.4691239789930439E-2</v>
      </c>
      <c r="AA358" s="11">
        <f t="shared" ref="AA358:AA364" si="206">AB357</f>
        <v>-5.6152639767526203E-3</v>
      </c>
      <c r="AB358" s="11">
        <f t="shared" si="203"/>
        <v>-3.8382851895872958E-3</v>
      </c>
      <c r="AC358" s="11">
        <f t="shared" si="192"/>
        <v>9.648931430423259E-4</v>
      </c>
      <c r="AD358" s="11">
        <f t="shared" si="193"/>
        <v>-3.4535297501078043E-3</v>
      </c>
      <c r="AE358" s="18">
        <f t="shared" si="194"/>
        <v>-1.6028839056639894E-3</v>
      </c>
      <c r="AF358" s="11">
        <f t="shared" si="195"/>
        <v>3.878276030265991E-2</v>
      </c>
      <c r="AG358" t="s">
        <v>12</v>
      </c>
      <c r="AH358" s="9">
        <f>J358</f>
        <v>2.52E-2</v>
      </c>
    </row>
    <row r="359" spans="1:35" x14ac:dyDescent="0.3">
      <c r="A359" s="7">
        <f t="shared" si="183"/>
        <v>2</v>
      </c>
      <c r="B359" s="9">
        <f t="shared" si="196"/>
        <v>2.9482018635239318E-2</v>
      </c>
      <c r="C359" s="11">
        <f t="shared" si="204"/>
        <v>-3.8382851895872958E-3</v>
      </c>
      <c r="D359" s="11">
        <f t="shared" si="197"/>
        <v>-1.8755315300439286E-3</v>
      </c>
      <c r="E359" s="11">
        <f t="shared" si="184"/>
        <v>-7.7911827066428317E-4</v>
      </c>
      <c r="F359" s="11">
        <f t="shared" si="185"/>
        <v>6.8247638597538074E-3</v>
      </c>
      <c r="G359" s="18">
        <f t="shared" si="186"/>
        <v>-2.1787921380631126E-2</v>
      </c>
      <c r="H359" s="11">
        <f t="shared" si="187"/>
        <v>5.1991752122800605E-2</v>
      </c>
      <c r="M359" s="7">
        <f t="shared" si="198"/>
        <v>2</v>
      </c>
      <c r="N359" s="9">
        <f t="shared" si="199"/>
        <v>2.9482018635239318E-2</v>
      </c>
      <c r="O359" s="11">
        <f t="shared" si="205"/>
        <v>-3.8382851895872958E-3</v>
      </c>
      <c r="P359" s="11">
        <f t="shared" si="200"/>
        <v>-1.8755315300439286E-3</v>
      </c>
      <c r="Q359" s="11">
        <f t="shared" si="188"/>
        <v>-7.7911827066428317E-4</v>
      </c>
      <c r="R359" s="11">
        <f t="shared" si="189"/>
        <v>6.8247638597538074E-3</v>
      </c>
      <c r="S359" s="18">
        <f t="shared" si="190"/>
        <v>-2.1787921380631126E-2</v>
      </c>
      <c r="T359" s="11">
        <f t="shared" si="191"/>
        <v>5.1991752122800605E-2</v>
      </c>
      <c r="Y359" s="7">
        <f t="shared" si="201"/>
        <v>2</v>
      </c>
      <c r="Z359" s="9">
        <f t="shared" si="202"/>
        <v>2.9482018635239318E-2</v>
      </c>
      <c r="AA359" s="11">
        <f t="shared" si="206"/>
        <v>-3.8382851895872958E-3</v>
      </c>
      <c r="AB359" s="11">
        <f t="shared" si="203"/>
        <v>-1.8755315300439286E-3</v>
      </c>
      <c r="AC359" s="11">
        <f t="shared" si="192"/>
        <v>-7.7911827066428317E-4</v>
      </c>
      <c r="AD359" s="11">
        <f t="shared" si="193"/>
        <v>6.8247638597538074E-3</v>
      </c>
      <c r="AE359" s="18">
        <f t="shared" si="194"/>
        <v>-2.1787921380631126E-2</v>
      </c>
      <c r="AF359" s="11">
        <f t="shared" si="195"/>
        <v>5.1991752122800605E-2</v>
      </c>
    </row>
    <row r="360" spans="1:35" x14ac:dyDescent="0.3">
      <c r="A360" s="7">
        <f t="shared" si="183"/>
        <v>3</v>
      </c>
      <c r="B360" s="9">
        <f t="shared" si="196"/>
        <v>2.7014669410755848E-2</v>
      </c>
      <c r="C360" s="11">
        <f t="shared" si="204"/>
        <v>-1.8755315300439286E-3</v>
      </c>
      <c r="D360" s="11">
        <f t="shared" si="197"/>
        <v>-8.8410176606227263E-4</v>
      </c>
      <c r="E360" s="11">
        <f t="shared" si="184"/>
        <v>-1.9220562489742805E-4</v>
      </c>
      <c r="F360" s="11">
        <f t="shared" si="185"/>
        <v>2.5138739434138226E-3</v>
      </c>
      <c r="G360" s="18">
        <f t="shared" si="186"/>
        <v>-1.1769223318296307E-2</v>
      </c>
      <c r="H360" s="11">
        <f t="shared" si="187"/>
        <v>4.4887025747150922E-2</v>
      </c>
      <c r="M360" s="7">
        <f t="shared" si="198"/>
        <v>3</v>
      </c>
      <c r="N360" s="9">
        <f t="shared" si="199"/>
        <v>2.7014669410755848E-2</v>
      </c>
      <c r="O360" s="11">
        <f t="shared" si="205"/>
        <v>-1.8755315300439286E-3</v>
      </c>
      <c r="P360" s="11">
        <f t="shared" si="200"/>
        <v>-8.8410176606227263E-4</v>
      </c>
      <c r="Q360" s="11">
        <f t="shared" si="188"/>
        <v>-1.9220562489742805E-4</v>
      </c>
      <c r="R360" s="11">
        <f t="shared" si="189"/>
        <v>2.5138739434138226E-3</v>
      </c>
      <c r="S360" s="18">
        <f t="shared" si="190"/>
        <v>-1.1769223318296307E-2</v>
      </c>
      <c r="T360" s="11">
        <f t="shared" si="191"/>
        <v>4.4887025747150922E-2</v>
      </c>
      <c r="Y360" s="7">
        <f t="shared" si="201"/>
        <v>3</v>
      </c>
      <c r="Z360" s="9">
        <f t="shared" si="202"/>
        <v>2.7014669410755848E-2</v>
      </c>
      <c r="AA360" s="11">
        <f t="shared" si="206"/>
        <v>-1.8755315300439286E-3</v>
      </c>
      <c r="AB360" s="11">
        <f t="shared" si="203"/>
        <v>-8.8410176606227263E-4</v>
      </c>
      <c r="AC360" s="11">
        <f t="shared" si="192"/>
        <v>-1.9220562489742805E-4</v>
      </c>
      <c r="AD360" s="11">
        <f t="shared" si="193"/>
        <v>2.5138739434138226E-3</v>
      </c>
      <c r="AE360" s="18">
        <f t="shared" si="194"/>
        <v>-1.1769223318296307E-2</v>
      </c>
      <c r="AF360" s="11">
        <f t="shared" si="195"/>
        <v>4.4887025747150922E-2</v>
      </c>
    </row>
    <row r="361" spans="1:35" x14ac:dyDescent="0.3">
      <c r="A361" s="7">
        <f t="shared" si="183"/>
        <v>4</v>
      </c>
      <c r="B361" s="9">
        <f t="shared" si="196"/>
        <v>2.5730955575151461E-2</v>
      </c>
      <c r="C361" s="11">
        <f t="shared" si="204"/>
        <v>-8.8410176606227263E-4</v>
      </c>
      <c r="D361" s="11">
        <f t="shared" si="197"/>
        <v>-3.3193244097318424E-4</v>
      </c>
      <c r="E361" s="11">
        <f t="shared" si="184"/>
        <v>-2.4705481399513955E-4</v>
      </c>
      <c r="F361" s="11">
        <f t="shared" si="185"/>
        <v>3.6113246514789281E-3</v>
      </c>
      <c r="G361" s="18">
        <f t="shared" si="186"/>
        <v>-1.7916067906127001E-2</v>
      </c>
      <c r="H361" s="11">
        <f t="shared" si="187"/>
        <v>5.5425540871685545E-2</v>
      </c>
      <c r="M361" s="7">
        <f t="shared" si="198"/>
        <v>4</v>
      </c>
      <c r="N361" s="9">
        <f t="shared" si="199"/>
        <v>2.5730955575151461E-2</v>
      </c>
      <c r="O361" s="11">
        <f t="shared" si="205"/>
        <v>-8.8410176606227263E-4</v>
      </c>
      <c r="P361" s="11">
        <f t="shared" si="200"/>
        <v>-3.069324409731844E-4</v>
      </c>
      <c r="Q361" s="11">
        <f t="shared" si="188"/>
        <v>-2.220548139951397E-4</v>
      </c>
      <c r="R361" s="11">
        <f t="shared" si="189"/>
        <v>3.28632465147893E-3</v>
      </c>
      <c r="S361" s="18">
        <f t="shared" si="190"/>
        <v>-1.6516067906127009E-2</v>
      </c>
      <c r="T361" s="11">
        <f t="shared" si="191"/>
        <v>5.3425540871685558E-2</v>
      </c>
      <c r="Y361" s="7">
        <f t="shared" si="201"/>
        <v>4</v>
      </c>
      <c r="Z361" s="9">
        <f t="shared" si="202"/>
        <v>2.5730955575151461E-2</v>
      </c>
      <c r="AA361" s="11">
        <f t="shared" si="206"/>
        <v>-8.8410176606227263E-4</v>
      </c>
      <c r="AB361" s="11">
        <f t="shared" si="203"/>
        <v>-3.6222127041696511E-4</v>
      </c>
      <c r="AC361" s="11">
        <f t="shared" si="192"/>
        <v>-2.7734364343892041E-4</v>
      </c>
      <c r="AD361" s="11">
        <f t="shared" si="193"/>
        <v>4.0050794342480793E-3</v>
      </c>
      <c r="AE361" s="18">
        <f t="shared" si="194"/>
        <v>-1.9612242354978729E-2</v>
      </c>
      <c r="AF361" s="11">
        <f t="shared" si="195"/>
        <v>5.7848647227188014E-2</v>
      </c>
    </row>
    <row r="362" spans="1:35" x14ac:dyDescent="0.3">
      <c r="A362" s="7">
        <f t="shared" si="183"/>
        <v>5</v>
      </c>
      <c r="B362" s="9">
        <f t="shared" si="196"/>
        <v>2.5246465878631302E-2</v>
      </c>
      <c r="C362" s="11">
        <f t="shared" si="204"/>
        <v>-3.3193244097318424E-4</v>
      </c>
      <c r="D362" s="11">
        <f t="shared" si="197"/>
        <v>-5.7176782765711552E-5</v>
      </c>
      <c r="E362" s="11">
        <f t="shared" si="184"/>
        <v>-7.589713221619037E-6</v>
      </c>
      <c r="F362" s="11">
        <f t="shared" si="185"/>
        <v>2.0530375254101084E-4</v>
      </c>
      <c r="G362" s="18">
        <f t="shared" si="186"/>
        <v>-1.8157414747618649E-3</v>
      </c>
      <c r="H362" s="11">
        <f t="shared" si="187"/>
        <v>3.0141293591617734E-2</v>
      </c>
      <c r="M362" s="7">
        <f t="shared" si="198"/>
        <v>5</v>
      </c>
      <c r="N362" s="9">
        <f t="shared" si="199"/>
        <v>2.5246465878631302E-2</v>
      </c>
      <c r="O362" s="11">
        <f t="shared" si="205"/>
        <v>-3.069324409731844E-4</v>
      </c>
      <c r="P362" s="11">
        <f t="shared" si="200"/>
        <v>-4.8843449432378269E-5</v>
      </c>
      <c r="Q362" s="11">
        <f t="shared" si="188"/>
        <v>-2.4256379888285603E-5</v>
      </c>
      <c r="R362" s="11">
        <f t="shared" si="189"/>
        <v>5.0113708587434238E-4</v>
      </c>
      <c r="S362" s="18">
        <f t="shared" si="190"/>
        <v>-3.499074808095188E-3</v>
      </c>
      <c r="T362" s="11">
        <f t="shared" si="191"/>
        <v>3.3245460258284384E-2</v>
      </c>
      <c r="Y362" s="7">
        <f t="shared" si="201"/>
        <v>5</v>
      </c>
      <c r="Z362" s="9">
        <f t="shared" si="202"/>
        <v>2.5246465878631302E-2</v>
      </c>
      <c r="AA362" s="11">
        <f t="shared" si="206"/>
        <v>-3.6222127041696511E-4</v>
      </c>
      <c r="AB362" s="11">
        <f t="shared" si="203"/>
        <v>-6.7273059246971849E-5</v>
      </c>
      <c r="AC362" s="11">
        <f t="shared" si="192"/>
        <v>1.2602839740901529E-5</v>
      </c>
      <c r="AD362" s="11">
        <f t="shared" si="193"/>
        <v>-1.5311406254372921E-4</v>
      </c>
      <c r="AE362" s="18">
        <f t="shared" si="194"/>
        <v>2.2370637445271228E-4</v>
      </c>
      <c r="AF362" s="11">
        <f t="shared" si="195"/>
        <v>2.6380430602348279E-2</v>
      </c>
    </row>
    <row r="363" spans="1:35" x14ac:dyDescent="0.3">
      <c r="A363" s="7">
        <f t="shared" si="183"/>
        <v>7</v>
      </c>
      <c r="B363" s="10">
        <f>LN(1+B8)</f>
        <v>2.4887715507778883E-2</v>
      </c>
      <c r="C363" s="11">
        <f t="shared" si="204"/>
        <v>-5.7176782765711552E-5</v>
      </c>
      <c r="D363" s="11">
        <f>(B364-B363)/(A364-A363)</f>
        <v>6.502161989478672E-5</v>
      </c>
      <c r="E363" s="11">
        <f t="shared" si="184"/>
        <v>-1.3577600295610919E-5</v>
      </c>
      <c r="F363" s="11">
        <f t="shared" si="185"/>
        <v>3.6659520798149482E-4</v>
      </c>
      <c r="G363" s="18">
        <f t="shared" si="186"/>
        <v>-3.1936024510518337E-3</v>
      </c>
      <c r="H363" s="11">
        <f t="shared" si="187"/>
        <v>3.3936884375443017E-2</v>
      </c>
      <c r="M363" s="7">
        <f t="shared" si="198"/>
        <v>7</v>
      </c>
      <c r="N363" s="10">
        <f>B363+$F$3</f>
        <v>2.4987715507778882E-2</v>
      </c>
      <c r="O363" s="11">
        <f t="shared" si="205"/>
        <v>-4.8843449432378269E-5</v>
      </c>
      <c r="P363" s="11">
        <f>(N364-N363)/(M364-M363)</f>
        <v>3.1688286561453588E-5</v>
      </c>
      <c r="Q363" s="11">
        <f t="shared" si="188"/>
        <v>-8.9479706659813177E-6</v>
      </c>
      <c r="R363" s="11">
        <f t="shared" si="189"/>
        <v>2.4159520798149557E-4</v>
      </c>
      <c r="S363" s="18">
        <f t="shared" si="190"/>
        <v>-2.1158246732740625E-3</v>
      </c>
      <c r="T363" s="11">
        <f t="shared" si="191"/>
        <v>3.1029476968035631E-2</v>
      </c>
      <c r="Y363" s="7">
        <f t="shared" si="201"/>
        <v>7</v>
      </c>
      <c r="Z363" s="10">
        <f>B363+(J358-J357)/V358</f>
        <v>2.4766560190003759E-2</v>
      </c>
      <c r="AA363" s="11">
        <f t="shared" si="206"/>
        <v>-6.7273059246971849E-5</v>
      </c>
      <c r="AB363" s="11">
        <f>(Z364-Z363)/(Y364-Y363)</f>
        <v>1.0540672581982787E-4</v>
      </c>
      <c r="AC363" s="11">
        <f t="shared" si="192"/>
        <v>-1.9186642785199971E-5</v>
      </c>
      <c r="AD363" s="11">
        <f t="shared" si="193"/>
        <v>5.1803935520039924E-4</v>
      </c>
      <c r="AE363" s="18">
        <f t="shared" si="194"/>
        <v>-4.4993875426281651E-3</v>
      </c>
      <c r="AF363" s="11">
        <f t="shared" si="195"/>
        <v>3.7459363058904946E-2</v>
      </c>
    </row>
    <row r="364" spans="1:35" x14ac:dyDescent="0.3">
      <c r="A364" s="7">
        <f t="shared" si="183"/>
        <v>10</v>
      </c>
      <c r="B364" s="9">
        <f>B307</f>
        <v>2.5082780367463243E-2</v>
      </c>
      <c r="C364" s="11">
        <f t="shared" si="204"/>
        <v>6.502161989478672E-5</v>
      </c>
      <c r="D364" s="11">
        <v>0</v>
      </c>
      <c r="E364" s="11">
        <f t="shared" si="184"/>
        <v>-4.9515344535978621E-5</v>
      </c>
      <c r="F364" s="11">
        <f t="shared" si="185"/>
        <v>7.4598124903441868E-4</v>
      </c>
      <c r="G364" s="18">
        <f t="shared" si="186"/>
        <v>0</v>
      </c>
      <c r="H364" s="11">
        <f t="shared" si="187"/>
        <v>0</v>
      </c>
      <c r="M364" s="7">
        <f t="shared" si="198"/>
        <v>10</v>
      </c>
      <c r="N364" s="9">
        <f t="shared" ref="N364" si="207">B364</f>
        <v>2.5082780367463243E-2</v>
      </c>
      <c r="O364" s="11">
        <f t="shared" si="205"/>
        <v>3.1688286561453588E-5</v>
      </c>
      <c r="P364" s="11">
        <v>0</v>
      </c>
      <c r="Q364" s="11">
        <f t="shared" si="188"/>
        <v>-4.9848677869311953E-5</v>
      </c>
      <c r="R364" s="11">
        <f t="shared" si="189"/>
        <v>7.4931458236775195E-4</v>
      </c>
      <c r="S364" s="18">
        <f t="shared" si="190"/>
        <v>-1.7347234759768071E-18</v>
      </c>
      <c r="T364" s="11">
        <f t="shared" si="191"/>
        <v>1.7347234759768071E-17</v>
      </c>
      <c r="Y364" s="7">
        <f t="shared" si="201"/>
        <v>10</v>
      </c>
      <c r="Z364" s="9">
        <f t="shared" ref="Z364" si="208">N364</f>
        <v>2.5082780367463243E-2</v>
      </c>
      <c r="AA364" s="11">
        <f t="shared" si="206"/>
        <v>1.0540672581982787E-4</v>
      </c>
      <c r="AB364" s="11">
        <v>0</v>
      </c>
      <c r="AC364" s="11">
        <f t="shared" si="192"/>
        <v>-4.9111493476728215E-5</v>
      </c>
      <c r="AD364" s="11">
        <f t="shared" si="193"/>
        <v>7.419427384419146E-4</v>
      </c>
      <c r="AE364" s="18">
        <f t="shared" si="194"/>
        <v>1.7347234759768071E-18</v>
      </c>
      <c r="AF364" s="11">
        <f t="shared" si="195"/>
        <v>-1.7347234759768071E-17</v>
      </c>
    </row>
    <row r="366" spans="1:35" x14ac:dyDescent="0.3">
      <c r="A366" t="s">
        <v>10</v>
      </c>
      <c r="B366" t="s">
        <v>22</v>
      </c>
      <c r="C366" t="s">
        <v>43</v>
      </c>
      <c r="D366" t="s">
        <v>44</v>
      </c>
      <c r="E366" t="s">
        <v>45</v>
      </c>
      <c r="F366" t="s">
        <v>47</v>
      </c>
      <c r="G366" t="s">
        <v>23</v>
      </c>
      <c r="H366" t="s">
        <v>24</v>
      </c>
      <c r="I366" t="s">
        <v>11</v>
      </c>
      <c r="J366" t="s">
        <v>26</v>
      </c>
      <c r="K366" t="s">
        <v>27</v>
      </c>
      <c r="M366" t="s">
        <v>10</v>
      </c>
      <c r="N366" t="s">
        <v>22</v>
      </c>
      <c r="O366" t="s">
        <v>43</v>
      </c>
      <c r="P366" t="s">
        <v>44</v>
      </c>
      <c r="Q366" t="s">
        <v>45</v>
      </c>
      <c r="R366" t="s">
        <v>47</v>
      </c>
      <c r="S366" t="s">
        <v>23</v>
      </c>
      <c r="T366" t="s">
        <v>24</v>
      </c>
      <c r="U366" t="s">
        <v>11</v>
      </c>
      <c r="V366" t="s">
        <v>26</v>
      </c>
      <c r="W366" t="s">
        <v>27</v>
      </c>
      <c r="Y366" t="s">
        <v>10</v>
      </c>
      <c r="Z366" t="s">
        <v>22</v>
      </c>
      <c r="AA366" t="s">
        <v>43</v>
      </c>
      <c r="AB366" t="s">
        <v>44</v>
      </c>
      <c r="AC366" t="s">
        <v>45</v>
      </c>
      <c r="AD366" t="s">
        <v>47</v>
      </c>
      <c r="AE366" t="s">
        <v>23</v>
      </c>
      <c r="AF366" t="s">
        <v>24</v>
      </c>
      <c r="AG366" t="s">
        <v>11</v>
      </c>
      <c r="AH366" t="s">
        <v>26</v>
      </c>
      <c r="AI366" t="s">
        <v>27</v>
      </c>
    </row>
    <row r="367" spans="1:35" x14ac:dyDescent="0.3">
      <c r="A367" s="7">
        <v>0</v>
      </c>
      <c r="B367" s="7">
        <f t="array" ref="B367:B407">INDEX(A356:A364, MATCH(A367:A407, A356:A364, 1))</f>
        <v>0</v>
      </c>
      <c r="C367" s="11">
        <f t="array" ref="C367:C407">VLOOKUP(B367:B407, A356:H364, 5, FALSE)</f>
        <v>-4.8170454390512964E-2</v>
      </c>
      <c r="D367" s="11">
        <f t="array" ref="D367:D407">VLOOKUP(B367:B407, A356:H364, 6, FALSE)</f>
        <v>1.2042613597628241E-2</v>
      </c>
      <c r="E367" s="11">
        <f t="array" ref="E367:E407">VLOOKUP(B367:B407, A356:H364, 7, FALSE)</f>
        <v>0</v>
      </c>
      <c r="F367" s="1">
        <f t="array" ref="F367:F407">VLOOKUP(B367:B407, A356:H364, 8, FALSE)</f>
        <v>3.920721988904103E-2</v>
      </c>
      <c r="G367" s="3">
        <f>C367*A367^3 + D367*A367^2 + E367*A367 + F367</f>
        <v>3.920721988904103E-2</v>
      </c>
      <c r="H367" s="11">
        <f t="shared" ref="H367:H407" si="209">EXP(-G367*A367)</f>
        <v>1</v>
      </c>
      <c r="I367" s="3">
        <f t="shared" ref="I367:I406" si="210">(H367/H368-1)/(A368-A367)</f>
        <v>3.9399999999999658E-2</v>
      </c>
      <c r="M367" s="7">
        <v>0</v>
      </c>
      <c r="N367" s="7">
        <f t="array" ref="N367:N407">INDEX(M356:M364, MATCH(M367:M407, M356:M364, 1))</f>
        <v>0</v>
      </c>
      <c r="O367" s="11">
        <f t="array" ref="O367:O407">VLOOKUP(N367:N407, M356:T364, 5, FALSE)</f>
        <v>-4.8170454390512964E-2</v>
      </c>
      <c r="P367" s="11">
        <f t="array" ref="P367:P407">VLOOKUP(N367:N407, M356:T364, 6, FALSE)</f>
        <v>1.2042613597628241E-2</v>
      </c>
      <c r="Q367" s="11">
        <f t="array" ref="Q367:Q407">VLOOKUP(N367:N407, M356:T364, 7, FALSE)</f>
        <v>0</v>
      </c>
      <c r="R367" s="1">
        <f t="array" ref="R367:R407">VLOOKUP(N367:N407, M356:T364, 8, FALSE)</f>
        <v>3.920721988904103E-2</v>
      </c>
      <c r="S367" s="3">
        <f>O367*M367^3 + P367*M367^2 + Q367*M367 + R367</f>
        <v>3.920721988904103E-2</v>
      </c>
      <c r="T367" s="11">
        <f t="shared" ref="T367:T407" si="211">EXP(-S367*M367)</f>
        <v>1</v>
      </c>
      <c r="U367" s="3">
        <f t="shared" ref="U367:U406" si="212">(T367/T368-1)/(M368-M367)</f>
        <v>3.9399999999999658E-2</v>
      </c>
      <c r="Y367" s="7">
        <v>0</v>
      </c>
      <c r="Z367" s="7">
        <f t="array" ref="Z367:Z407">INDEX(Y356:Y364, MATCH(Y367:Y407, Y356:Y364, 1))</f>
        <v>0</v>
      </c>
      <c r="AA367" s="11">
        <f t="array" ref="AA367:AA407">VLOOKUP(Z367:Z407, Y356:AF364, 5, FALSE)</f>
        <v>-4.8170454390512964E-2</v>
      </c>
      <c r="AB367" s="11">
        <f t="array" ref="AB367:AB407">VLOOKUP(Z367:Z407, Y356:AF364, 6, FALSE)</f>
        <v>1.2042613597628241E-2</v>
      </c>
      <c r="AC367" s="11">
        <f t="array" ref="AC367:AC407">VLOOKUP(Z367:Z407, Y356:AF364, 7, FALSE)</f>
        <v>0</v>
      </c>
      <c r="AD367" s="1">
        <f t="array" ref="AD367:AD407">VLOOKUP(Z367:Z407, Y356:AF364, 8, FALSE)</f>
        <v>3.920721988904103E-2</v>
      </c>
      <c r="AE367" s="3">
        <f>AA367*Y367^3 + AB367*Y367^2 + AC367*Y367 + AD367</f>
        <v>3.920721988904103E-2</v>
      </c>
      <c r="AF367" s="11">
        <f t="shared" ref="AF367:AF407" si="213">EXP(-AE367*Y367)</f>
        <v>1</v>
      </c>
      <c r="AG367" s="3">
        <f t="shared" ref="AG367:AG406" si="214">(AF367/AF368-1)/(Y368-Y367)</f>
        <v>3.9399999999999658E-2</v>
      </c>
    </row>
    <row r="368" spans="1:35" x14ac:dyDescent="0.3">
      <c r="A368" s="7">
        <v>0.25</v>
      </c>
      <c r="B368" s="7">
        <v>0.25</v>
      </c>
      <c r="C368" s="11">
        <v>6.0741266159441082E-3</v>
      </c>
      <c r="D368" s="11">
        <v>-1.3125394456458909E-2</v>
      </c>
      <c r="E368" s="11">
        <v>2.4131450883328742E-3</v>
      </c>
      <c r="F368" s="1">
        <v>3.9329362542112362E-2</v>
      </c>
      <c r="G368" s="3">
        <f t="shared" ref="G368:G407" si="215">C368*A368^3 + D368*A368^2 + E368*A368 + F368</f>
        <v>3.9207219889041023E-2</v>
      </c>
      <c r="H368" s="11">
        <f t="shared" si="209"/>
        <v>0.99024607614992333</v>
      </c>
      <c r="I368" s="3">
        <f t="shared" si="210"/>
        <v>3.6990474412635699E-2</v>
      </c>
      <c r="J368" s="3">
        <f t="array" ref="J368:J407">(A368:A407 &lt;= J355) * I367:I406 * H368:H407 * (A368:A407-A367:A406)</f>
        <v>9.7539238500766595E-3</v>
      </c>
      <c r="K368" s="11">
        <f t="array" ref="K368:K407">(A368:A407 &lt;= J355) * (ROUND(A368:A407*J356, 0)=A368:A407*J356) * H368:H407</f>
        <v>0</v>
      </c>
      <c r="M368" s="7">
        <v>0.25</v>
      </c>
      <c r="N368" s="7">
        <v>0.25</v>
      </c>
      <c r="O368" s="11">
        <v>6.0741266159441082E-3</v>
      </c>
      <c r="P368" s="11">
        <v>-1.3125394456458909E-2</v>
      </c>
      <c r="Q368" s="11">
        <v>2.4131450883328742E-3</v>
      </c>
      <c r="R368" s="1">
        <v>3.9329362542112362E-2</v>
      </c>
      <c r="S368" s="3">
        <f t="shared" ref="S368:S407" si="216">O368*M368^3 + P368*M368^2 + Q368*M368 + R368</f>
        <v>3.9207219889041023E-2</v>
      </c>
      <c r="T368" s="11">
        <f t="shared" si="211"/>
        <v>0.99024607614992333</v>
      </c>
      <c r="U368" s="3">
        <f t="shared" si="212"/>
        <v>3.6990474412635699E-2</v>
      </c>
      <c r="V368" s="3">
        <f t="array" ref="V368:V407">(M368:M407 &lt;= V355) * U367:U406 * T368:T407 * (M368:M407-M367:M406)</f>
        <v>9.7539238500766595E-3</v>
      </c>
      <c r="W368" s="11">
        <f t="array" ref="W368:W407">(M368:M407 &lt;= V355) * (ROUND(M368:M407*V356, 0)=M368:M407*V356) * T368:T407</f>
        <v>0</v>
      </c>
      <c r="Y368" s="7">
        <v>0.25</v>
      </c>
      <c r="Z368" s="7">
        <v>0.25</v>
      </c>
      <c r="AA368" s="11">
        <v>6.0741266159441082E-3</v>
      </c>
      <c r="AB368" s="11">
        <v>-1.3125394456458909E-2</v>
      </c>
      <c r="AC368" s="11">
        <v>2.4131450883328742E-3</v>
      </c>
      <c r="AD368" s="1">
        <v>3.9329362542112362E-2</v>
      </c>
      <c r="AE368" s="3">
        <f t="shared" ref="AE368:AE407" si="217">AA368*Y368^3 + AB368*Y368^2 + AC368*Y368 + AD368</f>
        <v>3.9207219889041023E-2</v>
      </c>
      <c r="AF368" s="11">
        <f t="shared" si="213"/>
        <v>0.99024607614992333</v>
      </c>
      <c r="AG368" s="3">
        <f t="shared" si="214"/>
        <v>3.6990474412635699E-2</v>
      </c>
      <c r="AH368" s="3">
        <f t="array" ref="AH368:AH407">(Y368:Y407 &lt;= AH355) * AG367:AG406 * AF368:AF407 * (Y368:Y407-Y367:Y406)</f>
        <v>9.7539238500766595E-3</v>
      </c>
      <c r="AI368" s="11">
        <f t="array" ref="AI368:AI407">(Y368:Y407 &lt;= AH355) * (ROUND(Y368:Y407*AH356, 0)=Y368:Y407*AH356) * AF368:AF407</f>
        <v>0</v>
      </c>
    </row>
    <row r="369" spans="1:35" x14ac:dyDescent="0.3">
      <c r="A369" s="7">
        <v>0.5</v>
      </c>
      <c r="B369" s="7">
        <v>0.25</v>
      </c>
      <c r="C369" s="11">
        <v>6.0741266159441082E-3</v>
      </c>
      <c r="D369" s="11">
        <v>-1.3125394456458909E-2</v>
      </c>
      <c r="E369" s="11">
        <v>2.4131450883328742E-3</v>
      </c>
      <c r="F369" s="1">
        <v>3.9329362542112362E-2</v>
      </c>
      <c r="G369" s="3">
        <f t="shared" si="215"/>
        <v>3.8013852299157082E-2</v>
      </c>
      <c r="H369" s="11">
        <f t="shared" si="209"/>
        <v>0.98117256647131401</v>
      </c>
      <c r="I369" s="3">
        <f t="shared" si="210"/>
        <v>3.3064330638397088E-2</v>
      </c>
      <c r="J369" s="3">
        <v>9.0735096786093098E-3</v>
      </c>
      <c r="K369" s="11">
        <v>0</v>
      </c>
      <c r="M369" s="7">
        <v>0.5</v>
      </c>
      <c r="N369" s="7">
        <v>0.25</v>
      </c>
      <c r="O369" s="11">
        <v>6.0741266159441082E-3</v>
      </c>
      <c r="P369" s="11">
        <v>-1.3125394456458909E-2</v>
      </c>
      <c r="Q369" s="11">
        <v>2.4131450883328742E-3</v>
      </c>
      <c r="R369" s="1">
        <v>3.9329362542112362E-2</v>
      </c>
      <c r="S369" s="3">
        <f t="shared" si="216"/>
        <v>3.8013852299157082E-2</v>
      </c>
      <c r="T369" s="11">
        <f t="shared" si="211"/>
        <v>0.98117256647131401</v>
      </c>
      <c r="U369" s="3">
        <f t="shared" si="212"/>
        <v>3.3064330638397088E-2</v>
      </c>
      <c r="V369" s="3">
        <v>9.0735096786093098E-3</v>
      </c>
      <c r="W369" s="11">
        <v>0</v>
      </c>
      <c r="Y369" s="7">
        <v>0.5</v>
      </c>
      <c r="Z369" s="7">
        <v>0.25</v>
      </c>
      <c r="AA369" s="11">
        <v>6.0741266159441082E-3</v>
      </c>
      <c r="AB369" s="11">
        <v>-1.3125394456458909E-2</v>
      </c>
      <c r="AC369" s="11">
        <v>2.4131450883328742E-3</v>
      </c>
      <c r="AD369" s="1">
        <v>3.9329362542112362E-2</v>
      </c>
      <c r="AE369" s="3">
        <f t="shared" si="217"/>
        <v>3.8013852299157082E-2</v>
      </c>
      <c r="AF369" s="11">
        <f t="shared" si="213"/>
        <v>0.98117256647131401</v>
      </c>
      <c r="AG369" s="3">
        <f t="shared" si="214"/>
        <v>3.3064330638397088E-2</v>
      </c>
      <c r="AH369" s="3">
        <v>9.0735096786093098E-3</v>
      </c>
      <c r="AI369" s="11">
        <v>0</v>
      </c>
    </row>
    <row r="370" spans="1:35" x14ac:dyDescent="0.3">
      <c r="A370" s="7">
        <v>0.75</v>
      </c>
      <c r="B370" s="7">
        <v>0.25</v>
      </c>
      <c r="C370" s="11">
        <v>6.0741266159441082E-3</v>
      </c>
      <c r="D370" s="11">
        <v>-1.3125394456458909E-2</v>
      </c>
      <c r="E370" s="11">
        <v>2.4131450883328742E-3</v>
      </c>
      <c r="F370" s="1">
        <v>3.9329362542112362E-2</v>
      </c>
      <c r="G370" s="3">
        <f t="shared" si="215"/>
        <v>3.6318709142705304E-2</v>
      </c>
      <c r="H370" s="11">
        <f t="shared" si="209"/>
        <v>0.97312860498409492</v>
      </c>
      <c r="I370" s="3">
        <f t="shared" si="210"/>
        <v>2.9920178960134436E-2</v>
      </c>
      <c r="J370" s="3">
        <v>8.0439614872190573E-3</v>
      </c>
      <c r="K370" s="11">
        <v>0</v>
      </c>
      <c r="M370" s="7">
        <v>0.75</v>
      </c>
      <c r="N370" s="7">
        <v>0.25</v>
      </c>
      <c r="O370" s="11">
        <v>6.0741266159441082E-3</v>
      </c>
      <c r="P370" s="11">
        <v>-1.3125394456458909E-2</v>
      </c>
      <c r="Q370" s="11">
        <v>2.4131450883328742E-3</v>
      </c>
      <c r="R370" s="1">
        <v>3.9329362542112362E-2</v>
      </c>
      <c r="S370" s="3">
        <f t="shared" si="216"/>
        <v>3.6318709142705304E-2</v>
      </c>
      <c r="T370" s="11">
        <f t="shared" si="211"/>
        <v>0.97312860498409492</v>
      </c>
      <c r="U370" s="3">
        <f t="shared" si="212"/>
        <v>2.9920178960134436E-2</v>
      </c>
      <c r="V370" s="3">
        <v>8.0439614872190573E-3</v>
      </c>
      <c r="W370" s="11">
        <v>0</v>
      </c>
      <c r="Y370" s="7">
        <v>0.75</v>
      </c>
      <c r="Z370" s="7">
        <v>0.25</v>
      </c>
      <c r="AA370" s="11">
        <v>6.0741266159441082E-3</v>
      </c>
      <c r="AB370" s="11">
        <v>-1.3125394456458909E-2</v>
      </c>
      <c r="AC370" s="11">
        <v>2.4131450883328742E-3</v>
      </c>
      <c r="AD370" s="1">
        <v>3.9329362542112362E-2</v>
      </c>
      <c r="AE370" s="3">
        <f t="shared" si="217"/>
        <v>3.6318709142705304E-2</v>
      </c>
      <c r="AF370" s="11">
        <f t="shared" si="213"/>
        <v>0.97312860498409492</v>
      </c>
      <c r="AG370" s="3">
        <f t="shared" si="214"/>
        <v>2.9920178960134436E-2</v>
      </c>
      <c r="AH370" s="3">
        <v>8.0439614872190573E-3</v>
      </c>
      <c r="AI370" s="11">
        <v>0</v>
      </c>
    </row>
    <row r="371" spans="1:35" x14ac:dyDescent="0.3">
      <c r="A371" s="7">
        <v>1</v>
      </c>
      <c r="B371" s="7">
        <v>1</v>
      </c>
      <c r="C371" s="11">
        <v>9.648931430423259E-4</v>
      </c>
      <c r="D371" s="11">
        <v>-3.4535297501078043E-3</v>
      </c>
      <c r="E371" s="11">
        <v>-1.6028839056639894E-3</v>
      </c>
      <c r="F371" s="1">
        <v>3.878276030265991E-2</v>
      </c>
      <c r="G371" s="3">
        <f t="shared" si="215"/>
        <v>3.4691239789930439E-2</v>
      </c>
      <c r="H371" s="11">
        <f t="shared" si="209"/>
        <v>0.96590360282043841</v>
      </c>
      <c r="I371" s="3">
        <f t="shared" si="210"/>
        <v>2.7668153220104408E-2</v>
      </c>
      <c r="J371" s="3">
        <v>7.2250021636565322E-3</v>
      </c>
      <c r="K371" s="11">
        <v>0.96590360282043841</v>
      </c>
      <c r="M371" s="7">
        <v>1</v>
      </c>
      <c r="N371" s="7">
        <v>1</v>
      </c>
      <c r="O371" s="11">
        <v>9.648931430423259E-4</v>
      </c>
      <c r="P371" s="11">
        <v>-3.4535297501078043E-3</v>
      </c>
      <c r="Q371" s="11">
        <v>-1.6028839056639894E-3</v>
      </c>
      <c r="R371" s="1">
        <v>3.878276030265991E-2</v>
      </c>
      <c r="S371" s="3">
        <f t="shared" si="216"/>
        <v>3.4691239789930439E-2</v>
      </c>
      <c r="T371" s="11">
        <f t="shared" si="211"/>
        <v>0.96590360282043841</v>
      </c>
      <c r="U371" s="3">
        <f t="shared" si="212"/>
        <v>2.7668153220104408E-2</v>
      </c>
      <c r="V371" s="3">
        <v>7.2250021636565322E-3</v>
      </c>
      <c r="W371" s="11">
        <v>0.96590360282043841</v>
      </c>
      <c r="Y371" s="7">
        <v>1</v>
      </c>
      <c r="Z371" s="7">
        <v>1</v>
      </c>
      <c r="AA371" s="11">
        <v>9.648931430423259E-4</v>
      </c>
      <c r="AB371" s="11">
        <v>-3.4535297501078043E-3</v>
      </c>
      <c r="AC371" s="11">
        <v>-1.6028839056639894E-3</v>
      </c>
      <c r="AD371" s="1">
        <v>3.878276030265991E-2</v>
      </c>
      <c r="AE371" s="3">
        <f t="shared" si="217"/>
        <v>3.4691239789930439E-2</v>
      </c>
      <c r="AF371" s="11">
        <f t="shared" si="213"/>
        <v>0.96590360282043841</v>
      </c>
      <c r="AG371" s="3">
        <f t="shared" si="214"/>
        <v>2.7668153220104408E-2</v>
      </c>
      <c r="AH371" s="3">
        <v>7.2250021636565322E-3</v>
      </c>
      <c r="AI371" s="11">
        <v>0.96590360282043841</v>
      </c>
    </row>
    <row r="372" spans="1:35" x14ac:dyDescent="0.3">
      <c r="A372" s="7">
        <v>1.25</v>
      </c>
      <c r="B372" s="7">
        <v>1</v>
      </c>
      <c r="C372" s="11">
        <v>9.648931430423259E-4</v>
      </c>
      <c r="D372" s="11">
        <v>-3.4535297501078043E-3</v>
      </c>
      <c r="E372" s="11">
        <v>-1.6028839056639894E-3</v>
      </c>
      <c r="F372" s="1">
        <v>3.878276030265991E-2</v>
      </c>
      <c r="G372" s="3">
        <f t="shared" si="215"/>
        <v>3.3267572106041018E-2</v>
      </c>
      <c r="H372" s="11">
        <f t="shared" si="209"/>
        <v>0.95926830719477452</v>
      </c>
      <c r="I372" s="3">
        <f t="shared" si="210"/>
        <v>2.4926525958334445E-2</v>
      </c>
      <c r="J372" s="3">
        <v>6.6352956256638014E-3</v>
      </c>
      <c r="K372" s="11">
        <v>0</v>
      </c>
      <c r="M372" s="7">
        <v>1.25</v>
      </c>
      <c r="N372" s="7">
        <v>1</v>
      </c>
      <c r="O372" s="11">
        <v>9.648931430423259E-4</v>
      </c>
      <c r="P372" s="11">
        <v>-3.4535297501078043E-3</v>
      </c>
      <c r="Q372" s="11">
        <v>-1.6028839056639894E-3</v>
      </c>
      <c r="R372" s="1">
        <v>3.878276030265991E-2</v>
      </c>
      <c r="S372" s="3">
        <f t="shared" si="216"/>
        <v>3.3267572106041018E-2</v>
      </c>
      <c r="T372" s="11">
        <f t="shared" si="211"/>
        <v>0.95926830719477452</v>
      </c>
      <c r="U372" s="3">
        <f t="shared" si="212"/>
        <v>2.4926525958334445E-2</v>
      </c>
      <c r="V372" s="3">
        <v>6.6352956256638014E-3</v>
      </c>
      <c r="W372" s="11">
        <v>0</v>
      </c>
      <c r="Y372" s="7">
        <v>1.25</v>
      </c>
      <c r="Z372" s="7">
        <v>1</v>
      </c>
      <c r="AA372" s="11">
        <v>9.648931430423259E-4</v>
      </c>
      <c r="AB372" s="11">
        <v>-3.4535297501078043E-3</v>
      </c>
      <c r="AC372" s="11">
        <v>-1.6028839056639894E-3</v>
      </c>
      <c r="AD372" s="1">
        <v>3.878276030265991E-2</v>
      </c>
      <c r="AE372" s="3">
        <f t="shared" si="217"/>
        <v>3.3267572106041018E-2</v>
      </c>
      <c r="AF372" s="11">
        <f t="shared" si="213"/>
        <v>0.95926830719477452</v>
      </c>
      <c r="AG372" s="3">
        <f t="shared" si="214"/>
        <v>2.4926525958334445E-2</v>
      </c>
      <c r="AH372" s="3">
        <v>6.6352956256638014E-3</v>
      </c>
      <c r="AI372" s="11">
        <v>0</v>
      </c>
    </row>
    <row r="373" spans="1:35" x14ac:dyDescent="0.3">
      <c r="A373" s="7">
        <v>1.5</v>
      </c>
      <c r="B373" s="7">
        <v>1</v>
      </c>
      <c r="C373" s="11">
        <v>9.648931430423259E-4</v>
      </c>
      <c r="D373" s="11">
        <v>-3.4535297501078043E-3</v>
      </c>
      <c r="E373" s="11">
        <v>-1.6028839056639894E-3</v>
      </c>
      <c r="F373" s="1">
        <v>3.878276030265991E-2</v>
      </c>
      <c r="G373" s="3">
        <f t="shared" si="215"/>
        <v>3.1864506864189214E-2</v>
      </c>
      <c r="H373" s="11">
        <f t="shared" si="209"/>
        <v>0.95332752139257781</v>
      </c>
      <c r="I373" s="3">
        <f t="shared" si="210"/>
        <v>2.288569914159666E-2</v>
      </c>
      <c r="J373" s="3">
        <v>5.940785802196682E-3</v>
      </c>
      <c r="K373" s="11">
        <v>0</v>
      </c>
      <c r="M373" s="7">
        <v>1.5</v>
      </c>
      <c r="N373" s="7">
        <v>1</v>
      </c>
      <c r="O373" s="11">
        <v>9.648931430423259E-4</v>
      </c>
      <c r="P373" s="11">
        <v>-3.4535297501078043E-3</v>
      </c>
      <c r="Q373" s="11">
        <v>-1.6028839056639894E-3</v>
      </c>
      <c r="R373" s="1">
        <v>3.878276030265991E-2</v>
      </c>
      <c r="S373" s="3">
        <f t="shared" si="216"/>
        <v>3.1864506864189214E-2</v>
      </c>
      <c r="T373" s="11">
        <f t="shared" si="211"/>
        <v>0.95332752139257781</v>
      </c>
      <c r="U373" s="3">
        <f t="shared" si="212"/>
        <v>2.288569914159666E-2</v>
      </c>
      <c r="V373" s="3">
        <v>5.940785802196682E-3</v>
      </c>
      <c r="W373" s="11">
        <v>0</v>
      </c>
      <c r="Y373" s="7">
        <v>1.5</v>
      </c>
      <c r="Z373" s="7">
        <v>1</v>
      </c>
      <c r="AA373" s="11">
        <v>9.648931430423259E-4</v>
      </c>
      <c r="AB373" s="11">
        <v>-3.4535297501078043E-3</v>
      </c>
      <c r="AC373" s="11">
        <v>-1.6028839056639894E-3</v>
      </c>
      <c r="AD373" s="1">
        <v>3.878276030265991E-2</v>
      </c>
      <c r="AE373" s="3">
        <f t="shared" si="217"/>
        <v>3.1864506864189214E-2</v>
      </c>
      <c r="AF373" s="11">
        <f t="shared" si="213"/>
        <v>0.95332752139257781</v>
      </c>
      <c r="AG373" s="3">
        <f t="shared" si="214"/>
        <v>2.288569914159666E-2</v>
      </c>
      <c r="AH373" s="3">
        <v>5.940785802196682E-3</v>
      </c>
      <c r="AI373" s="11">
        <v>0</v>
      </c>
    </row>
    <row r="374" spans="1:35" x14ac:dyDescent="0.3">
      <c r="A374" s="7">
        <v>1.75</v>
      </c>
      <c r="B374" s="7">
        <v>1</v>
      </c>
      <c r="C374" s="11">
        <v>9.648931430423259E-4</v>
      </c>
      <c r="D374" s="11">
        <v>-3.4535297501078043E-3</v>
      </c>
      <c r="E374" s="11">
        <v>-1.6028839056639894E-3</v>
      </c>
      <c r="F374" s="1">
        <v>3.878276030265991E-2</v>
      </c>
      <c r="G374" s="3">
        <f t="shared" si="215"/>
        <v>3.0572502796535242E-2</v>
      </c>
      <c r="H374" s="11">
        <f t="shared" si="209"/>
        <v>0.94790415904284708</v>
      </c>
      <c r="I374" s="3">
        <f t="shared" si="210"/>
        <v>2.1908408624002895E-2</v>
      </c>
      <c r="J374" s="3">
        <v>5.4233623497306977E-3</v>
      </c>
      <c r="K374" s="11">
        <v>0</v>
      </c>
      <c r="M374" s="7">
        <v>1.75</v>
      </c>
      <c r="N374" s="7">
        <v>1</v>
      </c>
      <c r="O374" s="11">
        <v>9.648931430423259E-4</v>
      </c>
      <c r="P374" s="11">
        <v>-3.4535297501078043E-3</v>
      </c>
      <c r="Q374" s="11">
        <v>-1.6028839056639894E-3</v>
      </c>
      <c r="R374" s="1">
        <v>3.878276030265991E-2</v>
      </c>
      <c r="S374" s="3">
        <f t="shared" si="216"/>
        <v>3.0572502796535242E-2</v>
      </c>
      <c r="T374" s="11">
        <f t="shared" si="211"/>
        <v>0.94790415904284708</v>
      </c>
      <c r="U374" s="3">
        <f t="shared" si="212"/>
        <v>2.1908408624002895E-2</v>
      </c>
      <c r="V374" s="3">
        <v>5.4233623497306977E-3</v>
      </c>
      <c r="W374" s="11">
        <v>0</v>
      </c>
      <c r="Y374" s="7">
        <v>1.75</v>
      </c>
      <c r="Z374" s="7">
        <v>1</v>
      </c>
      <c r="AA374" s="11">
        <v>9.648931430423259E-4</v>
      </c>
      <c r="AB374" s="11">
        <v>-3.4535297501078043E-3</v>
      </c>
      <c r="AC374" s="11">
        <v>-1.6028839056639894E-3</v>
      </c>
      <c r="AD374" s="1">
        <v>3.878276030265991E-2</v>
      </c>
      <c r="AE374" s="3">
        <f t="shared" si="217"/>
        <v>3.0572502796535242E-2</v>
      </c>
      <c r="AF374" s="11">
        <f t="shared" si="213"/>
        <v>0.94790415904284708</v>
      </c>
      <c r="AG374" s="3">
        <f t="shared" si="214"/>
        <v>2.1908408624002895E-2</v>
      </c>
      <c r="AH374" s="3">
        <v>5.4233623497306977E-3</v>
      </c>
      <c r="AI374" s="11">
        <v>0</v>
      </c>
    </row>
    <row r="375" spans="1:35" x14ac:dyDescent="0.3">
      <c r="A375" s="7">
        <v>2</v>
      </c>
      <c r="B375" s="7">
        <v>2</v>
      </c>
      <c r="C375" s="11">
        <v>-7.7911827066428317E-4</v>
      </c>
      <c r="D375" s="11">
        <v>6.8247638597538074E-3</v>
      </c>
      <c r="E375" s="11">
        <v>-2.1787921380631126E-2</v>
      </c>
      <c r="F375" s="1">
        <v>5.1991752122800605E-2</v>
      </c>
      <c r="G375" s="3">
        <f t="shared" si="215"/>
        <v>2.9482018635239318E-2</v>
      </c>
      <c r="H375" s="11">
        <f t="shared" si="209"/>
        <v>0.94274067207527401</v>
      </c>
      <c r="I375" s="3">
        <f t="shared" si="210"/>
        <v>2.2006031030922912E-2</v>
      </c>
      <c r="J375" s="3">
        <v>5.1634869675730548E-3</v>
      </c>
      <c r="K375" s="11">
        <v>0.94274067207527401</v>
      </c>
      <c r="M375" s="7">
        <v>2</v>
      </c>
      <c r="N375" s="7">
        <v>2</v>
      </c>
      <c r="O375" s="11">
        <v>-7.7911827066428317E-4</v>
      </c>
      <c r="P375" s="11">
        <v>6.8247638597538074E-3</v>
      </c>
      <c r="Q375" s="11">
        <v>-2.1787921380631126E-2</v>
      </c>
      <c r="R375" s="1">
        <v>5.1991752122800605E-2</v>
      </c>
      <c r="S375" s="3">
        <f t="shared" si="216"/>
        <v>2.9482018635239318E-2</v>
      </c>
      <c r="T375" s="11">
        <f t="shared" si="211"/>
        <v>0.94274067207527401</v>
      </c>
      <c r="U375" s="3">
        <f t="shared" si="212"/>
        <v>2.2006031030922912E-2</v>
      </c>
      <c r="V375" s="3">
        <v>5.1634869675730548E-3</v>
      </c>
      <c r="W375" s="11">
        <v>0.94274067207527401</v>
      </c>
      <c r="Y375" s="7">
        <v>2</v>
      </c>
      <c r="Z375" s="7">
        <v>2</v>
      </c>
      <c r="AA375" s="11">
        <v>-7.7911827066428317E-4</v>
      </c>
      <c r="AB375" s="11">
        <v>6.8247638597538074E-3</v>
      </c>
      <c r="AC375" s="11">
        <v>-2.1787921380631126E-2</v>
      </c>
      <c r="AD375" s="1">
        <v>5.1991752122800605E-2</v>
      </c>
      <c r="AE375" s="3">
        <f t="shared" si="217"/>
        <v>2.9482018635239318E-2</v>
      </c>
      <c r="AF375" s="11">
        <f t="shared" si="213"/>
        <v>0.94274067207527401</v>
      </c>
      <c r="AG375" s="3">
        <f t="shared" si="214"/>
        <v>2.2006031030922912E-2</v>
      </c>
      <c r="AH375" s="3">
        <v>5.1634869675730548E-3</v>
      </c>
      <c r="AI375" s="11">
        <v>0.94274067207527401</v>
      </c>
    </row>
    <row r="376" spans="1:35" x14ac:dyDescent="0.3">
      <c r="A376" s="7">
        <v>2.25</v>
      </c>
      <c r="B376" s="7">
        <v>2</v>
      </c>
      <c r="C376" s="11">
        <v>-7.7911827066428317E-4</v>
      </c>
      <c r="D376" s="11">
        <v>6.8247638597538074E-3</v>
      </c>
      <c r="E376" s="11">
        <v>-2.1787921380631126E-2</v>
      </c>
      <c r="F376" s="1">
        <v>5.1991752122800605E-2</v>
      </c>
      <c r="G376" s="3">
        <f t="shared" si="215"/>
        <v>2.8644652004598873E-2</v>
      </c>
      <c r="H376" s="11">
        <f t="shared" si="209"/>
        <v>0.93758255437884575</v>
      </c>
      <c r="I376" s="3">
        <f t="shared" si="210"/>
        <v>2.2290005897353637E-2</v>
      </c>
      <c r="J376" s="3">
        <v>5.1581176964282122E-3</v>
      </c>
      <c r="K376" s="11">
        <v>0</v>
      </c>
      <c r="M376" s="7">
        <v>2.25</v>
      </c>
      <c r="N376" s="7">
        <v>2</v>
      </c>
      <c r="O376" s="11">
        <v>-7.7911827066428317E-4</v>
      </c>
      <c r="P376" s="11">
        <v>6.8247638597538074E-3</v>
      </c>
      <c r="Q376" s="11">
        <v>-2.1787921380631126E-2</v>
      </c>
      <c r="R376" s="1">
        <v>5.1991752122800605E-2</v>
      </c>
      <c r="S376" s="3">
        <f t="shared" si="216"/>
        <v>2.8644652004598873E-2</v>
      </c>
      <c r="T376" s="11">
        <f t="shared" si="211"/>
        <v>0.93758255437884575</v>
      </c>
      <c r="U376" s="3">
        <f t="shared" si="212"/>
        <v>2.2290005897353637E-2</v>
      </c>
      <c r="V376" s="3">
        <v>5.1581176964282122E-3</v>
      </c>
      <c r="W376" s="11">
        <v>0</v>
      </c>
      <c r="Y376" s="7">
        <v>2.25</v>
      </c>
      <c r="Z376" s="7">
        <v>2</v>
      </c>
      <c r="AA376" s="11">
        <v>-7.7911827066428317E-4</v>
      </c>
      <c r="AB376" s="11">
        <v>6.8247638597538074E-3</v>
      </c>
      <c r="AC376" s="11">
        <v>-2.1787921380631126E-2</v>
      </c>
      <c r="AD376" s="1">
        <v>5.1991752122800605E-2</v>
      </c>
      <c r="AE376" s="3">
        <f t="shared" si="217"/>
        <v>2.8644652004598873E-2</v>
      </c>
      <c r="AF376" s="11">
        <f t="shared" si="213"/>
        <v>0.93758255437884575</v>
      </c>
      <c r="AG376" s="3">
        <f t="shared" si="214"/>
        <v>2.2290005897353637E-2</v>
      </c>
      <c r="AH376" s="3">
        <v>5.1581176964282122E-3</v>
      </c>
      <c r="AI376" s="11">
        <v>0</v>
      </c>
    </row>
    <row r="377" spans="1:35" x14ac:dyDescent="0.3">
      <c r="A377" s="7">
        <v>2.5</v>
      </c>
      <c r="B377" s="7">
        <v>2</v>
      </c>
      <c r="C377" s="11">
        <v>-7.7911827066428317E-4</v>
      </c>
      <c r="D377" s="11">
        <v>6.8247638597538074E-3</v>
      </c>
      <c r="E377" s="11">
        <v>-2.1787921380631126E-2</v>
      </c>
      <c r="F377" s="1">
        <v>5.1991752122800605E-2</v>
      </c>
      <c r="G377" s="3">
        <f t="shared" si="215"/>
        <v>2.8002999815554663E-2</v>
      </c>
      <c r="H377" s="11">
        <f t="shared" si="209"/>
        <v>0.93238682740845846</v>
      </c>
      <c r="I377" s="3">
        <f t="shared" si="210"/>
        <v>2.2356463488940825E-2</v>
      </c>
      <c r="J377" s="3">
        <v>5.1957269703873472E-3</v>
      </c>
      <c r="K377" s="11">
        <v>0</v>
      </c>
      <c r="M377" s="7">
        <v>2.5</v>
      </c>
      <c r="N377" s="7">
        <v>2</v>
      </c>
      <c r="O377" s="11">
        <v>-7.7911827066428317E-4</v>
      </c>
      <c r="P377" s="11">
        <v>6.8247638597538074E-3</v>
      </c>
      <c r="Q377" s="11">
        <v>-2.1787921380631126E-2</v>
      </c>
      <c r="R377" s="1">
        <v>5.1991752122800605E-2</v>
      </c>
      <c r="S377" s="3">
        <f t="shared" si="216"/>
        <v>2.8002999815554663E-2</v>
      </c>
      <c r="T377" s="11">
        <f t="shared" si="211"/>
        <v>0.93238682740845846</v>
      </c>
      <c r="U377" s="3">
        <f t="shared" si="212"/>
        <v>2.2356463488940825E-2</v>
      </c>
      <c r="V377" s="3">
        <v>5.1957269703873472E-3</v>
      </c>
      <c r="W377" s="11">
        <v>0</v>
      </c>
      <c r="Y377" s="7">
        <v>2.5</v>
      </c>
      <c r="Z377" s="7">
        <v>2</v>
      </c>
      <c r="AA377" s="11">
        <v>-7.7911827066428317E-4</v>
      </c>
      <c r="AB377" s="11">
        <v>6.8247638597538074E-3</v>
      </c>
      <c r="AC377" s="11">
        <v>-2.1787921380631126E-2</v>
      </c>
      <c r="AD377" s="1">
        <v>5.1991752122800605E-2</v>
      </c>
      <c r="AE377" s="3">
        <f t="shared" si="217"/>
        <v>2.8002999815554663E-2</v>
      </c>
      <c r="AF377" s="11">
        <f t="shared" si="213"/>
        <v>0.93238682740845846</v>
      </c>
      <c r="AG377" s="3">
        <f t="shared" si="214"/>
        <v>2.2356463488940825E-2</v>
      </c>
      <c r="AH377" s="3">
        <v>5.1957269703873472E-3</v>
      </c>
      <c r="AI377" s="11">
        <v>0</v>
      </c>
    </row>
    <row r="378" spans="1:35" x14ac:dyDescent="0.3">
      <c r="A378" s="7">
        <v>2.75</v>
      </c>
      <c r="B378" s="7">
        <v>2</v>
      </c>
      <c r="C378" s="11">
        <v>-7.7911827066428317E-4</v>
      </c>
      <c r="D378" s="11">
        <v>6.8247638597538074E-3</v>
      </c>
      <c r="E378" s="11">
        <v>-2.1787921380631126E-2</v>
      </c>
      <c r="F378" s="1">
        <v>5.1991752122800605E-2</v>
      </c>
      <c r="G378" s="3">
        <f t="shared" si="215"/>
        <v>2.7484019730231915E-2</v>
      </c>
      <c r="H378" s="11">
        <f t="shared" si="209"/>
        <v>0.92720457360928976</v>
      </c>
      <c r="I378" s="3">
        <f t="shared" si="210"/>
        <v>2.1911612467816255E-2</v>
      </c>
      <c r="J378" s="3">
        <v>5.1822537991687585E-3</v>
      </c>
      <c r="K378" s="11">
        <v>0</v>
      </c>
      <c r="M378" s="7">
        <v>2.75</v>
      </c>
      <c r="N378" s="7">
        <v>2</v>
      </c>
      <c r="O378" s="11">
        <v>-7.7911827066428317E-4</v>
      </c>
      <c r="P378" s="11">
        <v>6.8247638597538074E-3</v>
      </c>
      <c r="Q378" s="11">
        <v>-2.1787921380631126E-2</v>
      </c>
      <c r="R378" s="1">
        <v>5.1991752122800605E-2</v>
      </c>
      <c r="S378" s="3">
        <f t="shared" si="216"/>
        <v>2.7484019730231915E-2</v>
      </c>
      <c r="T378" s="11">
        <f t="shared" si="211"/>
        <v>0.92720457360928976</v>
      </c>
      <c r="U378" s="3">
        <f t="shared" si="212"/>
        <v>2.1911612467816255E-2</v>
      </c>
      <c r="V378" s="3">
        <v>5.1822537991687585E-3</v>
      </c>
      <c r="W378" s="11">
        <v>0</v>
      </c>
      <c r="Y378" s="7">
        <v>2.75</v>
      </c>
      <c r="Z378" s="7">
        <v>2</v>
      </c>
      <c r="AA378" s="11">
        <v>-7.7911827066428317E-4</v>
      </c>
      <c r="AB378" s="11">
        <v>6.8247638597538074E-3</v>
      </c>
      <c r="AC378" s="11">
        <v>-2.1787921380631126E-2</v>
      </c>
      <c r="AD378" s="1">
        <v>5.1991752122800605E-2</v>
      </c>
      <c r="AE378" s="3">
        <f t="shared" si="217"/>
        <v>2.7484019730231915E-2</v>
      </c>
      <c r="AF378" s="11">
        <f t="shared" si="213"/>
        <v>0.92720457360928976</v>
      </c>
      <c r="AG378" s="3">
        <f t="shared" si="214"/>
        <v>2.1911612467816255E-2</v>
      </c>
      <c r="AH378" s="3">
        <v>5.1822537991687585E-3</v>
      </c>
      <c r="AI378" s="11">
        <v>0</v>
      </c>
    </row>
    <row r="379" spans="1:35" x14ac:dyDescent="0.3">
      <c r="A379" s="7">
        <v>3</v>
      </c>
      <c r="B379" s="7">
        <v>3</v>
      </c>
      <c r="C379" s="11">
        <v>-1.9220562489742805E-4</v>
      </c>
      <c r="D379" s="11">
        <v>2.5138739434138226E-3</v>
      </c>
      <c r="E379" s="11">
        <v>-1.1769223318296307E-2</v>
      </c>
      <c r="F379" s="1">
        <v>4.4887025747150922E-2</v>
      </c>
      <c r="G379" s="3">
        <f t="shared" si="215"/>
        <v>2.7014669410755851E-2</v>
      </c>
      <c r="H379" s="11">
        <f t="shared" si="209"/>
        <v>0.92215310822344376</v>
      </c>
      <c r="I379" s="3">
        <f t="shared" si="210"/>
        <v>2.157514660102855E-2</v>
      </c>
      <c r="J379" s="3">
        <v>5.0514653858460806E-3</v>
      </c>
      <c r="K379" s="11">
        <v>0.92215310822344376</v>
      </c>
      <c r="M379" s="7">
        <v>3</v>
      </c>
      <c r="N379" s="7">
        <v>3</v>
      </c>
      <c r="O379" s="11">
        <v>-1.9220562489742805E-4</v>
      </c>
      <c r="P379" s="11">
        <v>2.5138739434138226E-3</v>
      </c>
      <c r="Q379" s="11">
        <v>-1.1769223318296307E-2</v>
      </c>
      <c r="R379" s="1">
        <v>4.4887025747150922E-2</v>
      </c>
      <c r="S379" s="3">
        <f t="shared" si="216"/>
        <v>2.7014669410755851E-2</v>
      </c>
      <c r="T379" s="11">
        <f t="shared" si="211"/>
        <v>0.92215310822344376</v>
      </c>
      <c r="U379" s="3">
        <f t="shared" si="212"/>
        <v>2.157514660102855E-2</v>
      </c>
      <c r="V379" s="3">
        <v>5.0514653858460806E-3</v>
      </c>
      <c r="W379" s="11">
        <v>0.92215310822344376</v>
      </c>
      <c r="Y379" s="7">
        <v>3</v>
      </c>
      <c r="Z379" s="7">
        <v>3</v>
      </c>
      <c r="AA379" s="11">
        <v>-1.9220562489742805E-4</v>
      </c>
      <c r="AB379" s="11">
        <v>2.5138739434138226E-3</v>
      </c>
      <c r="AC379" s="11">
        <v>-1.1769223318296307E-2</v>
      </c>
      <c r="AD379" s="1">
        <v>4.4887025747150922E-2</v>
      </c>
      <c r="AE379" s="3">
        <f t="shared" si="217"/>
        <v>2.7014669410755851E-2</v>
      </c>
      <c r="AF379" s="11">
        <f t="shared" si="213"/>
        <v>0.92215310822344376</v>
      </c>
      <c r="AG379" s="3">
        <f t="shared" si="214"/>
        <v>2.157514660102855E-2</v>
      </c>
      <c r="AH379" s="3">
        <v>5.0514653858460806E-3</v>
      </c>
      <c r="AI379" s="11">
        <v>0.92215310822344376</v>
      </c>
    </row>
    <row r="380" spans="1:35" x14ac:dyDescent="0.3">
      <c r="A380" s="7">
        <v>3.25</v>
      </c>
      <c r="B380" s="7">
        <v>3</v>
      </c>
      <c r="C380" s="11">
        <v>-1.9220562489742805E-4</v>
      </c>
      <c r="D380" s="11">
        <v>2.5138739434138226E-3</v>
      </c>
      <c r="E380" s="11">
        <v>-1.1769223318296307E-2</v>
      </c>
      <c r="F380" s="1">
        <v>4.4887025747150922E-2</v>
      </c>
      <c r="G380" s="3">
        <f t="shared" si="215"/>
        <v>2.6591784772814406E-2</v>
      </c>
      <c r="H380" s="11">
        <f t="shared" si="209"/>
        <v>0.91720589530978469</v>
      </c>
      <c r="I380" s="3">
        <f t="shared" si="210"/>
        <v>2.185063559319822E-2</v>
      </c>
      <c r="J380" s="3">
        <v>4.9472129136590619E-3</v>
      </c>
      <c r="K380" s="11">
        <v>0</v>
      </c>
      <c r="M380" s="7">
        <v>3.25</v>
      </c>
      <c r="N380" s="7">
        <v>3</v>
      </c>
      <c r="O380" s="11">
        <v>-1.9220562489742805E-4</v>
      </c>
      <c r="P380" s="11">
        <v>2.5138739434138226E-3</v>
      </c>
      <c r="Q380" s="11">
        <v>-1.1769223318296307E-2</v>
      </c>
      <c r="R380" s="1">
        <v>4.4887025747150922E-2</v>
      </c>
      <c r="S380" s="3">
        <f t="shared" si="216"/>
        <v>2.6591784772814406E-2</v>
      </c>
      <c r="T380" s="11">
        <f t="shared" si="211"/>
        <v>0.91720589530978469</v>
      </c>
      <c r="U380" s="3">
        <f t="shared" si="212"/>
        <v>2.185063559319822E-2</v>
      </c>
      <c r="V380" s="3">
        <v>4.9472129136590619E-3</v>
      </c>
      <c r="W380" s="11">
        <v>0</v>
      </c>
      <c r="Y380" s="7">
        <v>3.25</v>
      </c>
      <c r="Z380" s="7">
        <v>3</v>
      </c>
      <c r="AA380" s="11">
        <v>-1.9220562489742805E-4</v>
      </c>
      <c r="AB380" s="11">
        <v>2.5138739434138226E-3</v>
      </c>
      <c r="AC380" s="11">
        <v>-1.1769223318296307E-2</v>
      </c>
      <c r="AD380" s="1">
        <v>4.4887025747150922E-2</v>
      </c>
      <c r="AE380" s="3">
        <f t="shared" si="217"/>
        <v>2.6591784772814406E-2</v>
      </c>
      <c r="AF380" s="11">
        <f t="shared" si="213"/>
        <v>0.91720589530978469</v>
      </c>
      <c r="AG380" s="3">
        <f t="shared" si="214"/>
        <v>2.185063559319822E-2</v>
      </c>
      <c r="AH380" s="3">
        <v>4.9472129136590619E-3</v>
      </c>
      <c r="AI380" s="11">
        <v>0</v>
      </c>
    </row>
    <row r="381" spans="1:35" x14ac:dyDescent="0.3">
      <c r="A381" s="7">
        <v>3.5</v>
      </c>
      <c r="B381" s="7">
        <v>3</v>
      </c>
      <c r="C381" s="11">
        <v>-1.9220562489742805E-4</v>
      </c>
      <c r="D381" s="11">
        <v>2.5138739434138226E-3</v>
      </c>
      <c r="E381" s="11">
        <v>-1.1769223318296307E-2</v>
      </c>
      <c r="F381" s="1">
        <v>4.4887025747150922E-2</v>
      </c>
      <c r="G381" s="3">
        <f t="shared" si="215"/>
        <v>2.6248883772455944E-2</v>
      </c>
      <c r="H381" s="11">
        <f t="shared" si="209"/>
        <v>0.91222273367643603</v>
      </c>
      <c r="I381" s="3">
        <f t="shared" si="210"/>
        <v>2.2095637508444455E-2</v>
      </c>
      <c r="J381" s="3">
        <v>4.9831616333487283E-3</v>
      </c>
      <c r="K381" s="11">
        <v>0</v>
      </c>
      <c r="M381" s="7">
        <v>3.5</v>
      </c>
      <c r="N381" s="7">
        <v>3</v>
      </c>
      <c r="O381" s="11">
        <v>-1.9220562489742805E-4</v>
      </c>
      <c r="P381" s="11">
        <v>2.5138739434138226E-3</v>
      </c>
      <c r="Q381" s="11">
        <v>-1.1769223318296307E-2</v>
      </c>
      <c r="R381" s="1">
        <v>4.4887025747150922E-2</v>
      </c>
      <c r="S381" s="3">
        <f t="shared" si="216"/>
        <v>2.6248883772455944E-2</v>
      </c>
      <c r="T381" s="11">
        <f t="shared" si="211"/>
        <v>0.91222273367643603</v>
      </c>
      <c r="U381" s="3">
        <f t="shared" si="212"/>
        <v>2.2095637508444455E-2</v>
      </c>
      <c r="V381" s="3">
        <v>4.9831616333487283E-3</v>
      </c>
      <c r="W381" s="11">
        <v>0</v>
      </c>
      <c r="Y381" s="7">
        <v>3.5</v>
      </c>
      <c r="Z381" s="7">
        <v>3</v>
      </c>
      <c r="AA381" s="11">
        <v>-1.9220562489742805E-4</v>
      </c>
      <c r="AB381" s="11">
        <v>2.5138739434138226E-3</v>
      </c>
      <c r="AC381" s="11">
        <v>-1.1769223318296307E-2</v>
      </c>
      <c r="AD381" s="1">
        <v>4.4887025747150922E-2</v>
      </c>
      <c r="AE381" s="3">
        <f t="shared" si="217"/>
        <v>2.6248883772455944E-2</v>
      </c>
      <c r="AF381" s="11">
        <f t="shared" si="213"/>
        <v>0.91222273367643603</v>
      </c>
      <c r="AG381" s="3">
        <f t="shared" si="214"/>
        <v>2.2095637508444455E-2</v>
      </c>
      <c r="AH381" s="3">
        <v>4.9831616333487283E-3</v>
      </c>
      <c r="AI381" s="11">
        <v>0</v>
      </c>
    </row>
    <row r="382" spans="1:35" x14ac:dyDescent="0.3">
      <c r="A382" s="7">
        <v>3.75</v>
      </c>
      <c r="B382" s="7">
        <v>3</v>
      </c>
      <c r="C382" s="11">
        <v>-1.9220562489742805E-4</v>
      </c>
      <c r="D382" s="11">
        <v>2.5138739434138226E-3</v>
      </c>
      <c r="E382" s="11">
        <v>-1.1769223318296307E-2</v>
      </c>
      <c r="F382" s="1">
        <v>4.4887025747150922E-2</v>
      </c>
      <c r="G382" s="3">
        <f t="shared" si="215"/>
        <v>2.5967947132346344E-2</v>
      </c>
      <c r="H382" s="11">
        <f t="shared" si="209"/>
        <v>0.90721138022618264</v>
      </c>
      <c r="I382" s="3">
        <f t="shared" si="210"/>
        <v>2.2237668303951352E-2</v>
      </c>
      <c r="J382" s="3">
        <v>5.0113534502533265E-3</v>
      </c>
      <c r="K382" s="11">
        <v>0</v>
      </c>
      <c r="M382" s="7">
        <v>3.75</v>
      </c>
      <c r="N382" s="7">
        <v>3</v>
      </c>
      <c r="O382" s="11">
        <v>-1.9220562489742805E-4</v>
      </c>
      <c r="P382" s="11">
        <v>2.5138739434138226E-3</v>
      </c>
      <c r="Q382" s="11">
        <v>-1.1769223318296307E-2</v>
      </c>
      <c r="R382" s="1">
        <v>4.4887025747150922E-2</v>
      </c>
      <c r="S382" s="3">
        <f t="shared" si="216"/>
        <v>2.5967947132346344E-2</v>
      </c>
      <c r="T382" s="11">
        <f t="shared" si="211"/>
        <v>0.90721138022618264</v>
      </c>
      <c r="U382" s="3">
        <f t="shared" si="212"/>
        <v>2.2237668303951352E-2</v>
      </c>
      <c r="V382" s="3">
        <v>5.0113534502533265E-3</v>
      </c>
      <c r="W382" s="11">
        <v>0</v>
      </c>
      <c r="Y382" s="7">
        <v>3.75</v>
      </c>
      <c r="Z382" s="7">
        <v>3</v>
      </c>
      <c r="AA382" s="11">
        <v>-1.9220562489742805E-4</v>
      </c>
      <c r="AB382" s="11">
        <v>2.5138739434138226E-3</v>
      </c>
      <c r="AC382" s="11">
        <v>-1.1769223318296307E-2</v>
      </c>
      <c r="AD382" s="1">
        <v>4.4887025747150922E-2</v>
      </c>
      <c r="AE382" s="3">
        <f t="shared" si="217"/>
        <v>2.5967947132346344E-2</v>
      </c>
      <c r="AF382" s="11">
        <f t="shared" si="213"/>
        <v>0.90721138022618264</v>
      </c>
      <c r="AG382" s="3">
        <f t="shared" si="214"/>
        <v>2.2237668303951352E-2</v>
      </c>
      <c r="AH382" s="3">
        <v>5.0113534502533265E-3</v>
      </c>
      <c r="AI382" s="11">
        <v>0</v>
      </c>
    </row>
    <row r="383" spans="1:35" x14ac:dyDescent="0.3">
      <c r="A383" s="7">
        <v>4</v>
      </c>
      <c r="B383" s="7">
        <v>4</v>
      </c>
      <c r="C383" s="11">
        <v>-2.4705481399513955E-4</v>
      </c>
      <c r="D383" s="11">
        <v>3.6113246514789281E-3</v>
      </c>
      <c r="E383" s="11">
        <v>-1.7916067906127001E-2</v>
      </c>
      <c r="F383" s="1">
        <v>5.5425540871685545E-2</v>
      </c>
      <c r="G383" s="3">
        <f t="shared" si="215"/>
        <v>2.5730955575151461E-2</v>
      </c>
      <c r="H383" s="11">
        <f t="shared" si="209"/>
        <v>0.90219569805652444</v>
      </c>
      <c r="I383" s="3">
        <f t="shared" si="210"/>
        <v>2.2658919684803713E-2</v>
      </c>
      <c r="J383" s="3">
        <v>5.0156821696582098E-3</v>
      </c>
      <c r="K383" s="11">
        <v>0.90219569805652444</v>
      </c>
      <c r="M383" s="7">
        <v>4</v>
      </c>
      <c r="N383" s="7">
        <v>4</v>
      </c>
      <c r="O383" s="11">
        <v>-2.220548139951397E-4</v>
      </c>
      <c r="P383" s="11">
        <v>3.28632465147893E-3</v>
      </c>
      <c r="Q383" s="11">
        <v>-1.6516067906127009E-2</v>
      </c>
      <c r="R383" s="1">
        <v>5.3425540871685558E-2</v>
      </c>
      <c r="S383" s="3">
        <f t="shared" si="216"/>
        <v>2.5730955575151461E-2</v>
      </c>
      <c r="T383" s="11">
        <f t="shared" si="211"/>
        <v>0.90219569805652444</v>
      </c>
      <c r="U383" s="3">
        <f t="shared" si="212"/>
        <v>2.2638885007652654E-2</v>
      </c>
      <c r="V383" s="3">
        <v>5.0156821696582098E-3</v>
      </c>
      <c r="W383" s="11">
        <v>0.90219569805652444</v>
      </c>
      <c r="Y383" s="7">
        <v>4</v>
      </c>
      <c r="Z383" s="7">
        <v>4</v>
      </c>
      <c r="AA383" s="11">
        <v>-2.7734364343892041E-4</v>
      </c>
      <c r="AB383" s="11">
        <v>4.0050794342480793E-3</v>
      </c>
      <c r="AC383" s="11">
        <v>-1.9612242354978729E-2</v>
      </c>
      <c r="AD383" s="1">
        <v>5.7848647227188014E-2</v>
      </c>
      <c r="AE383" s="3">
        <f t="shared" si="217"/>
        <v>2.5730955575151461E-2</v>
      </c>
      <c r="AF383" s="11">
        <f t="shared" si="213"/>
        <v>0.90219569805652444</v>
      </c>
      <c r="AG383" s="3">
        <f t="shared" si="214"/>
        <v>2.2683192895248894E-2</v>
      </c>
      <c r="AH383" s="3">
        <v>5.0156821696582098E-3</v>
      </c>
      <c r="AI383" s="11">
        <v>0.90219569805652444</v>
      </c>
    </row>
    <row r="384" spans="1:35" x14ac:dyDescent="0.3">
      <c r="A384" s="7">
        <v>4.25</v>
      </c>
      <c r="B384" s="7">
        <v>4</v>
      </c>
      <c r="C384" s="11">
        <v>-2.4705481399513955E-4</v>
      </c>
      <c r="D384" s="11">
        <v>3.6113246514789281E-3</v>
      </c>
      <c r="E384" s="11">
        <v>-1.7916067906127001E-2</v>
      </c>
      <c r="F384" s="1">
        <v>5.5425540871685545E-2</v>
      </c>
      <c r="G384" s="3">
        <f t="shared" si="215"/>
        <v>2.5546486582388304E-2</v>
      </c>
      <c r="H384" s="11">
        <f t="shared" si="209"/>
        <v>0.89711379072349118</v>
      </c>
      <c r="I384" s="3">
        <f t="shared" si="210"/>
        <v>2.3331924076825494E-2</v>
      </c>
      <c r="J384" s="3">
        <v>5.0819073330333484E-3</v>
      </c>
      <c r="K384" s="11">
        <v>0</v>
      </c>
      <c r="M384" s="7">
        <v>4.25</v>
      </c>
      <c r="N384" s="7">
        <v>4</v>
      </c>
      <c r="O384" s="11">
        <v>-2.220548139951397E-4</v>
      </c>
      <c r="P384" s="11">
        <v>3.28632465147893E-3</v>
      </c>
      <c r="Q384" s="11">
        <v>-1.6516067906127009E-2</v>
      </c>
      <c r="R384" s="1">
        <v>5.3425540871685558E-2</v>
      </c>
      <c r="S384" s="3">
        <f t="shared" si="216"/>
        <v>2.5545314707388293E-2</v>
      </c>
      <c r="T384" s="11">
        <f t="shared" si="211"/>
        <v>0.89711825878181761</v>
      </c>
      <c r="U384" s="3">
        <f t="shared" si="212"/>
        <v>2.3295384216490689E-2</v>
      </c>
      <c r="V384" s="3">
        <v>5.0774392747067864E-3</v>
      </c>
      <c r="W384" s="11">
        <v>0</v>
      </c>
      <c r="Y384" s="7">
        <v>4.25</v>
      </c>
      <c r="Z384" s="7">
        <v>4</v>
      </c>
      <c r="AA384" s="11">
        <v>-2.7734364343892041E-4</v>
      </c>
      <c r="AB384" s="11">
        <v>4.0050794342480793E-3</v>
      </c>
      <c r="AC384" s="11">
        <v>-1.9612242354978729E-2</v>
      </c>
      <c r="AD384" s="1">
        <v>5.7848647227188014E-2</v>
      </c>
      <c r="AE384" s="3">
        <f t="shared" si="217"/>
        <v>2.5547906371268476E-2</v>
      </c>
      <c r="AF384" s="11">
        <f t="shared" si="213"/>
        <v>0.89710837746303995</v>
      </c>
      <c r="AG384" s="3">
        <f t="shared" si="214"/>
        <v>2.3376194505321024E-2</v>
      </c>
      <c r="AH384" s="3">
        <v>5.0873205934844727E-3</v>
      </c>
      <c r="AI384" s="11">
        <v>0</v>
      </c>
    </row>
    <row r="385" spans="1:35" x14ac:dyDescent="0.3">
      <c r="A385" s="7">
        <v>4.5</v>
      </c>
      <c r="B385" s="7">
        <v>4</v>
      </c>
      <c r="C385" s="11">
        <v>-2.4705481399513955E-4</v>
      </c>
      <c r="D385" s="11">
        <v>3.6113246514789281E-3</v>
      </c>
      <c r="E385" s="11">
        <v>-1.7916067906127001E-2</v>
      </c>
      <c r="F385" s="1">
        <v>5.5425540871685545E-2</v>
      </c>
      <c r="G385" s="3">
        <f t="shared" si="215"/>
        <v>2.5419689561255246E-2</v>
      </c>
      <c r="H385" s="11">
        <f t="shared" si="209"/>
        <v>0.89191128910333561</v>
      </c>
      <c r="I385" s="3">
        <f t="shared" si="210"/>
        <v>2.3736396920615022E-2</v>
      </c>
      <c r="J385" s="3">
        <v>5.2025016201556447E-3</v>
      </c>
      <c r="K385" s="11">
        <v>0</v>
      </c>
      <c r="M385" s="7">
        <v>4.5</v>
      </c>
      <c r="N385" s="7">
        <v>4</v>
      </c>
      <c r="O385" s="11">
        <v>-2.220548139951397E-4</v>
      </c>
      <c r="P385" s="11">
        <v>3.28632465147893E-3</v>
      </c>
      <c r="Q385" s="11">
        <v>-1.6516067906127009E-2</v>
      </c>
      <c r="R385" s="1">
        <v>5.3425540871685558E-2</v>
      </c>
      <c r="S385" s="3">
        <f t="shared" si="216"/>
        <v>2.5416564561255246E-2</v>
      </c>
      <c r="T385" s="11">
        <f t="shared" si="211"/>
        <v>0.89192383169402845</v>
      </c>
      <c r="U385" s="3">
        <f t="shared" si="212"/>
        <v>2.3725787473399151E-2</v>
      </c>
      <c r="V385" s="3">
        <v>5.1944270877892417E-3</v>
      </c>
      <c r="W385" s="11">
        <v>0</v>
      </c>
      <c r="Y385" s="7">
        <v>4.5</v>
      </c>
      <c r="Z385" s="7">
        <v>4</v>
      </c>
      <c r="AA385" s="11">
        <v>-2.7734364343892041E-4</v>
      </c>
      <c r="AB385" s="11">
        <v>4.0050794342480793E-3</v>
      </c>
      <c r="AC385" s="11">
        <v>-1.9612242354978729E-2</v>
      </c>
      <c r="AD385" s="1">
        <v>5.7848647227188014E-2</v>
      </c>
      <c r="AE385" s="3">
        <f t="shared" si="217"/>
        <v>2.5423475664935719E-2</v>
      </c>
      <c r="AF385" s="11">
        <f t="shared" si="213"/>
        <v>0.89189609332402031</v>
      </c>
      <c r="AG385" s="3">
        <f t="shared" si="214"/>
        <v>2.3749250867581395E-2</v>
      </c>
      <c r="AH385" s="3">
        <v>5.2122841390195625E-3</v>
      </c>
      <c r="AI385" s="11">
        <v>0</v>
      </c>
    </row>
    <row r="386" spans="1:35" x14ac:dyDescent="0.3">
      <c r="A386" s="7">
        <v>4.75</v>
      </c>
      <c r="B386" s="7">
        <v>4</v>
      </c>
      <c r="C386" s="11">
        <v>-2.4705481399513955E-4</v>
      </c>
      <c r="D386" s="11">
        <v>3.6113246514789281E-3</v>
      </c>
      <c r="E386" s="11">
        <v>-1.7916067906127001E-2</v>
      </c>
      <c r="F386" s="1">
        <v>5.5425540871685545E-2</v>
      </c>
      <c r="G386" s="3">
        <f t="shared" si="215"/>
        <v>2.532740312294026E-2</v>
      </c>
      <c r="H386" s="11">
        <f t="shared" si="209"/>
        <v>0.88664982108263313</v>
      </c>
      <c r="I386" s="3">
        <f t="shared" si="210"/>
        <v>2.3779059821380066E-2</v>
      </c>
      <c r="J386" s="3">
        <v>5.2614680207024181E-3</v>
      </c>
      <c r="K386" s="11">
        <v>0</v>
      </c>
      <c r="M386" s="7">
        <v>4.75</v>
      </c>
      <c r="N386" s="7">
        <v>4</v>
      </c>
      <c r="O386" s="11">
        <v>-2.220548139951397E-4</v>
      </c>
      <c r="P386" s="11">
        <v>3.28632465147893E-3</v>
      </c>
      <c r="Q386" s="11">
        <v>-1.6516067906127009E-2</v>
      </c>
      <c r="R386" s="1">
        <v>5.3425540871685558E-2</v>
      </c>
      <c r="S386" s="3">
        <f t="shared" si="216"/>
        <v>2.5323887497940255E-2</v>
      </c>
      <c r="T386" s="11">
        <f t="shared" si="211"/>
        <v>0.88666462756557807</v>
      </c>
      <c r="U386" s="3">
        <f t="shared" si="212"/>
        <v>2.3846254349148666E-2</v>
      </c>
      <c r="V386" s="3">
        <v>5.2592041284503788E-3</v>
      </c>
      <c r="W386" s="11">
        <v>0</v>
      </c>
      <c r="Y386" s="7">
        <v>4.75</v>
      </c>
      <c r="Z386" s="7">
        <v>4</v>
      </c>
      <c r="AA386" s="11">
        <v>-2.7734364343892041E-4</v>
      </c>
      <c r="AB386" s="11">
        <v>4.0050794342480793E-3</v>
      </c>
      <c r="AC386" s="11">
        <v>-1.9612242354978729E-2</v>
      </c>
      <c r="AD386" s="1">
        <v>5.7848647227188014E-2</v>
      </c>
      <c r="AE386" s="3">
        <f t="shared" si="217"/>
        <v>2.533166248958079E-2</v>
      </c>
      <c r="AF386" s="11">
        <f t="shared" si="213"/>
        <v>0.88663188257241832</v>
      </c>
      <c r="AG386" s="3">
        <f t="shared" si="214"/>
        <v>2.3697651581001011E-2</v>
      </c>
      <c r="AH386" s="3">
        <v>5.2642107516020827E-3</v>
      </c>
      <c r="AI386" s="11">
        <v>0</v>
      </c>
    </row>
    <row r="387" spans="1:35" x14ac:dyDescent="0.3">
      <c r="A387" s="7">
        <v>5</v>
      </c>
      <c r="B387" s="7">
        <v>5</v>
      </c>
      <c r="C387" s="11">
        <v>-7.589713221619037E-6</v>
      </c>
      <c r="D387" s="11">
        <v>2.0530375254101084E-4</v>
      </c>
      <c r="E387" s="11">
        <v>-1.8157414747618649E-3</v>
      </c>
      <c r="F387" s="1">
        <v>3.0141293591617734E-2</v>
      </c>
      <c r="G387" s="3">
        <f t="shared" si="215"/>
        <v>2.5246465878631302E-2</v>
      </c>
      <c r="H387" s="11">
        <f t="shared" si="209"/>
        <v>0.88141004553266145</v>
      </c>
      <c r="I387" s="3">
        <f t="shared" si="210"/>
        <v>2.3691252513054373E-2</v>
      </c>
      <c r="J387" s="3">
        <v>5.2397755499716215E-3</v>
      </c>
      <c r="K387" s="11">
        <v>0.88141004553266145</v>
      </c>
      <c r="M387" s="7">
        <v>5</v>
      </c>
      <c r="N387" s="7">
        <v>5</v>
      </c>
      <c r="O387" s="11">
        <v>-2.4256379888285603E-5</v>
      </c>
      <c r="P387" s="11">
        <v>5.0113708587434238E-4</v>
      </c>
      <c r="Q387" s="11">
        <v>-3.499074808095188E-3</v>
      </c>
      <c r="R387" s="1">
        <v>3.3245460258284384E-2</v>
      </c>
      <c r="S387" s="3">
        <f t="shared" si="216"/>
        <v>2.5246465878631302E-2</v>
      </c>
      <c r="T387" s="11">
        <f t="shared" si="211"/>
        <v>0.88141004553266145</v>
      </c>
      <c r="U387" s="3">
        <f t="shared" si="212"/>
        <v>2.3878295633378066E-2</v>
      </c>
      <c r="V387" s="3">
        <v>5.254582032916638E-3</v>
      </c>
      <c r="W387" s="11">
        <v>0.88141004553266145</v>
      </c>
      <c r="Y387" s="7">
        <v>5</v>
      </c>
      <c r="Z387" s="7">
        <v>5</v>
      </c>
      <c r="AA387" s="11">
        <v>1.2602839740901529E-5</v>
      </c>
      <c r="AB387" s="11">
        <v>-1.5311406254372921E-4</v>
      </c>
      <c r="AC387" s="11">
        <v>2.2370637445271228E-4</v>
      </c>
      <c r="AD387" s="1">
        <v>2.6380430602348279E-2</v>
      </c>
      <c r="AE387" s="3">
        <f t="shared" si="217"/>
        <v>2.5246465878631302E-2</v>
      </c>
      <c r="AF387" s="11">
        <f t="shared" si="213"/>
        <v>0.88141004553266145</v>
      </c>
      <c r="AG387" s="3">
        <f t="shared" si="214"/>
        <v>2.3464651474135678E-2</v>
      </c>
      <c r="AH387" s="3">
        <v>5.2218370397568116E-3</v>
      </c>
      <c r="AI387" s="11">
        <v>0.88141004553266145</v>
      </c>
    </row>
    <row r="388" spans="1:35" x14ac:dyDescent="0.3">
      <c r="A388" s="7">
        <v>5.25</v>
      </c>
      <c r="B388" s="7">
        <v>5</v>
      </c>
      <c r="C388" s="11">
        <v>-7.589713221619037E-6</v>
      </c>
      <c r="D388" s="11">
        <v>2.0530375254101084E-4</v>
      </c>
      <c r="E388" s="11">
        <v>-1.8157414747618649E-3</v>
      </c>
      <c r="F388" s="1">
        <v>3.0141293591617734E-2</v>
      </c>
      <c r="G388" s="3">
        <f t="shared" si="215"/>
        <v>2.516908030750746E-2</v>
      </c>
      <c r="H388" s="11">
        <f t="shared" si="209"/>
        <v>0.87622035610427518</v>
      </c>
      <c r="I388" s="3">
        <f t="shared" si="210"/>
        <v>2.3772818312762567E-2</v>
      </c>
      <c r="J388" s="3">
        <v>5.1896894283862014E-3</v>
      </c>
      <c r="K388" s="11">
        <v>0</v>
      </c>
      <c r="M388" s="7">
        <v>5.25</v>
      </c>
      <c r="N388" s="7">
        <v>5</v>
      </c>
      <c r="O388" s="11">
        <v>-2.4256379888285603E-5</v>
      </c>
      <c r="P388" s="11">
        <v>5.0113708587434238E-4</v>
      </c>
      <c r="Q388" s="11">
        <v>-3.499074808095188E-3</v>
      </c>
      <c r="R388" s="1">
        <v>3.3245460258284384E-2</v>
      </c>
      <c r="S388" s="3">
        <f t="shared" si="216"/>
        <v>2.517793447417413E-2</v>
      </c>
      <c r="T388" s="11">
        <f t="shared" si="211"/>
        <v>0.87617962649531189</v>
      </c>
      <c r="U388" s="3">
        <f t="shared" si="212"/>
        <v>2.4069896881606212E-2</v>
      </c>
      <c r="V388" s="3">
        <v>5.2304190373494578E-3</v>
      </c>
      <c r="W388" s="11">
        <v>0</v>
      </c>
      <c r="Y388" s="7">
        <v>5.25</v>
      </c>
      <c r="Z388" s="7">
        <v>5</v>
      </c>
      <c r="AA388" s="11">
        <v>1.2602839740901529E-5</v>
      </c>
      <c r="AB388" s="11">
        <v>-1.5311406254372921E-4</v>
      </c>
      <c r="AC388" s="11">
        <v>2.2370637445271228E-4</v>
      </c>
      <c r="AD388" s="1">
        <v>2.6380430602348279E-2</v>
      </c>
      <c r="AE388" s="3">
        <f t="shared" si="217"/>
        <v>2.5158353013746124E-2</v>
      </c>
      <c r="AF388" s="11">
        <f t="shared" si="213"/>
        <v>0.87626970472796517</v>
      </c>
      <c r="AG388" s="3">
        <f t="shared" si="214"/>
        <v>2.3412921210867133E-2</v>
      </c>
      <c r="AH388" s="3">
        <v>5.1403408046963705E-3</v>
      </c>
      <c r="AI388" s="11">
        <v>0</v>
      </c>
    </row>
    <row r="389" spans="1:35" x14ac:dyDescent="0.3">
      <c r="A389" s="7">
        <v>5.5</v>
      </c>
      <c r="B389" s="7">
        <v>5</v>
      </c>
      <c r="C389" s="11">
        <v>-7.589713221619037E-6</v>
      </c>
      <c r="D389" s="11">
        <v>2.0530375254101084E-4</v>
      </c>
      <c r="E389" s="11">
        <v>-1.8157414747618649E-3</v>
      </c>
      <c r="F389" s="1">
        <v>3.0141293591617734E-2</v>
      </c>
      <c r="G389" s="3">
        <f t="shared" si="215"/>
        <v>2.5102415457546188E-2</v>
      </c>
      <c r="H389" s="11">
        <f t="shared" si="209"/>
        <v>0.87104356599504995</v>
      </c>
      <c r="I389" s="3">
        <f t="shared" si="210"/>
        <v>2.3870276847658189E-2</v>
      </c>
      <c r="J389" s="3">
        <v>5.176790109225283E-3</v>
      </c>
      <c r="K389" s="11">
        <v>0</v>
      </c>
      <c r="M389" s="7">
        <v>5.5</v>
      </c>
      <c r="N389" s="7">
        <v>5</v>
      </c>
      <c r="O389" s="11">
        <v>-2.4256379888285603E-5</v>
      </c>
      <c r="P389" s="11">
        <v>5.0113708587434238E-4</v>
      </c>
      <c r="Q389" s="11">
        <v>-3.499074808095188E-3</v>
      </c>
      <c r="R389" s="1">
        <v>3.3245460258284384E-2</v>
      </c>
      <c r="S389" s="3">
        <f t="shared" si="216"/>
        <v>2.5124290457546192E-2</v>
      </c>
      <c r="T389" s="11">
        <f t="shared" si="211"/>
        <v>0.87093877486998372</v>
      </c>
      <c r="U389" s="3">
        <f t="shared" si="212"/>
        <v>2.4253820261370684E-2</v>
      </c>
      <c r="V389" s="3">
        <v>5.2408516253282392E-3</v>
      </c>
      <c r="W389" s="11">
        <v>0</v>
      </c>
      <c r="Y389" s="7">
        <v>5.5</v>
      </c>
      <c r="Z389" s="7">
        <v>5</v>
      </c>
      <c r="AA389" s="11">
        <v>1.2602839740901529E-5</v>
      </c>
      <c r="AB389" s="11">
        <v>-1.5311406254372921E-4</v>
      </c>
      <c r="AC389" s="11">
        <v>2.2370637445271228E-4</v>
      </c>
      <c r="AD389" s="1">
        <v>2.6380430602348279E-2</v>
      </c>
      <c r="AE389" s="3">
        <f t="shared" si="217"/>
        <v>2.507591273178288E-2</v>
      </c>
      <c r="AF389" s="11">
        <f t="shared" si="213"/>
        <v>0.87117054290738549</v>
      </c>
      <c r="AG389" s="3">
        <f t="shared" si="214"/>
        <v>2.3405642578285146E-2</v>
      </c>
      <c r="AH389" s="3">
        <v>5.0991618205797401E-3</v>
      </c>
      <c r="AI389" s="11">
        <v>0</v>
      </c>
    </row>
    <row r="390" spans="1:35" x14ac:dyDescent="0.3">
      <c r="A390" s="7">
        <v>5.75</v>
      </c>
      <c r="B390" s="7">
        <v>5</v>
      </c>
      <c r="C390" s="11">
        <v>-7.589713221619037E-6</v>
      </c>
      <c r="D390" s="11">
        <v>2.0530375254101084E-4</v>
      </c>
      <c r="E390" s="11">
        <v>-1.8157414747618649E-3</v>
      </c>
      <c r="F390" s="1">
        <v>3.0141293591617734E-2</v>
      </c>
      <c r="G390" s="3">
        <f t="shared" si="215"/>
        <v>2.5045759793132949E-2</v>
      </c>
      <c r="H390" s="11">
        <f t="shared" si="209"/>
        <v>0.86587638871642214</v>
      </c>
      <c r="I390" s="3">
        <f t="shared" si="210"/>
        <v>2.3980766065809789E-2</v>
      </c>
      <c r="J390" s="3">
        <v>5.1671772786278736E-3</v>
      </c>
      <c r="K390" s="11">
        <v>0</v>
      </c>
      <c r="M390" s="7">
        <v>5.75</v>
      </c>
      <c r="N390" s="7">
        <v>5</v>
      </c>
      <c r="O390" s="11">
        <v>-2.4256379888285603E-5</v>
      </c>
      <c r="P390" s="11">
        <v>5.0113708587434238E-4</v>
      </c>
      <c r="Q390" s="11">
        <v>-3.499074808095188E-3</v>
      </c>
      <c r="R390" s="1">
        <v>3.3245460258284384E-2</v>
      </c>
      <c r="S390" s="3">
        <f t="shared" si="216"/>
        <v>2.5083259793132952E-2</v>
      </c>
      <c r="T390" s="11">
        <f t="shared" si="211"/>
        <v>0.86568970424774772</v>
      </c>
      <c r="U390" s="3">
        <f t="shared" si="212"/>
        <v>2.4420913032196623E-2</v>
      </c>
      <c r="V390" s="3">
        <v>5.2490706222360047E-3</v>
      </c>
      <c r="W390" s="11">
        <v>0</v>
      </c>
      <c r="Y390" s="7">
        <v>5.75</v>
      </c>
      <c r="Z390" s="7">
        <v>5</v>
      </c>
      <c r="AA390" s="11">
        <v>1.2602839740901529E-5</v>
      </c>
      <c r="AB390" s="11">
        <v>-1.5311406254372921E-4</v>
      </c>
      <c r="AC390" s="11">
        <v>2.2370637445271228E-4</v>
      </c>
      <c r="AD390" s="1">
        <v>2.6380430602348279E-2</v>
      </c>
      <c r="AE390" s="3">
        <f t="shared" si="217"/>
        <v>2.5000326548967278E-2</v>
      </c>
      <c r="AF390" s="11">
        <f t="shared" si="213"/>
        <v>0.86610262081267109</v>
      </c>
      <c r="AG390" s="3">
        <f t="shared" si="214"/>
        <v>2.3447569100923715E-2</v>
      </c>
      <c r="AH390" s="3">
        <v>5.0679220947143526E-3</v>
      </c>
      <c r="AI390" s="11">
        <v>0</v>
      </c>
    </row>
    <row r="391" spans="1:35" x14ac:dyDescent="0.3">
      <c r="A391" s="7">
        <v>6</v>
      </c>
      <c r="B391" s="7">
        <v>5</v>
      </c>
      <c r="C391" s="11">
        <v>-7.589713221619037E-6</v>
      </c>
      <c r="D391" s="11">
        <v>2.0530375254101084E-4</v>
      </c>
      <c r="E391" s="11">
        <v>-1.8157414747618649E-3</v>
      </c>
      <c r="F391" s="1">
        <v>3.0141293591617734E-2</v>
      </c>
      <c r="G391" s="3">
        <f t="shared" si="215"/>
        <v>2.4998401778653222E-2</v>
      </c>
      <c r="H391" s="11">
        <f t="shared" si="209"/>
        <v>0.86071623007579878</v>
      </c>
      <c r="I391" s="3">
        <f t="shared" si="210"/>
        <v>2.4101423747987738E-2</v>
      </c>
      <c r="J391" s="3">
        <v>5.1601586406233614E-3</v>
      </c>
      <c r="K391" s="11">
        <v>0.86071623007579878</v>
      </c>
      <c r="M391" s="7">
        <v>6</v>
      </c>
      <c r="N391" s="7">
        <v>5</v>
      </c>
      <c r="O391" s="11">
        <v>-2.4256379888285603E-5</v>
      </c>
      <c r="P391" s="11">
        <v>5.0113708587434238E-4</v>
      </c>
      <c r="Q391" s="11">
        <v>-3.499074808095188E-3</v>
      </c>
      <c r="R391" s="1">
        <v>3.3245460258284384E-2</v>
      </c>
      <c r="S391" s="3">
        <f t="shared" si="216"/>
        <v>2.5052568445319893E-2</v>
      </c>
      <c r="T391" s="11">
        <f t="shared" si="211"/>
        <v>0.860436542752676</v>
      </c>
      <c r="U391" s="3">
        <f t="shared" si="212"/>
        <v>2.4562021089153063E-2</v>
      </c>
      <c r="V391" s="3">
        <v>5.253161495071758E-3</v>
      </c>
      <c r="W391" s="11">
        <v>0.860436542752676</v>
      </c>
      <c r="Y391" s="7">
        <v>6</v>
      </c>
      <c r="Z391" s="7">
        <v>5</v>
      </c>
      <c r="AA391" s="11">
        <v>1.2602839740901529E-5</v>
      </c>
      <c r="AB391" s="11">
        <v>-1.5311406254372921E-4</v>
      </c>
      <c r="AC391" s="11">
        <v>2.2370637445271228E-4</v>
      </c>
      <c r="AD391" s="1">
        <v>2.6380430602348279E-2</v>
      </c>
      <c r="AE391" s="3">
        <f t="shared" si="217"/>
        <v>2.4932775981525032E-2</v>
      </c>
      <c r="AF391" s="11">
        <f t="shared" si="213"/>
        <v>0.86105520794069623</v>
      </c>
      <c r="AG391" s="3">
        <f t="shared" si="214"/>
        <v>2.3543456196104984E-2</v>
      </c>
      <c r="AH391" s="3">
        <v>5.0474128719749283E-3</v>
      </c>
      <c r="AI391" s="11">
        <v>0.86105520794069623</v>
      </c>
    </row>
    <row r="392" spans="1:35" x14ac:dyDescent="0.3">
      <c r="A392" s="7">
        <v>6.25</v>
      </c>
      <c r="B392" s="7">
        <v>5</v>
      </c>
      <c r="C392" s="11">
        <v>-7.589713221619037E-6</v>
      </c>
      <c r="D392" s="11">
        <v>2.0530375254101084E-4</v>
      </c>
      <c r="E392" s="11">
        <v>-1.8157414747618649E-3</v>
      </c>
      <c r="F392" s="1">
        <v>3.0141293591617734E-2</v>
      </c>
      <c r="G392" s="3">
        <f t="shared" si="215"/>
        <v>2.4959629878492477E-2</v>
      </c>
      <c r="H392" s="11">
        <f t="shared" si="209"/>
        <v>0.85556116950366579</v>
      </c>
      <c r="I392" s="3">
        <f t="shared" si="210"/>
        <v>2.4229387425148019E-2</v>
      </c>
      <c r="J392" s="3">
        <v>5.1550605721329534E-3</v>
      </c>
      <c r="K392" s="11">
        <v>0</v>
      </c>
      <c r="M392" s="7">
        <v>6.25</v>
      </c>
      <c r="N392" s="7">
        <v>5</v>
      </c>
      <c r="O392" s="11">
        <v>-2.4256379888285603E-5</v>
      </c>
      <c r="P392" s="11">
        <v>5.0113708587434238E-4</v>
      </c>
      <c r="Q392" s="11">
        <v>-3.499074808095188E-3</v>
      </c>
      <c r="R392" s="1">
        <v>3.3245460258284384E-2</v>
      </c>
      <c r="S392" s="3">
        <f t="shared" si="216"/>
        <v>2.5029942378492483E-2</v>
      </c>
      <c r="T392" s="11">
        <f t="shared" si="211"/>
        <v>0.85518527307457837</v>
      </c>
      <c r="U392" s="3">
        <f t="shared" si="212"/>
        <v>2.4667989449743466E-2</v>
      </c>
      <c r="V392" s="3">
        <v>5.2512696780977284E-3</v>
      </c>
      <c r="W392" s="11">
        <v>0</v>
      </c>
      <c r="Y392" s="7">
        <v>6.25</v>
      </c>
      <c r="Z392" s="7">
        <v>5</v>
      </c>
      <c r="AA392" s="11">
        <v>1.2602839740901529E-5</v>
      </c>
      <c r="AB392" s="11">
        <v>-1.5311406254372921E-4</v>
      </c>
      <c r="AC392" s="11">
        <v>2.2370637445271228E-4</v>
      </c>
      <c r="AD392" s="1">
        <v>2.6380430602348279E-2</v>
      </c>
      <c r="AE392" s="3">
        <f t="shared" si="217"/>
        <v>2.4874442545681847E-2</v>
      </c>
      <c r="AF392" s="11">
        <f t="shared" si="213"/>
        <v>0.85601680937702196</v>
      </c>
      <c r="AG392" s="3">
        <f t="shared" si="214"/>
        <v>2.3698061783530733E-2</v>
      </c>
      <c r="AH392" s="3">
        <v>5.0383985636743662E-3</v>
      </c>
      <c r="AI392" s="11">
        <v>0</v>
      </c>
    </row>
    <row r="393" spans="1:35" x14ac:dyDescent="0.3">
      <c r="A393" s="7">
        <v>6.5</v>
      </c>
      <c r="B393" s="7">
        <v>5</v>
      </c>
      <c r="C393" s="11">
        <v>-7.589713221619037E-6</v>
      </c>
      <c r="D393" s="11">
        <v>2.0530375254101084E-4</v>
      </c>
      <c r="E393" s="11">
        <v>-1.8157414747618649E-3</v>
      </c>
      <c r="F393" s="1">
        <v>3.0141293591617734E-2</v>
      </c>
      <c r="G393" s="3">
        <f t="shared" si="215"/>
        <v>2.492873255703619E-2</v>
      </c>
      <c r="H393" s="11">
        <f t="shared" si="209"/>
        <v>0.85040994151785732</v>
      </c>
      <c r="I393" s="3">
        <f t="shared" si="210"/>
        <v>2.4361794316270391E-2</v>
      </c>
      <c r="J393" s="3">
        <v>5.1512279858084084E-3</v>
      </c>
      <c r="K393" s="11">
        <v>0</v>
      </c>
      <c r="M393" s="7">
        <v>6.5</v>
      </c>
      <c r="N393" s="7">
        <v>5</v>
      </c>
      <c r="O393" s="11">
        <v>-2.4256379888285603E-5</v>
      </c>
      <c r="P393" s="11">
        <v>5.0113708587434238E-4</v>
      </c>
      <c r="Q393" s="11">
        <v>-3.499074808095188E-3</v>
      </c>
      <c r="R393" s="1">
        <v>3.3245460258284384E-2</v>
      </c>
      <c r="S393" s="3">
        <f t="shared" si="216"/>
        <v>2.5013107557036195E-2</v>
      </c>
      <c r="T393" s="11">
        <f t="shared" si="211"/>
        <v>0.84994367268689919</v>
      </c>
      <c r="U393" s="3">
        <f t="shared" si="212"/>
        <v>2.4729662949022568E-2</v>
      </c>
      <c r="V393" s="3">
        <v>5.2416003876791604E-3</v>
      </c>
      <c r="W393" s="11">
        <v>0</v>
      </c>
      <c r="Y393" s="7">
        <v>6.5</v>
      </c>
      <c r="Z393" s="7">
        <v>5</v>
      </c>
      <c r="AA393" s="11">
        <v>1.2602839740901529E-5</v>
      </c>
      <c r="AB393" s="11">
        <v>-1.5311406254372921E-4</v>
      </c>
      <c r="AC393" s="11">
        <v>2.2370637445271228E-4</v>
      </c>
      <c r="AD393" s="1">
        <v>2.6380430602348279E-2</v>
      </c>
      <c r="AE393" s="3">
        <f t="shared" si="217"/>
        <v>2.4826507757663433E-2</v>
      </c>
      <c r="AF393" s="11">
        <f t="shared" si="213"/>
        <v>0.85097519369789576</v>
      </c>
      <c r="AG393" s="3">
        <f t="shared" si="214"/>
        <v>2.3916146951227901E-2</v>
      </c>
      <c r="AH393" s="3">
        <v>5.0416156791261912E-3</v>
      </c>
      <c r="AI393" s="11">
        <v>0</v>
      </c>
    </row>
    <row r="394" spans="1:35" x14ac:dyDescent="0.3">
      <c r="A394" s="7">
        <v>6.75</v>
      </c>
      <c r="B394" s="7">
        <v>5</v>
      </c>
      <c r="C394" s="11">
        <v>-7.589713221619037E-6</v>
      </c>
      <c r="D394" s="11">
        <v>2.0530375254101084E-4</v>
      </c>
      <c r="E394" s="11">
        <v>-1.8157414747618649E-3</v>
      </c>
      <c r="F394" s="1">
        <v>3.0141293591617734E-2</v>
      </c>
      <c r="G394" s="3">
        <f t="shared" si="215"/>
        <v>2.4904998278669835E-2</v>
      </c>
      <c r="H394" s="11">
        <f t="shared" si="209"/>
        <v>0.84526191727485067</v>
      </c>
      <c r="I394" s="3">
        <f t="shared" si="210"/>
        <v>2.4495781286561602E-2</v>
      </c>
      <c r="J394" s="3">
        <v>5.1480242430065673E-3</v>
      </c>
      <c r="K394" s="11">
        <v>0</v>
      </c>
      <c r="M394" s="7">
        <v>6.75</v>
      </c>
      <c r="N394" s="7">
        <v>5</v>
      </c>
      <c r="O394" s="11">
        <v>-2.4256379888285603E-5</v>
      </c>
      <c r="P394" s="11">
        <v>5.0113708587434238E-4</v>
      </c>
      <c r="Q394" s="11">
        <v>-3.499074808095188E-3</v>
      </c>
      <c r="R394" s="1">
        <v>3.3245460258284384E-2</v>
      </c>
      <c r="S394" s="3">
        <f t="shared" si="216"/>
        <v>2.4999789945336505E-2</v>
      </c>
      <c r="T394" s="11">
        <f t="shared" si="211"/>
        <v>0.84472125470819692</v>
      </c>
      <c r="U394" s="3">
        <f t="shared" si="212"/>
        <v>2.4737887142921799E-2</v>
      </c>
      <c r="V394" s="3">
        <v>5.2224179787022885E-3</v>
      </c>
      <c r="W394" s="11">
        <v>0</v>
      </c>
      <c r="Y394" s="7">
        <v>6.75</v>
      </c>
      <c r="Z394" s="7">
        <v>5</v>
      </c>
      <c r="AA394" s="11">
        <v>1.2602839740901529E-5</v>
      </c>
      <c r="AB394" s="11">
        <v>-1.5311406254372921E-4</v>
      </c>
      <c r="AC394" s="11">
        <v>2.2370637445271228E-4</v>
      </c>
      <c r="AD394" s="1">
        <v>2.6380430602348279E-2</v>
      </c>
      <c r="AE394" s="3">
        <f t="shared" si="217"/>
        <v>2.4790153133695498E-2</v>
      </c>
      <c r="AF394" s="11">
        <f t="shared" si="213"/>
        <v>0.84591742235249912</v>
      </c>
      <c r="AG394" s="3">
        <f t="shared" si="214"/>
        <v>2.4202476678002682E-2</v>
      </c>
      <c r="AH394" s="3">
        <v>5.0577713453965716E-3</v>
      </c>
      <c r="AI394" s="11">
        <v>0</v>
      </c>
    </row>
    <row r="395" spans="1:35" x14ac:dyDescent="0.3">
      <c r="A395" s="7">
        <v>7</v>
      </c>
      <c r="B395" s="7">
        <v>7</v>
      </c>
      <c r="C395" s="11">
        <v>-1.3577600295610919E-5</v>
      </c>
      <c r="D395" s="11">
        <v>3.6659520798149482E-4</v>
      </c>
      <c r="E395" s="11">
        <v>-3.1936024510518337E-3</v>
      </c>
      <c r="F395" s="1">
        <v>3.3936884375443017E-2</v>
      </c>
      <c r="G395" s="3">
        <f t="shared" si="215"/>
        <v>2.4887715507778883E-2</v>
      </c>
      <c r="H395" s="11">
        <f t="shared" si="209"/>
        <v>0.84011708617533698</v>
      </c>
      <c r="I395" s="3">
        <f t="shared" si="210"/>
        <v>2.4690578832743171E-2</v>
      </c>
      <c r="J395" s="3">
        <v>5.1448310995136203E-3</v>
      </c>
      <c r="K395" s="11">
        <v>0.84011708617533698</v>
      </c>
      <c r="M395" s="7">
        <v>7</v>
      </c>
      <c r="N395" s="7">
        <v>7</v>
      </c>
      <c r="O395" s="11">
        <v>-8.9479706659813177E-6</v>
      </c>
      <c r="P395" s="11">
        <v>2.4159520798149557E-4</v>
      </c>
      <c r="Q395" s="11">
        <v>-2.1158246732740625E-3</v>
      </c>
      <c r="R395" s="1">
        <v>3.1029476968035631E-2</v>
      </c>
      <c r="S395" s="3">
        <f t="shared" si="216"/>
        <v>2.4987715507778882E-2</v>
      </c>
      <c r="T395" s="11">
        <f t="shared" si="211"/>
        <v>0.83952920999568204</v>
      </c>
      <c r="U395" s="3">
        <f t="shared" si="212"/>
        <v>2.4803440029075752E-2</v>
      </c>
      <c r="V395" s="3">
        <v>5.1920447125148698E-3</v>
      </c>
      <c r="W395" s="11">
        <v>0.83952920999568204</v>
      </c>
      <c r="Y395" s="7">
        <v>7</v>
      </c>
      <c r="Z395" s="7">
        <v>7</v>
      </c>
      <c r="AA395" s="11">
        <v>-1.9186642785199971E-5</v>
      </c>
      <c r="AB395" s="11">
        <v>5.1803935520039924E-4</v>
      </c>
      <c r="AC395" s="11">
        <v>-4.4993875426281651E-3</v>
      </c>
      <c r="AD395" s="1">
        <v>3.7459363058904946E-2</v>
      </c>
      <c r="AE395" s="3">
        <f t="shared" si="217"/>
        <v>2.4766560190003763E-2</v>
      </c>
      <c r="AF395" s="11">
        <f t="shared" si="213"/>
        <v>0.84082988095649469</v>
      </c>
      <c r="AG395" s="3">
        <f t="shared" si="214"/>
        <v>2.4553845731562163E-2</v>
      </c>
      <c r="AH395" s="3">
        <v>5.0875413960043336E-3</v>
      </c>
      <c r="AI395" s="11">
        <v>0.84082988095649469</v>
      </c>
    </row>
    <row r="396" spans="1:35" x14ac:dyDescent="0.3">
      <c r="A396" s="7">
        <v>7.25</v>
      </c>
      <c r="B396" s="7">
        <v>7</v>
      </c>
      <c r="C396" s="11">
        <v>-1.3577600295610919E-5</v>
      </c>
      <c r="D396" s="11">
        <v>3.6659520798149482E-4</v>
      </c>
      <c r="E396" s="11">
        <v>-3.1936024510518337E-3</v>
      </c>
      <c r="F396" s="1">
        <v>3.3936884375443017E-2</v>
      </c>
      <c r="G396" s="3">
        <f t="shared" si="215"/>
        <v>2.4878300762193689E-2</v>
      </c>
      <c r="H396" s="11">
        <f t="shared" si="209"/>
        <v>0.83496315527340847</v>
      </c>
      <c r="I396" s="3">
        <f t="shared" si="210"/>
        <v>2.4940599888712001E-2</v>
      </c>
      <c r="J396" s="3">
        <v>0</v>
      </c>
      <c r="K396" s="11">
        <v>0</v>
      </c>
      <c r="M396" s="7">
        <v>7.25</v>
      </c>
      <c r="N396" s="7">
        <v>7</v>
      </c>
      <c r="O396" s="11">
        <v>-8.9479706659813177E-6</v>
      </c>
      <c r="P396" s="11">
        <v>2.4159520798149557E-4</v>
      </c>
      <c r="Q396" s="11">
        <v>-2.1158246732740625E-3</v>
      </c>
      <c r="R396" s="1">
        <v>3.1029476968035631E-2</v>
      </c>
      <c r="S396" s="3">
        <f t="shared" si="216"/>
        <v>2.4978720322378876E-2</v>
      </c>
      <c r="T396" s="11">
        <f t="shared" si="211"/>
        <v>0.83435548841571971</v>
      </c>
      <c r="U396" s="3">
        <f t="shared" si="212"/>
        <v>2.496259678492585E-2</v>
      </c>
      <c r="V396" s="3">
        <v>0</v>
      </c>
      <c r="W396" s="11">
        <v>0</v>
      </c>
      <c r="Y396" s="7">
        <v>7.25</v>
      </c>
      <c r="Z396" s="7">
        <v>7</v>
      </c>
      <c r="AA396" s="11">
        <v>-1.9186642785199971E-5</v>
      </c>
      <c r="AB396" s="11">
        <v>5.1803935520039924E-4</v>
      </c>
      <c r="AC396" s="11">
        <v>-4.4993875426281651E-3</v>
      </c>
      <c r="AD396" s="1">
        <v>3.7459363058904946E-2</v>
      </c>
      <c r="AE396" s="3">
        <f t="shared" si="217"/>
        <v>2.475663712494295E-2</v>
      </c>
      <c r="AF396" s="11">
        <f t="shared" si="213"/>
        <v>0.83569996892776377</v>
      </c>
      <c r="AG396" s="3">
        <f t="shared" si="214"/>
        <v>2.4913949640257727E-2</v>
      </c>
      <c r="AH396" s="3">
        <v>0</v>
      </c>
      <c r="AI396" s="11">
        <v>0</v>
      </c>
    </row>
    <row r="397" spans="1:35" x14ac:dyDescent="0.3">
      <c r="A397" s="7">
        <v>7.5</v>
      </c>
      <c r="B397" s="7">
        <v>7</v>
      </c>
      <c r="C397" s="11">
        <v>-1.3577600295610919E-5</v>
      </c>
      <c r="D397" s="11">
        <v>3.6659520798149482E-4</v>
      </c>
      <c r="E397" s="11">
        <v>-3.1936024510518337E-3</v>
      </c>
      <c r="F397" s="1">
        <v>3.3936884375443017E-2</v>
      </c>
      <c r="G397" s="3">
        <f t="shared" si="215"/>
        <v>2.4877796316802488E-2</v>
      </c>
      <c r="H397" s="11">
        <f t="shared" si="209"/>
        <v>0.82978929457641681</v>
      </c>
      <c r="I397" s="3">
        <f t="shared" si="210"/>
        <v>2.5177827333640934E-2</v>
      </c>
      <c r="J397" s="3">
        <v>0</v>
      </c>
      <c r="K397" s="11">
        <v>0</v>
      </c>
      <c r="M397" s="7">
        <v>7.5</v>
      </c>
      <c r="N397" s="7">
        <v>7</v>
      </c>
      <c r="O397" s="11">
        <v>-8.9479706659813177E-6</v>
      </c>
      <c r="P397" s="11">
        <v>2.4159520798149557E-4</v>
      </c>
      <c r="Q397" s="11">
        <v>-2.1158246732740625E-3</v>
      </c>
      <c r="R397" s="1">
        <v>3.1029476968035631E-2</v>
      </c>
      <c r="S397" s="3">
        <f t="shared" si="216"/>
        <v>2.4975597242728423E-2</v>
      </c>
      <c r="T397" s="11">
        <f t="shared" si="211"/>
        <v>0.82918086153862824</v>
      </c>
      <c r="U397" s="3">
        <f t="shared" si="212"/>
        <v>2.5113318435951548E-2</v>
      </c>
      <c r="V397" s="3">
        <v>0</v>
      </c>
      <c r="W397" s="11">
        <v>0</v>
      </c>
      <c r="Y397" s="7">
        <v>7.5</v>
      </c>
      <c r="Z397" s="7">
        <v>7</v>
      </c>
      <c r="AA397" s="11">
        <v>-1.9186642785199971E-5</v>
      </c>
      <c r="AB397" s="11">
        <v>5.1803935520039924E-4</v>
      </c>
      <c r="AC397" s="11">
        <v>-4.4993875426281651E-3</v>
      </c>
      <c r="AD397" s="1">
        <v>3.7459363058904946E-2</v>
      </c>
      <c r="AE397" s="3">
        <f t="shared" si="217"/>
        <v>2.4759305294209923E-2</v>
      </c>
      <c r="AF397" s="11">
        <f t="shared" si="213"/>
        <v>0.83052704170478753</v>
      </c>
      <c r="AG397" s="3">
        <f t="shared" si="214"/>
        <v>2.5255984678698162E-2</v>
      </c>
      <c r="AH397" s="3">
        <v>0</v>
      </c>
      <c r="AI397" s="11">
        <v>0</v>
      </c>
    </row>
    <row r="398" spans="1:35" x14ac:dyDescent="0.3">
      <c r="A398" s="7">
        <v>7.75</v>
      </c>
      <c r="B398" s="7">
        <v>7</v>
      </c>
      <c r="C398" s="11">
        <v>-1.3577600295610919E-5</v>
      </c>
      <c r="D398" s="11">
        <v>3.6659520798149482E-4</v>
      </c>
      <c r="E398" s="11">
        <v>-3.1936024510518337E-3</v>
      </c>
      <c r="F398" s="1">
        <v>3.3936884375443017E-2</v>
      </c>
      <c r="G398" s="3">
        <f t="shared" si="215"/>
        <v>2.4884929271577576E-2</v>
      </c>
      <c r="H398" s="11">
        <f t="shared" si="209"/>
        <v>0.82459889244305618</v>
      </c>
      <c r="I398" s="3">
        <f t="shared" si="210"/>
        <v>2.5397134972218183E-2</v>
      </c>
      <c r="J398" s="3">
        <v>0</v>
      </c>
      <c r="K398" s="11">
        <v>0</v>
      </c>
      <c r="M398" s="7">
        <v>7.75</v>
      </c>
      <c r="N398" s="7">
        <v>7</v>
      </c>
      <c r="O398" s="11">
        <v>-8.9479706659813177E-6</v>
      </c>
      <c r="P398" s="11">
        <v>2.4159520798149557E-4</v>
      </c>
      <c r="Q398" s="11">
        <v>-2.1158246732740625E-3</v>
      </c>
      <c r="R398" s="1">
        <v>3.1029476968035631E-2</v>
      </c>
      <c r="S398" s="3">
        <f t="shared" si="216"/>
        <v>2.4977507396577579E-2</v>
      </c>
      <c r="T398" s="11">
        <f t="shared" si="211"/>
        <v>0.82400747103520078</v>
      </c>
      <c r="U398" s="3">
        <f t="shared" si="212"/>
        <v>2.5252227360285318E-2</v>
      </c>
      <c r="V398" s="3">
        <v>0</v>
      </c>
      <c r="W398" s="11">
        <v>0</v>
      </c>
      <c r="Y398" s="7">
        <v>7.75</v>
      </c>
      <c r="Z398" s="7">
        <v>7</v>
      </c>
      <c r="AA398" s="11">
        <v>-1.9186642785199971E-5</v>
      </c>
      <c r="AB398" s="11">
        <v>5.1803935520039924E-4</v>
      </c>
      <c r="AC398" s="11">
        <v>-4.4993875426281651E-3</v>
      </c>
      <c r="AD398" s="1">
        <v>3.7459363058904946E-2</v>
      </c>
      <c r="AE398" s="3">
        <f t="shared" si="217"/>
        <v>2.4772765950043574E-2</v>
      </c>
      <c r="AF398" s="11">
        <f t="shared" si="213"/>
        <v>0.82531599964426261</v>
      </c>
      <c r="AG398" s="3">
        <f t="shared" si="214"/>
        <v>2.5572705238698923E-2</v>
      </c>
      <c r="AH398" s="3">
        <v>0</v>
      </c>
      <c r="AI398" s="11">
        <v>0</v>
      </c>
    </row>
    <row r="399" spans="1:35" x14ac:dyDescent="0.3">
      <c r="A399" s="7">
        <v>8</v>
      </c>
      <c r="B399" s="7">
        <v>7</v>
      </c>
      <c r="C399" s="11">
        <v>-1.3577600295610919E-5</v>
      </c>
      <c r="D399" s="11">
        <v>3.6659520798149482E-4</v>
      </c>
      <c r="E399" s="11">
        <v>-3.1936024510518337E-3</v>
      </c>
      <c r="F399" s="1">
        <v>3.3936884375443017E-2</v>
      </c>
      <c r="G399" s="3">
        <f t="shared" si="215"/>
        <v>2.4898426726491226E-2</v>
      </c>
      <c r="H399" s="11">
        <f t="shared" si="209"/>
        <v>0.81939631275535973</v>
      </c>
      <c r="I399" s="3">
        <f t="shared" si="210"/>
        <v>2.5593395692752097E-2</v>
      </c>
      <c r="J399" s="3">
        <v>0</v>
      </c>
      <c r="K399" s="11">
        <v>0</v>
      </c>
      <c r="M399" s="7">
        <v>8</v>
      </c>
      <c r="N399" s="7">
        <v>7</v>
      </c>
      <c r="O399" s="11">
        <v>-8.9479706659813177E-6</v>
      </c>
      <c r="P399" s="11">
        <v>2.4159520798149557E-4</v>
      </c>
      <c r="Q399" s="11">
        <v>-2.1158246732740625E-3</v>
      </c>
      <c r="R399" s="1">
        <v>3.1029476968035631E-2</v>
      </c>
      <c r="S399" s="3">
        <f t="shared" si="216"/>
        <v>2.4983611911676414E-2</v>
      </c>
      <c r="T399" s="11">
        <f t="shared" si="211"/>
        <v>0.81883809956980069</v>
      </c>
      <c r="U399" s="3">
        <f t="shared" si="212"/>
        <v>2.5375945556969981E-2</v>
      </c>
      <c r="V399" s="3">
        <v>0</v>
      </c>
      <c r="W399" s="11">
        <v>0</v>
      </c>
      <c r="Y399" s="7">
        <v>8</v>
      </c>
      <c r="Z399" s="7">
        <v>7</v>
      </c>
      <c r="AA399" s="11">
        <v>-1.9186642785199971E-5</v>
      </c>
      <c r="AB399" s="11">
        <v>5.1803935520039924E-4</v>
      </c>
      <c r="AC399" s="11">
        <v>-4.4993875426281651E-3</v>
      </c>
      <c r="AD399" s="1">
        <v>3.7459363058904946E-2</v>
      </c>
      <c r="AE399" s="3">
        <f t="shared" si="217"/>
        <v>2.4795220344682789E-2</v>
      </c>
      <c r="AF399" s="11">
        <f t="shared" si="213"/>
        <v>0.82007312755298989</v>
      </c>
      <c r="AG399" s="3">
        <f t="shared" si="214"/>
        <v>2.5856863832852461E-2</v>
      </c>
      <c r="AH399" s="3">
        <v>0</v>
      </c>
      <c r="AI399" s="11">
        <v>0</v>
      </c>
    </row>
    <row r="400" spans="1:35" x14ac:dyDescent="0.3">
      <c r="A400" s="7">
        <v>8.25</v>
      </c>
      <c r="B400" s="7">
        <v>7</v>
      </c>
      <c r="C400" s="11">
        <v>-1.3577600295610919E-5</v>
      </c>
      <c r="D400" s="11">
        <v>3.6659520798149482E-4</v>
      </c>
      <c r="E400" s="11">
        <v>-3.1936024510518337E-3</v>
      </c>
      <c r="F400" s="1">
        <v>3.3936884375443017E-2</v>
      </c>
      <c r="G400" s="3">
        <f t="shared" si="215"/>
        <v>2.4917015781515728E-2</v>
      </c>
      <c r="H400" s="11">
        <f t="shared" si="209"/>
        <v>0.81418686112917993</v>
      </c>
      <c r="I400" s="3">
        <f t="shared" si="210"/>
        <v>2.5761481727982094E-2</v>
      </c>
      <c r="J400" s="3">
        <v>0</v>
      </c>
      <c r="K400" s="11">
        <v>0</v>
      </c>
      <c r="M400" s="7">
        <v>8.25</v>
      </c>
      <c r="N400" s="7">
        <v>7</v>
      </c>
      <c r="O400" s="11">
        <v>-8.9479706659813177E-6</v>
      </c>
      <c r="P400" s="11">
        <v>2.4159520798149557E-4</v>
      </c>
      <c r="Q400" s="11">
        <v>-2.1158246732740625E-3</v>
      </c>
      <c r="R400" s="1">
        <v>3.1029476968035631E-2</v>
      </c>
      <c r="S400" s="3">
        <f t="shared" si="216"/>
        <v>2.4993071915774993E-2</v>
      </c>
      <c r="T400" s="11">
        <f t="shared" si="211"/>
        <v>0.81367614915431441</v>
      </c>
      <c r="U400" s="3">
        <f t="shared" si="212"/>
        <v>2.5481094759244094E-2</v>
      </c>
      <c r="V400" s="3">
        <v>0</v>
      </c>
      <c r="W400" s="11">
        <v>0</v>
      </c>
      <c r="Y400" s="7">
        <v>8.25</v>
      </c>
      <c r="Z400" s="7">
        <v>7</v>
      </c>
      <c r="AA400" s="11">
        <v>-1.9186642785199971E-5</v>
      </c>
      <c r="AB400" s="11">
        <v>5.1803935520039924E-4</v>
      </c>
      <c r="AC400" s="11">
        <v>-4.4993875426281651E-3</v>
      </c>
      <c r="AD400" s="1">
        <v>3.7459363058904946E-2</v>
      </c>
      <c r="AE400" s="3">
        <f t="shared" si="217"/>
        <v>2.4824869730366454E-2</v>
      </c>
      <c r="AF400" s="11">
        <f t="shared" si="213"/>
        <v>0.81480604531203527</v>
      </c>
      <c r="AG400" s="3">
        <f t="shared" si="214"/>
        <v>2.6101211615300102E-2</v>
      </c>
      <c r="AH400" s="3">
        <v>0</v>
      </c>
      <c r="AI400" s="11">
        <v>0</v>
      </c>
    </row>
    <row r="401" spans="1:35" x14ac:dyDescent="0.3">
      <c r="A401" s="7">
        <v>8.5</v>
      </c>
      <c r="B401" s="7">
        <v>7</v>
      </c>
      <c r="C401" s="11">
        <v>-1.3577600295610919E-5</v>
      </c>
      <c r="D401" s="11">
        <v>3.6659520798149482E-4</v>
      </c>
      <c r="E401" s="11">
        <v>-3.1936024510518337E-3</v>
      </c>
      <c r="F401" s="1">
        <v>3.3936884375443017E-2</v>
      </c>
      <c r="G401" s="3">
        <f t="shared" si="215"/>
        <v>2.4939423536623373E-2</v>
      </c>
      <c r="H401" s="11">
        <f t="shared" si="209"/>
        <v>0.808976751180704</v>
      </c>
      <c r="I401" s="3">
        <f t="shared" si="210"/>
        <v>2.5896264981197348E-2</v>
      </c>
      <c r="J401" s="3">
        <v>0</v>
      </c>
      <c r="K401" s="11">
        <v>0</v>
      </c>
      <c r="M401" s="7">
        <v>8.5</v>
      </c>
      <c r="N401" s="7">
        <v>7</v>
      </c>
      <c r="O401" s="11">
        <v>-8.9479706659813177E-6</v>
      </c>
      <c r="P401" s="11">
        <v>2.4159520798149557E-4</v>
      </c>
      <c r="Q401" s="11">
        <v>-2.1158246732740625E-3</v>
      </c>
      <c r="R401" s="1">
        <v>3.1029476968035631E-2</v>
      </c>
      <c r="S401" s="3">
        <f t="shared" si="216"/>
        <v>2.5005048536623376E-2</v>
      </c>
      <c r="T401" s="11">
        <f t="shared" si="211"/>
        <v>0.80852561967178105</v>
      </c>
      <c r="U401" s="3">
        <f t="shared" si="212"/>
        <v>2.5564296576178869E-2</v>
      </c>
      <c r="V401" s="3">
        <v>0</v>
      </c>
      <c r="W401" s="11">
        <v>0</v>
      </c>
      <c r="Y401" s="7">
        <v>8.5</v>
      </c>
      <c r="Z401" s="7">
        <v>7</v>
      </c>
      <c r="AA401" s="11">
        <v>-1.9186642785199971E-5</v>
      </c>
      <c r="AB401" s="11">
        <v>5.1803935520039924E-4</v>
      </c>
      <c r="AC401" s="11">
        <v>-4.4993875426281651E-3</v>
      </c>
      <c r="AD401" s="1">
        <v>3.7459363058904946E-2</v>
      </c>
      <c r="AE401" s="3">
        <f t="shared" si="217"/>
        <v>2.4859915359333455E-2</v>
      </c>
      <c r="AF401" s="11">
        <f t="shared" si="213"/>
        <v>0.80952365823424433</v>
      </c>
      <c r="AG401" s="3">
        <f t="shared" si="214"/>
        <v>2.6298499032971101E-2</v>
      </c>
      <c r="AH401" s="3">
        <v>0</v>
      </c>
      <c r="AI401" s="11">
        <v>0</v>
      </c>
    </row>
    <row r="402" spans="1:35" x14ac:dyDescent="0.3">
      <c r="A402" s="7">
        <v>8.75</v>
      </c>
      <c r="B402" s="7">
        <v>7</v>
      </c>
      <c r="C402" s="11">
        <v>-1.3577600295610919E-5</v>
      </c>
      <c r="D402" s="11">
        <v>3.6659520798149482E-4</v>
      </c>
      <c r="E402" s="11">
        <v>-3.1936024510518337E-3</v>
      </c>
      <c r="F402" s="1">
        <v>3.3936884375443017E-2</v>
      </c>
      <c r="G402" s="3">
        <f t="shared" si="215"/>
        <v>2.4964377091786449E-2</v>
      </c>
      <c r="H402" s="11">
        <f t="shared" si="209"/>
        <v>0.8037730710723936</v>
      </c>
      <c r="I402" s="3">
        <f t="shared" si="210"/>
        <v>2.5992617417657904E-2</v>
      </c>
      <c r="J402" s="3">
        <v>0</v>
      </c>
      <c r="K402" s="11">
        <v>0</v>
      </c>
      <c r="M402" s="7">
        <v>8.75</v>
      </c>
      <c r="N402" s="7">
        <v>7</v>
      </c>
      <c r="O402" s="11">
        <v>-8.9479706659813177E-6</v>
      </c>
      <c r="P402" s="11">
        <v>2.4159520798149557E-4</v>
      </c>
      <c r="Q402" s="11">
        <v>-2.1158246732740625E-3</v>
      </c>
      <c r="R402" s="1">
        <v>3.1029476968035631E-2</v>
      </c>
      <c r="S402" s="3">
        <f t="shared" si="216"/>
        <v>2.5018702901971637E-2</v>
      </c>
      <c r="T402" s="11">
        <f t="shared" si="211"/>
        <v>0.80339108766385658</v>
      </c>
      <c r="U402" s="3">
        <f t="shared" si="212"/>
        <v>2.5622172662648879E-2</v>
      </c>
      <c r="V402" s="3">
        <v>0</v>
      </c>
      <c r="W402" s="11">
        <v>0</v>
      </c>
      <c r="Y402" s="7">
        <v>8.75</v>
      </c>
      <c r="Z402" s="7">
        <v>7</v>
      </c>
      <c r="AA402" s="11">
        <v>-1.9186642785199971E-5</v>
      </c>
      <c r="AB402" s="11">
        <v>5.1803935520039924E-4</v>
      </c>
      <c r="AC402" s="11">
        <v>-4.4993875426281651E-3</v>
      </c>
      <c r="AD402" s="1">
        <v>3.7459363058904946E-2</v>
      </c>
      <c r="AE402" s="3">
        <f t="shared" si="217"/>
        <v>2.4898558483822684E-2</v>
      </c>
      <c r="AF402" s="11">
        <f t="shared" si="213"/>
        <v>0.80423610760968089</v>
      </c>
      <c r="AG402" s="3">
        <f t="shared" si="214"/>
        <v>2.6441476607304892E-2</v>
      </c>
      <c r="AH402" s="3">
        <v>0</v>
      </c>
      <c r="AI402" s="11">
        <v>0</v>
      </c>
    </row>
    <row r="403" spans="1:35" x14ac:dyDescent="0.3">
      <c r="A403" s="7">
        <v>9</v>
      </c>
      <c r="B403" s="7">
        <v>7</v>
      </c>
      <c r="C403" s="11">
        <v>-1.3577600295610919E-5</v>
      </c>
      <c r="D403" s="11">
        <v>3.6659520798149482E-4</v>
      </c>
      <c r="E403" s="11">
        <v>-3.1936024510518337E-3</v>
      </c>
      <c r="F403" s="1">
        <v>3.3936884375443017E-2</v>
      </c>
      <c r="G403" s="3">
        <f t="shared" si="215"/>
        <v>2.4990603546977231E-2</v>
      </c>
      <c r="H403" s="11">
        <f t="shared" si="209"/>
        <v>0.79858375059609299</v>
      </c>
      <c r="I403" s="3">
        <f t="shared" si="210"/>
        <v>2.6045411521296913E-2</v>
      </c>
      <c r="J403" s="3">
        <v>0</v>
      </c>
      <c r="K403" s="11">
        <v>0</v>
      </c>
      <c r="M403" s="7">
        <v>9</v>
      </c>
      <c r="N403" s="7">
        <v>7</v>
      </c>
      <c r="O403" s="11">
        <v>-8.9479706659813177E-6</v>
      </c>
      <c r="P403" s="11">
        <v>2.4159520798149557E-4</v>
      </c>
      <c r="Q403" s="11">
        <v>-2.1158246732740625E-3</v>
      </c>
      <c r="R403" s="1">
        <v>3.1029476968035631E-2</v>
      </c>
      <c r="S403" s="3">
        <f t="shared" si="216"/>
        <v>2.5033196139569829E-2</v>
      </c>
      <c r="T403" s="11">
        <f t="shared" si="211"/>
        <v>0.79827768549125744</v>
      </c>
      <c r="U403" s="3">
        <f t="shared" si="212"/>
        <v>2.5651344917663188E-2</v>
      </c>
      <c r="V403" s="3">
        <v>0</v>
      </c>
      <c r="W403" s="11">
        <v>0</v>
      </c>
      <c r="Y403" s="7">
        <v>9</v>
      </c>
      <c r="Z403" s="7">
        <v>7</v>
      </c>
      <c r="AA403" s="11">
        <v>-1.9186642785199971E-5</v>
      </c>
      <c r="AB403" s="11">
        <v>5.1803935520039924E-4</v>
      </c>
      <c r="AC403" s="11">
        <v>-4.4993875426281651E-3</v>
      </c>
      <c r="AD403" s="1">
        <v>3.7459363058904946E-2</v>
      </c>
      <c r="AE403" s="3">
        <f t="shared" si="217"/>
        <v>2.4939000356073021E-2</v>
      </c>
      <c r="AF403" s="11">
        <f t="shared" si="213"/>
        <v>0.79895472196191797</v>
      </c>
      <c r="AG403" s="3">
        <f t="shared" si="214"/>
        <v>2.6522895846397887E-2</v>
      </c>
      <c r="AH403" s="3">
        <v>0</v>
      </c>
      <c r="AI403" s="11">
        <v>0</v>
      </c>
    </row>
    <row r="404" spans="1:35" x14ac:dyDescent="0.3">
      <c r="A404" s="7">
        <v>9.25</v>
      </c>
      <c r="B404" s="7">
        <v>7</v>
      </c>
      <c r="C404" s="11">
        <v>-1.3577600295610919E-5</v>
      </c>
      <c r="D404" s="11">
        <v>3.6659520798149482E-4</v>
      </c>
      <c r="E404" s="11">
        <v>-3.1936024510518337E-3</v>
      </c>
      <c r="F404" s="1">
        <v>3.3936884375443017E-2</v>
      </c>
      <c r="G404" s="3">
        <f t="shared" si="215"/>
        <v>2.501683000216802E-2</v>
      </c>
      <c r="H404" s="11">
        <f t="shared" si="209"/>
        <v>0.79341752908279994</v>
      </c>
      <c r="I404" s="3">
        <f t="shared" si="210"/>
        <v>2.6049520816684435E-2</v>
      </c>
      <c r="J404" s="3">
        <v>0</v>
      </c>
      <c r="K404" s="11">
        <v>0</v>
      </c>
      <c r="M404" s="7">
        <v>9.25</v>
      </c>
      <c r="N404" s="7">
        <v>7</v>
      </c>
      <c r="O404" s="11">
        <v>-8.9479706659813177E-6</v>
      </c>
      <c r="P404" s="11">
        <v>2.4159520798149557E-4</v>
      </c>
      <c r="Q404" s="11">
        <v>-2.1158246732740625E-3</v>
      </c>
      <c r="R404" s="1">
        <v>3.1029476968035631E-2</v>
      </c>
      <c r="S404" s="3">
        <f t="shared" si="216"/>
        <v>2.504768937716802E-2</v>
      </c>
      <c r="T404" s="11">
        <f t="shared" si="211"/>
        <v>0.79319108099023383</v>
      </c>
      <c r="U404" s="3">
        <f t="shared" si="212"/>
        <v>2.5648435711017825E-2</v>
      </c>
      <c r="V404" s="3">
        <v>0</v>
      </c>
      <c r="W404" s="11">
        <v>0</v>
      </c>
      <c r="Y404" s="7">
        <v>9.25</v>
      </c>
      <c r="Z404" s="7">
        <v>7</v>
      </c>
      <c r="AA404" s="11">
        <v>-1.9186642785199971E-5</v>
      </c>
      <c r="AB404" s="11">
        <v>5.1803935520039924E-4</v>
      </c>
      <c r="AC404" s="11">
        <v>-4.4993875426281651E-3</v>
      </c>
      <c r="AD404" s="1">
        <v>3.7459363058904946E-2</v>
      </c>
      <c r="AE404" s="3">
        <f t="shared" si="217"/>
        <v>2.4979442228323358E-2</v>
      </c>
      <c r="AF404" s="11">
        <f t="shared" si="213"/>
        <v>0.79369196960095578</v>
      </c>
      <c r="AG404" s="3">
        <f t="shared" si="214"/>
        <v>2.6535510287523323E-2</v>
      </c>
      <c r="AH404" s="3">
        <v>0</v>
      </c>
      <c r="AI404" s="11">
        <v>0</v>
      </c>
    </row>
    <row r="405" spans="1:35" x14ac:dyDescent="0.3">
      <c r="A405" s="7">
        <v>9.5</v>
      </c>
      <c r="B405" s="7">
        <v>7</v>
      </c>
      <c r="C405" s="11">
        <v>-1.3577600295610919E-5</v>
      </c>
      <c r="D405" s="11">
        <v>3.6659520798149482E-4</v>
      </c>
      <c r="E405" s="11">
        <v>-3.1936024510518337E-3</v>
      </c>
      <c r="F405" s="1">
        <v>3.3936884375443017E-2</v>
      </c>
      <c r="G405" s="3">
        <f t="shared" si="215"/>
        <v>2.5041783557331089E-2</v>
      </c>
      <c r="H405" s="11">
        <f t="shared" si="209"/>
        <v>0.78828392445789408</v>
      </c>
      <c r="I405" s="3">
        <f t="shared" si="210"/>
        <v>2.5999820456198641E-2</v>
      </c>
      <c r="J405" s="3">
        <v>0</v>
      </c>
      <c r="K405" s="11">
        <v>0</v>
      </c>
      <c r="M405" s="7">
        <v>9.5</v>
      </c>
      <c r="N405" s="7">
        <v>7</v>
      </c>
      <c r="O405" s="11">
        <v>-8.9479706659813177E-6</v>
      </c>
      <c r="P405" s="11">
        <v>2.4159520798149557E-4</v>
      </c>
      <c r="Q405" s="11">
        <v>-2.1158246732740625E-3</v>
      </c>
      <c r="R405" s="1">
        <v>3.1029476968035631E-2</v>
      </c>
      <c r="S405" s="3">
        <f t="shared" si="216"/>
        <v>2.5061343742516281E-2</v>
      </c>
      <c r="T405" s="11">
        <f t="shared" si="211"/>
        <v>0.78813745776102662</v>
      </c>
      <c r="U405" s="3">
        <f t="shared" si="212"/>
        <v>2.5610068138274045E-2</v>
      </c>
      <c r="V405" s="3">
        <v>0</v>
      </c>
      <c r="W405" s="11">
        <v>0</v>
      </c>
      <c r="Y405" s="7">
        <v>9.5</v>
      </c>
      <c r="Z405" s="7">
        <v>7</v>
      </c>
      <c r="AA405" s="11">
        <v>-1.9186642785199971E-5</v>
      </c>
      <c r="AB405" s="11">
        <v>5.1803935520039924E-4</v>
      </c>
      <c r="AC405" s="11">
        <v>-4.4993875426281651E-3</v>
      </c>
      <c r="AD405" s="1">
        <v>3.7459363058904946E-2</v>
      </c>
      <c r="AE405" s="3">
        <f t="shared" si="217"/>
        <v>2.501808535281258E-2</v>
      </c>
      <c r="AF405" s="11">
        <f t="shared" si="213"/>
        <v>0.78846141311619078</v>
      </c>
      <c r="AG405" s="3">
        <f t="shared" si="214"/>
        <v>2.6472076669867839E-2</v>
      </c>
      <c r="AH405" s="3">
        <v>0</v>
      </c>
      <c r="AI405" s="11">
        <v>0</v>
      </c>
    </row>
    <row r="406" spans="1:35" x14ac:dyDescent="0.3">
      <c r="A406" s="7">
        <v>9.75</v>
      </c>
      <c r="B406" s="7">
        <v>7</v>
      </c>
      <c r="C406" s="11">
        <v>-1.3577600295610919E-5</v>
      </c>
      <c r="D406" s="11">
        <v>3.6659520798149482E-4</v>
      </c>
      <c r="E406" s="11">
        <v>-3.1936024510518337E-3</v>
      </c>
      <c r="F406" s="1">
        <v>3.3936884375443017E-2</v>
      </c>
      <c r="G406" s="3">
        <f t="shared" si="215"/>
        <v>2.5064191312438738E-2</v>
      </c>
      <c r="H406" s="11">
        <f t="shared" si="209"/>
        <v>0.78319320378764556</v>
      </c>
      <c r="I406" s="3">
        <f t="shared" si="210"/>
        <v>2.5891187872357335E-2</v>
      </c>
      <c r="J406" s="3">
        <v>0</v>
      </c>
      <c r="K406" s="11">
        <v>0</v>
      </c>
      <c r="M406" s="7">
        <v>9.75</v>
      </c>
      <c r="N406" s="7">
        <v>7</v>
      </c>
      <c r="O406" s="11">
        <v>-8.9479706659813177E-6</v>
      </c>
      <c r="P406" s="11">
        <v>2.4159520798149557E-4</v>
      </c>
      <c r="Q406" s="11">
        <v>-2.1158246732740625E-3</v>
      </c>
      <c r="R406" s="1">
        <v>3.1029476968035631E-2</v>
      </c>
      <c r="S406" s="3">
        <f t="shared" si="216"/>
        <v>2.5073320363364668E-2</v>
      </c>
      <c r="T406" s="11">
        <f t="shared" si="211"/>
        <v>0.78312349623620348</v>
      </c>
      <c r="U406" s="3">
        <f t="shared" si="212"/>
        <v>2.5532866304037505E-2</v>
      </c>
      <c r="V406" s="3">
        <v>0</v>
      </c>
      <c r="W406" s="11">
        <v>0</v>
      </c>
      <c r="Y406" s="7">
        <v>9.75</v>
      </c>
      <c r="Z406" s="7">
        <v>7</v>
      </c>
      <c r="AA406" s="11">
        <v>-1.9186642785199971E-5</v>
      </c>
      <c r="AB406" s="11">
        <v>5.1803935520039924E-4</v>
      </c>
      <c r="AC406" s="11">
        <v>-4.4993875426281651E-3</v>
      </c>
      <c r="AD406" s="1">
        <v>3.7459363058904946E-2</v>
      </c>
      <c r="AE406" s="3">
        <f t="shared" si="217"/>
        <v>2.5053130981779581E-2</v>
      </c>
      <c r="AF406" s="11">
        <f t="shared" si="213"/>
        <v>0.78327766650580655</v>
      </c>
      <c r="AG406" s="3">
        <f t="shared" si="214"/>
        <v>2.6325356237332009E-2</v>
      </c>
      <c r="AH406" s="3">
        <v>0</v>
      </c>
      <c r="AI406" s="11">
        <v>0</v>
      </c>
    </row>
    <row r="407" spans="1:35" x14ac:dyDescent="0.3">
      <c r="A407" s="7">
        <v>10</v>
      </c>
      <c r="B407" s="7">
        <v>10</v>
      </c>
      <c r="C407" s="11">
        <v>-4.9515344535978621E-5</v>
      </c>
      <c r="D407" s="11">
        <v>7.4598124903441868E-4</v>
      </c>
      <c r="E407" s="11">
        <v>0</v>
      </c>
      <c r="F407" s="1">
        <v>0</v>
      </c>
      <c r="G407" s="3">
        <f t="shared" si="215"/>
        <v>2.5082780367463246E-2</v>
      </c>
      <c r="H407" s="11">
        <f t="shared" si="209"/>
        <v>0.7781563556878498</v>
      </c>
      <c r="J407" s="3">
        <v>0</v>
      </c>
      <c r="K407" s="11">
        <v>0</v>
      </c>
      <c r="M407" s="7">
        <v>10</v>
      </c>
      <c r="N407" s="7">
        <v>10</v>
      </c>
      <c r="O407" s="11">
        <v>-4.9848677869311953E-5</v>
      </c>
      <c r="P407" s="11">
        <v>7.4931458236775195E-4</v>
      </c>
      <c r="Q407" s="11">
        <v>-1.7347234759768071E-18</v>
      </c>
      <c r="R407" s="1">
        <v>1.7347234759768071E-17</v>
      </c>
      <c r="S407" s="3">
        <f t="shared" si="216"/>
        <v>2.5082780367463239E-2</v>
      </c>
      <c r="T407" s="11">
        <f t="shared" si="211"/>
        <v>0.7781563556878498</v>
      </c>
      <c r="V407" s="3">
        <v>0</v>
      </c>
      <c r="W407" s="11">
        <v>0</v>
      </c>
      <c r="Y407" s="7">
        <v>10</v>
      </c>
      <c r="Z407" s="7">
        <v>10</v>
      </c>
      <c r="AA407" s="11">
        <v>-4.9111493476728215E-5</v>
      </c>
      <c r="AB407" s="11">
        <v>7.419427384419146E-4</v>
      </c>
      <c r="AC407" s="11">
        <v>1.7347234759768071E-18</v>
      </c>
      <c r="AD407" s="1">
        <v>-1.7347234759768071E-17</v>
      </c>
      <c r="AE407" s="3">
        <f t="shared" si="217"/>
        <v>2.5082780367463246E-2</v>
      </c>
      <c r="AF407" s="11">
        <f t="shared" si="213"/>
        <v>0.7781563556878498</v>
      </c>
      <c r="AH407" s="3">
        <v>0</v>
      </c>
      <c r="AI407" s="11">
        <v>0</v>
      </c>
    </row>
    <row r="409" spans="1:35" s="5" customFormat="1" x14ac:dyDescent="0.3">
      <c r="A409" s="5" t="str">
        <f>"Step 7. " &amp; A9</f>
        <v>Step 7. 10Y Swap</v>
      </c>
    </row>
    <row r="411" spans="1:35" x14ac:dyDescent="0.3">
      <c r="A411" s="5" t="str">
        <f>LEFT(A409, 6) &amp; ".1. Initial guess"</f>
        <v>Step 7.1. Initial guess</v>
      </c>
      <c r="B411" s="5"/>
      <c r="C411" s="5"/>
      <c r="D411" s="5"/>
      <c r="E411" s="5"/>
      <c r="F411" s="5"/>
      <c r="G411" s="5"/>
      <c r="H411" s="5"/>
      <c r="I411" s="5"/>
      <c r="J411" s="5"/>
      <c r="K411" s="5"/>
      <c r="M411" s="5" t="str">
        <f>LEFT(A411, 6) &amp; ".2. Estimate the derivative"</f>
        <v>Step 7.2. Estimate the derivative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Y411" s="5" t="str">
        <f>LEFT(M411, 6) &amp; ".3. Improve the initial guess using the Newton method"</f>
        <v>Step 7.3. Improve the initial guess using the Newton method</v>
      </c>
      <c r="Z411" s="5"/>
      <c r="AA411" s="5"/>
      <c r="AB411" s="5"/>
      <c r="AC411" s="5"/>
      <c r="AD411" s="5"/>
      <c r="AE411" s="5"/>
      <c r="AF411" s="5"/>
      <c r="AG411" s="5"/>
      <c r="AH411" s="5"/>
    </row>
    <row r="412" spans="1:35" x14ac:dyDescent="0.3">
      <c r="A412" t="s">
        <v>10</v>
      </c>
      <c r="B412" t="s">
        <v>9</v>
      </c>
      <c r="C412" t="s">
        <v>42</v>
      </c>
      <c r="D412" t="s">
        <v>48</v>
      </c>
      <c r="E412" t="s">
        <v>43</v>
      </c>
      <c r="F412" t="s">
        <v>44</v>
      </c>
      <c r="G412" t="s">
        <v>45</v>
      </c>
      <c r="H412" t="s">
        <v>47</v>
      </c>
      <c r="I412" t="s">
        <v>25</v>
      </c>
      <c r="J412">
        <f>C9</f>
        <v>10</v>
      </c>
      <c r="M412" t="s">
        <v>10</v>
      </c>
      <c r="N412" t="s">
        <v>9</v>
      </c>
      <c r="O412" t="s">
        <v>42</v>
      </c>
      <c r="P412" t="s">
        <v>48</v>
      </c>
      <c r="Q412" t="s">
        <v>43</v>
      </c>
      <c r="R412" t="s">
        <v>44</v>
      </c>
      <c r="S412" t="s">
        <v>45</v>
      </c>
      <c r="T412" t="s">
        <v>47</v>
      </c>
      <c r="U412" t="s">
        <v>25</v>
      </c>
      <c r="V412">
        <f>J412</f>
        <v>10</v>
      </c>
      <c r="Y412" t="s">
        <v>10</v>
      </c>
      <c r="Z412" t="s">
        <v>9</v>
      </c>
      <c r="AA412" t="s">
        <v>42</v>
      </c>
      <c r="AB412" t="s">
        <v>48</v>
      </c>
      <c r="AC412" t="s">
        <v>43</v>
      </c>
      <c r="AD412" t="s">
        <v>44</v>
      </c>
      <c r="AE412" t="s">
        <v>45</v>
      </c>
      <c r="AF412" t="s">
        <v>47</v>
      </c>
      <c r="AG412" t="s">
        <v>25</v>
      </c>
      <c r="AH412">
        <f>V412</f>
        <v>10</v>
      </c>
    </row>
    <row r="413" spans="1:35" x14ac:dyDescent="0.3">
      <c r="A413" s="7">
        <f t="shared" ref="A413:A421" si="218">A356</f>
        <v>0</v>
      </c>
      <c r="B413" s="9">
        <f>Z356</f>
        <v>3.920721988904103E-2</v>
      </c>
      <c r="C413" s="18">
        <v>0</v>
      </c>
      <c r="D413" s="11">
        <f>((B414-B413)/(A414-A413) + (B415-B414)/(A415-A414))/2</f>
        <v>-3.0106533994070602E-3</v>
      </c>
      <c r="E413" s="11">
        <f t="shared" ref="E413:E421" si="219">IF($F$4="Cubic",(C413+D413-2*(B414-B413)/(A414-A413))/(A414-A413)^2, 0)</f>
        <v>-4.8170454390512964E-2</v>
      </c>
      <c r="F413" s="11">
        <f t="shared" ref="F413:F421" si="220">IF($F$4="Cubic", ((B414-B413)/(A414-A413) - C413 - E413*(A414^2 + A413*A414 - 2*A413^2))/(A414-A413), IF($F$4="QUADRATIC", (B414-B413-C413*(A414-A413))/(A414-A413)^2, 0))</f>
        <v>1.2042613597628241E-2</v>
      </c>
      <c r="G413" s="18">
        <f t="shared" ref="G413:G421" si="221">IF($F$4="Cubic", C413-2*F413*A413 - 3*E413*A413^2, IF($F$4="Quadratic", C413-2*F413*A413, (B414-B413)/(A414-A413)))</f>
        <v>0</v>
      </c>
      <c r="H413" s="11">
        <f t="shared" ref="H413:H421" si="222">B413 -E413*A413^3 - F413*A413^2 - G413*A413</f>
        <v>3.920721988904103E-2</v>
      </c>
      <c r="I413" t="s">
        <v>28</v>
      </c>
      <c r="J413">
        <v>1</v>
      </c>
      <c r="M413" s="7">
        <f>A413</f>
        <v>0</v>
      </c>
      <c r="N413" s="9">
        <f>B413</f>
        <v>3.920721988904103E-2</v>
      </c>
      <c r="O413" s="18">
        <v>0</v>
      </c>
      <c r="P413" s="11">
        <f>((N414-N413)/(M414-M413) + (N415-N414)/(M415-M414))/2</f>
        <v>-3.0106533994070602E-3</v>
      </c>
      <c r="Q413" s="11">
        <f t="shared" ref="Q413:Q421" si="223">IF($F$4="Cubic",(O413+P413-2*(N414-N413)/(M414-M413))/(M414-M413)^2, 0)</f>
        <v>-4.8170454390512964E-2</v>
      </c>
      <c r="R413" s="11">
        <f t="shared" ref="R413:R421" si="224">IF($F$4="Cubic", ((N414-N413)/(M414-M413) - O413 - Q413*(M414^2 + M413*M414 - 2*M413^2))/(M414-M413), IF($F$4="QUADRATIC", (N414-N413-O413*(M414-M413))/(M414-M413)^2, 0))</f>
        <v>1.2042613597628241E-2</v>
      </c>
      <c r="S413" s="18">
        <f t="shared" ref="S413:S421" si="225">IF($F$4="Cubic", O413-2*R413*M413 - 3*Q413*M413^2, IF($F$4="Quadratic", O413-2*R413*M413, (N414-N413)/(M414-M413)))</f>
        <v>0</v>
      </c>
      <c r="T413" s="11">
        <f t="shared" ref="T413:T421" si="226">N413 -Q413*M413^3 - R413*M413^2 - S413*M413</f>
        <v>3.920721988904103E-2</v>
      </c>
      <c r="U413" t="s">
        <v>28</v>
      </c>
      <c r="V413">
        <f>J413</f>
        <v>1</v>
      </c>
      <c r="Y413" s="7">
        <f>M413</f>
        <v>0</v>
      </c>
      <c r="Z413" s="9">
        <f>N413</f>
        <v>3.920721988904103E-2</v>
      </c>
      <c r="AA413" s="18">
        <v>0</v>
      </c>
      <c r="AB413" s="11">
        <f>((Z414-Z413)/(Y414-Y413) + (Z415-Z414)/(Y415-Y414))/2</f>
        <v>-3.0106533994070602E-3</v>
      </c>
      <c r="AC413" s="11">
        <f t="shared" ref="AC413:AC421" si="227">IF($F$4="Cubic",(AA413+AB413-2*(Z414-Z413)/(Y414-Y413))/(Y414-Y413)^2, 0)</f>
        <v>-4.8170454390512964E-2</v>
      </c>
      <c r="AD413" s="11">
        <f t="shared" ref="AD413:AD421" si="228">IF($F$4="Cubic", ((Z414-Z413)/(Y414-Y413) - AA413 - AC413*(Y414^2 + Y413*Y414 - 2*Y413^2))/(Y414-Y413), IF($F$4="QUADRATIC", (Z414-Z413-AA413*(Y414-Y413))/(Y414-Y413)^2, 0))</f>
        <v>1.2042613597628241E-2</v>
      </c>
      <c r="AE413" s="18">
        <f t="shared" ref="AE413:AE421" si="229">IF($F$4="Cubic", AA413-2*AD413*Y413 - 3*AC413*Y413^2, IF($F$4="Quadratic", AA413-2*AD413*Y413, (Z414-Z413)/(Y414-Y413)))</f>
        <v>0</v>
      </c>
      <c r="AF413" s="11">
        <f t="shared" ref="AF413:AF421" si="230">Z413 -AC413*Y413^3 - AD413*Y413^2 - AE413*Y413</f>
        <v>3.920721988904103E-2</v>
      </c>
      <c r="AG413" t="s">
        <v>28</v>
      </c>
      <c r="AH413">
        <f>V413</f>
        <v>1</v>
      </c>
    </row>
    <row r="414" spans="1:35" x14ac:dyDescent="0.3">
      <c r="A414" s="7">
        <f t="shared" si="218"/>
        <v>0.25</v>
      </c>
      <c r="B414" s="9">
        <f t="shared" ref="B414:B420" si="231">Z357</f>
        <v>3.920721988904103E-2</v>
      </c>
      <c r="C414" s="11">
        <f>D413</f>
        <v>-3.0106533994070602E-3</v>
      </c>
      <c r="D414" s="11">
        <f t="shared" ref="D414:D419" si="232">((B415-B414)/(A415-A414) + (B416-B415)/(A416-A415))/2</f>
        <v>-5.6152639767526203E-3</v>
      </c>
      <c r="E414" s="11">
        <f t="shared" si="219"/>
        <v>6.0741266159441082E-3</v>
      </c>
      <c r="F414" s="11">
        <f t="shared" si="220"/>
        <v>-1.3125394456458909E-2</v>
      </c>
      <c r="G414" s="18">
        <f t="shared" si="221"/>
        <v>2.4131450883328742E-3</v>
      </c>
      <c r="H414" s="11">
        <f t="shared" si="222"/>
        <v>3.9329362542112362E-2</v>
      </c>
      <c r="I414" t="s">
        <v>29</v>
      </c>
      <c r="J414" s="9">
        <f>SUM(J424:J464) / SUM(K424:K464) * J413</f>
        <v>2.5459843515700381E-2</v>
      </c>
      <c r="M414" s="7">
        <f t="shared" ref="M414:M421" si="233">A414</f>
        <v>0.25</v>
      </c>
      <c r="N414" s="9">
        <f t="shared" ref="N414:N420" si="234">B414</f>
        <v>3.920721988904103E-2</v>
      </c>
      <c r="O414" s="11">
        <f>P413</f>
        <v>-3.0106533994070602E-3</v>
      </c>
      <c r="P414" s="11">
        <f t="shared" ref="P414:P419" si="235">((N415-N414)/(M415-M414) + (N416-N415)/(M416-M415))/2</f>
        <v>-5.6152639767526203E-3</v>
      </c>
      <c r="Q414" s="11">
        <f t="shared" si="223"/>
        <v>6.0741266159441082E-3</v>
      </c>
      <c r="R414" s="11">
        <f t="shared" si="224"/>
        <v>-1.3125394456458909E-2</v>
      </c>
      <c r="S414" s="18">
        <f t="shared" si="225"/>
        <v>2.4131450883328742E-3</v>
      </c>
      <c r="T414" s="11">
        <f t="shared" si="226"/>
        <v>3.9329362542112362E-2</v>
      </c>
      <c r="U414" t="s">
        <v>29</v>
      </c>
      <c r="V414" s="9">
        <f>SUM(V424:V464) / SUM(W424:W464) * V413</f>
        <v>2.5553147682523435E-2</v>
      </c>
      <c r="Y414" s="7">
        <f t="shared" ref="Y414:Y421" si="236">M414</f>
        <v>0.25</v>
      </c>
      <c r="Z414" s="9">
        <f t="shared" ref="Z414:Z420" si="237">N414</f>
        <v>3.920721988904103E-2</v>
      </c>
      <c r="AA414" s="11">
        <f>AB413</f>
        <v>-3.0106533994070602E-3</v>
      </c>
      <c r="AB414" s="11">
        <f t="shared" ref="AB414:AB419" si="238">((Z415-Z414)/(Y415-Y414) + (Z416-Z415)/(Y416-Y415))/2</f>
        <v>-5.6152639767526203E-3</v>
      </c>
      <c r="AC414" s="11">
        <f t="shared" si="227"/>
        <v>6.0741266159441082E-3</v>
      </c>
      <c r="AD414" s="11">
        <f t="shared" si="228"/>
        <v>-1.3125394456458909E-2</v>
      </c>
      <c r="AE414" s="18">
        <f t="shared" si="229"/>
        <v>2.4131450883328742E-3</v>
      </c>
      <c r="AF414" s="11">
        <f t="shared" si="230"/>
        <v>3.9329362542112362E-2</v>
      </c>
      <c r="AG414" t="s">
        <v>29</v>
      </c>
      <c r="AH414" s="9">
        <f>SUM(AH424:AH464) / SUM(AI424:AI464) * AH413</f>
        <v>2.5399966903083337E-2</v>
      </c>
    </row>
    <row r="415" spans="1:35" x14ac:dyDescent="0.3">
      <c r="A415" s="7">
        <f t="shared" si="218"/>
        <v>1</v>
      </c>
      <c r="B415" s="9">
        <f t="shared" si="231"/>
        <v>3.4691239789930439E-2</v>
      </c>
      <c r="C415" s="11">
        <f t="shared" ref="C415:C421" si="239">D414</f>
        <v>-5.6152639767526203E-3</v>
      </c>
      <c r="D415" s="11">
        <f t="shared" si="232"/>
        <v>-3.8382851895872958E-3</v>
      </c>
      <c r="E415" s="11">
        <f t="shared" si="219"/>
        <v>9.648931430423259E-4</v>
      </c>
      <c r="F415" s="11">
        <f t="shared" si="220"/>
        <v>-3.4535297501078043E-3</v>
      </c>
      <c r="G415" s="18">
        <f t="shared" si="221"/>
        <v>-1.6028839056639894E-3</v>
      </c>
      <c r="H415" s="11">
        <f t="shared" si="222"/>
        <v>3.878276030265991E-2</v>
      </c>
      <c r="I415" t="s">
        <v>12</v>
      </c>
      <c r="J415" s="9">
        <f>B9</f>
        <v>2.5399999999999999E-2</v>
      </c>
      <c r="M415" s="7">
        <f t="shared" si="233"/>
        <v>1</v>
      </c>
      <c r="N415" s="9">
        <f t="shared" si="234"/>
        <v>3.4691239789930439E-2</v>
      </c>
      <c r="O415" s="11">
        <f t="shared" ref="O415:O421" si="240">P414</f>
        <v>-5.6152639767526203E-3</v>
      </c>
      <c r="P415" s="11">
        <f t="shared" si="235"/>
        <v>-3.8382851895872958E-3</v>
      </c>
      <c r="Q415" s="11">
        <f t="shared" si="223"/>
        <v>9.648931430423259E-4</v>
      </c>
      <c r="R415" s="11">
        <f t="shared" si="224"/>
        <v>-3.4535297501078043E-3</v>
      </c>
      <c r="S415" s="18">
        <f t="shared" si="225"/>
        <v>-1.6028839056639894E-3</v>
      </c>
      <c r="T415" s="11">
        <f t="shared" si="226"/>
        <v>3.878276030265991E-2</v>
      </c>
      <c r="U415" t="s">
        <v>13</v>
      </c>
      <c r="V415" s="11">
        <f>(V414-J414)/$F$3</f>
        <v>0.9330416682305428</v>
      </c>
      <c r="Y415" s="7">
        <f t="shared" si="236"/>
        <v>1</v>
      </c>
      <c r="Z415" s="9">
        <f t="shared" si="237"/>
        <v>3.4691239789930439E-2</v>
      </c>
      <c r="AA415" s="11">
        <f t="shared" ref="AA415:AA421" si="241">AB414</f>
        <v>-5.6152639767526203E-3</v>
      </c>
      <c r="AB415" s="11">
        <f t="shared" si="238"/>
        <v>-3.8382851895872958E-3</v>
      </c>
      <c r="AC415" s="11">
        <f t="shared" si="227"/>
        <v>9.648931430423259E-4</v>
      </c>
      <c r="AD415" s="11">
        <f t="shared" si="228"/>
        <v>-3.4535297501078043E-3</v>
      </c>
      <c r="AE415" s="18">
        <f t="shared" si="229"/>
        <v>-1.6028839056639894E-3</v>
      </c>
      <c r="AF415" s="11">
        <f t="shared" si="230"/>
        <v>3.878276030265991E-2</v>
      </c>
      <c r="AG415" t="s">
        <v>12</v>
      </c>
      <c r="AH415" s="9">
        <f>J415</f>
        <v>2.5399999999999999E-2</v>
      </c>
    </row>
    <row r="416" spans="1:35" x14ac:dyDescent="0.3">
      <c r="A416" s="7">
        <f t="shared" si="218"/>
        <v>2</v>
      </c>
      <c r="B416" s="9">
        <f t="shared" si="231"/>
        <v>2.9482018635239318E-2</v>
      </c>
      <c r="C416" s="11">
        <f t="shared" si="239"/>
        <v>-3.8382851895872958E-3</v>
      </c>
      <c r="D416" s="11">
        <f t="shared" si="232"/>
        <v>-1.8755315300439286E-3</v>
      </c>
      <c r="E416" s="11">
        <f t="shared" si="219"/>
        <v>-7.7911827066428317E-4</v>
      </c>
      <c r="F416" s="11">
        <f t="shared" si="220"/>
        <v>6.8247638597538074E-3</v>
      </c>
      <c r="G416" s="18">
        <f t="shared" si="221"/>
        <v>-2.1787921380631126E-2</v>
      </c>
      <c r="H416" s="11">
        <f t="shared" si="222"/>
        <v>5.1991752122800605E-2</v>
      </c>
      <c r="M416" s="7">
        <f t="shared" si="233"/>
        <v>2</v>
      </c>
      <c r="N416" s="9">
        <f t="shared" si="234"/>
        <v>2.9482018635239318E-2</v>
      </c>
      <c r="O416" s="11">
        <f t="shared" si="240"/>
        <v>-3.8382851895872958E-3</v>
      </c>
      <c r="P416" s="11">
        <f t="shared" si="235"/>
        <v>-1.8755315300439286E-3</v>
      </c>
      <c r="Q416" s="11">
        <f t="shared" si="223"/>
        <v>-7.7911827066428317E-4</v>
      </c>
      <c r="R416" s="11">
        <f t="shared" si="224"/>
        <v>6.8247638597538074E-3</v>
      </c>
      <c r="S416" s="18">
        <f t="shared" si="225"/>
        <v>-2.1787921380631126E-2</v>
      </c>
      <c r="T416" s="11">
        <f t="shared" si="226"/>
        <v>5.1991752122800605E-2</v>
      </c>
      <c r="Y416" s="7">
        <f t="shared" si="236"/>
        <v>2</v>
      </c>
      <c r="Z416" s="9">
        <f t="shared" si="237"/>
        <v>2.9482018635239318E-2</v>
      </c>
      <c r="AA416" s="11">
        <f t="shared" si="241"/>
        <v>-3.8382851895872958E-3</v>
      </c>
      <c r="AB416" s="11">
        <f t="shared" si="238"/>
        <v>-1.8755315300439286E-3</v>
      </c>
      <c r="AC416" s="11">
        <f t="shared" si="227"/>
        <v>-7.7911827066428317E-4</v>
      </c>
      <c r="AD416" s="11">
        <f t="shared" si="228"/>
        <v>6.8247638597538074E-3</v>
      </c>
      <c r="AE416" s="18">
        <f t="shared" si="229"/>
        <v>-2.1787921380631126E-2</v>
      </c>
      <c r="AF416" s="11">
        <f t="shared" si="230"/>
        <v>5.1991752122800605E-2</v>
      </c>
    </row>
    <row r="417" spans="1:35" x14ac:dyDescent="0.3">
      <c r="A417" s="7">
        <f t="shared" si="218"/>
        <v>3</v>
      </c>
      <c r="B417" s="9">
        <f t="shared" si="231"/>
        <v>2.7014669410755848E-2</v>
      </c>
      <c r="C417" s="11">
        <f t="shared" si="239"/>
        <v>-1.8755315300439286E-3</v>
      </c>
      <c r="D417" s="11">
        <f t="shared" si="232"/>
        <v>-8.8410176606227263E-4</v>
      </c>
      <c r="E417" s="11">
        <f t="shared" si="219"/>
        <v>-1.9220562489742805E-4</v>
      </c>
      <c r="F417" s="11">
        <f t="shared" si="220"/>
        <v>2.5138739434138226E-3</v>
      </c>
      <c r="G417" s="18">
        <f t="shared" si="221"/>
        <v>-1.1769223318296307E-2</v>
      </c>
      <c r="H417" s="11">
        <f t="shared" si="222"/>
        <v>4.4887025747150922E-2</v>
      </c>
      <c r="M417" s="7">
        <f t="shared" si="233"/>
        <v>3</v>
      </c>
      <c r="N417" s="9">
        <f t="shared" si="234"/>
        <v>2.7014669410755848E-2</v>
      </c>
      <c r="O417" s="11">
        <f t="shared" si="240"/>
        <v>-1.8755315300439286E-3</v>
      </c>
      <c r="P417" s="11">
        <f t="shared" si="235"/>
        <v>-8.8410176606227263E-4</v>
      </c>
      <c r="Q417" s="11">
        <f t="shared" si="223"/>
        <v>-1.9220562489742805E-4</v>
      </c>
      <c r="R417" s="11">
        <f t="shared" si="224"/>
        <v>2.5138739434138226E-3</v>
      </c>
      <c r="S417" s="18">
        <f t="shared" si="225"/>
        <v>-1.1769223318296307E-2</v>
      </c>
      <c r="T417" s="11">
        <f t="shared" si="226"/>
        <v>4.4887025747150922E-2</v>
      </c>
      <c r="Y417" s="7">
        <f t="shared" si="236"/>
        <v>3</v>
      </c>
      <c r="Z417" s="9">
        <f t="shared" si="237"/>
        <v>2.7014669410755848E-2</v>
      </c>
      <c r="AA417" s="11">
        <f t="shared" si="241"/>
        <v>-1.8755315300439286E-3</v>
      </c>
      <c r="AB417" s="11">
        <f t="shared" si="238"/>
        <v>-8.8410176606227263E-4</v>
      </c>
      <c r="AC417" s="11">
        <f t="shared" si="227"/>
        <v>-1.9220562489742805E-4</v>
      </c>
      <c r="AD417" s="11">
        <f t="shared" si="228"/>
        <v>2.5138739434138226E-3</v>
      </c>
      <c r="AE417" s="18">
        <f t="shared" si="229"/>
        <v>-1.1769223318296307E-2</v>
      </c>
      <c r="AF417" s="11">
        <f t="shared" si="230"/>
        <v>4.4887025747150922E-2</v>
      </c>
    </row>
    <row r="418" spans="1:35" x14ac:dyDescent="0.3">
      <c r="A418" s="7">
        <f t="shared" si="218"/>
        <v>4</v>
      </c>
      <c r="B418" s="9">
        <f t="shared" si="231"/>
        <v>2.5730955575151461E-2</v>
      </c>
      <c r="C418" s="11">
        <f t="shared" si="239"/>
        <v>-8.8410176606227263E-4</v>
      </c>
      <c r="D418" s="11">
        <f t="shared" si="232"/>
        <v>-3.6222127041696511E-4</v>
      </c>
      <c r="E418" s="11">
        <f t="shared" si="219"/>
        <v>-2.7734364343892041E-4</v>
      </c>
      <c r="F418" s="11">
        <f t="shared" si="220"/>
        <v>4.0050794342480793E-3</v>
      </c>
      <c r="G418" s="18">
        <f t="shared" si="221"/>
        <v>-1.9612242354978729E-2</v>
      </c>
      <c r="H418" s="11">
        <f t="shared" si="222"/>
        <v>5.7848647227188014E-2</v>
      </c>
      <c r="M418" s="7">
        <f t="shared" si="233"/>
        <v>4</v>
      </c>
      <c r="N418" s="9">
        <f t="shared" si="234"/>
        <v>2.5730955575151461E-2</v>
      </c>
      <c r="O418" s="11">
        <f t="shared" si="240"/>
        <v>-8.8410176606227263E-4</v>
      </c>
      <c r="P418" s="11">
        <f t="shared" si="235"/>
        <v>-3.6222127041696511E-4</v>
      </c>
      <c r="Q418" s="11">
        <f t="shared" si="223"/>
        <v>-2.7734364343892041E-4</v>
      </c>
      <c r="R418" s="11">
        <f t="shared" si="224"/>
        <v>4.0050794342480793E-3</v>
      </c>
      <c r="S418" s="18">
        <f t="shared" si="225"/>
        <v>-1.9612242354978729E-2</v>
      </c>
      <c r="T418" s="11">
        <f t="shared" si="226"/>
        <v>5.7848647227188014E-2</v>
      </c>
      <c r="Y418" s="7">
        <f t="shared" si="236"/>
        <v>4</v>
      </c>
      <c r="Z418" s="9">
        <f t="shared" si="237"/>
        <v>2.5730955575151461E-2</v>
      </c>
      <c r="AA418" s="11">
        <f t="shared" si="241"/>
        <v>-8.8410176606227263E-4</v>
      </c>
      <c r="AB418" s="11">
        <f t="shared" si="238"/>
        <v>-3.6222127041696511E-4</v>
      </c>
      <c r="AC418" s="11">
        <f t="shared" si="227"/>
        <v>-2.7734364343892041E-4</v>
      </c>
      <c r="AD418" s="11">
        <f t="shared" si="228"/>
        <v>4.0050794342480793E-3</v>
      </c>
      <c r="AE418" s="18">
        <f t="shared" si="229"/>
        <v>-1.9612242354978729E-2</v>
      </c>
      <c r="AF418" s="11">
        <f t="shared" si="230"/>
        <v>5.7848647227188014E-2</v>
      </c>
    </row>
    <row r="419" spans="1:35" x14ac:dyDescent="0.3">
      <c r="A419" s="7">
        <f t="shared" si="218"/>
        <v>5</v>
      </c>
      <c r="B419" s="9">
        <f t="shared" si="231"/>
        <v>2.5246465878631302E-2</v>
      </c>
      <c r="C419" s="11">
        <f t="shared" si="239"/>
        <v>-3.6222127041696511E-4</v>
      </c>
      <c r="D419" s="11">
        <f t="shared" si="232"/>
        <v>-6.7273059246971849E-5</v>
      </c>
      <c r="E419" s="11">
        <f t="shared" si="219"/>
        <v>1.2602839740901529E-5</v>
      </c>
      <c r="F419" s="11">
        <f t="shared" si="220"/>
        <v>-1.5311406254372921E-4</v>
      </c>
      <c r="G419" s="18">
        <f t="shared" si="221"/>
        <v>2.2370637445271228E-4</v>
      </c>
      <c r="H419" s="11">
        <f t="shared" si="222"/>
        <v>2.6380430602348279E-2</v>
      </c>
      <c r="M419" s="7">
        <f t="shared" si="233"/>
        <v>5</v>
      </c>
      <c r="N419" s="9">
        <f t="shared" si="234"/>
        <v>2.5246465878631302E-2</v>
      </c>
      <c r="O419" s="11">
        <f t="shared" si="240"/>
        <v>-3.6222127041696511E-4</v>
      </c>
      <c r="P419" s="11">
        <f t="shared" si="235"/>
        <v>-5.0606392580305269E-5</v>
      </c>
      <c r="Q419" s="11">
        <f t="shared" si="223"/>
        <v>1.6769506407568184E-5</v>
      </c>
      <c r="R419" s="11">
        <f t="shared" si="224"/>
        <v>-2.2394739587706236E-4</v>
      </c>
      <c r="S419" s="18">
        <f t="shared" si="225"/>
        <v>6.1953970778604473E-4</v>
      </c>
      <c r="T419" s="11">
        <f t="shared" si="226"/>
        <v>2.5651263935681616E-2</v>
      </c>
      <c r="Y419" s="7">
        <f t="shared" si="236"/>
        <v>5</v>
      </c>
      <c r="Z419" s="9">
        <f t="shared" si="237"/>
        <v>2.5246465878631302E-2</v>
      </c>
      <c r="AA419" s="11">
        <f t="shared" si="241"/>
        <v>-3.6222127041696511E-4</v>
      </c>
      <c r="AB419" s="11">
        <f t="shared" si="238"/>
        <v>-7.7962741844226101E-5</v>
      </c>
      <c r="AC419" s="11">
        <f t="shared" si="227"/>
        <v>9.930419091587966E-6</v>
      </c>
      <c r="AD419" s="11">
        <f t="shared" si="228"/>
        <v>-1.0768291150539864E-4</v>
      </c>
      <c r="AE419" s="18">
        <f t="shared" si="229"/>
        <v>-3.0173587232076209E-5</v>
      </c>
      <c r="AF419" s="11">
        <f t="shared" si="230"/>
        <v>2.6848104215978153E-2</v>
      </c>
    </row>
    <row r="420" spans="1:35" x14ac:dyDescent="0.3">
      <c r="A420" s="7">
        <f t="shared" si="218"/>
        <v>7</v>
      </c>
      <c r="B420" s="9">
        <f t="shared" si="231"/>
        <v>2.4766560190003759E-2</v>
      </c>
      <c r="C420" s="11">
        <f t="shared" si="239"/>
        <v>-6.7273059246971849E-5</v>
      </c>
      <c r="D420" s="11">
        <f>(B421-B420)/(A421-A420)</f>
        <v>1.0540672581982787E-4</v>
      </c>
      <c r="E420" s="11">
        <f t="shared" si="219"/>
        <v>-1.9186642785199971E-5</v>
      </c>
      <c r="F420" s="11">
        <f t="shared" si="220"/>
        <v>5.1803935520039924E-4</v>
      </c>
      <c r="G420" s="18">
        <f t="shared" si="221"/>
        <v>-4.4993875426281651E-3</v>
      </c>
      <c r="H420" s="11">
        <f t="shared" si="222"/>
        <v>3.7459363058904946E-2</v>
      </c>
      <c r="M420" s="7">
        <f t="shared" si="233"/>
        <v>7</v>
      </c>
      <c r="N420" s="9">
        <f t="shared" si="234"/>
        <v>2.4766560190003759E-2</v>
      </c>
      <c r="O420" s="11">
        <f t="shared" si="240"/>
        <v>-5.0606392580305269E-5</v>
      </c>
      <c r="P420" s="11">
        <f>(N421-N420)/(M421-M420)</f>
        <v>1.3874005915316101E-4</v>
      </c>
      <c r="Q420" s="11">
        <f t="shared" si="223"/>
        <v>-2.1038494637051811E-5</v>
      </c>
      <c r="R420" s="11">
        <f t="shared" si="224"/>
        <v>5.6803935520039893E-4</v>
      </c>
      <c r="S420" s="18">
        <f t="shared" si="225"/>
        <v>-4.9104986537392738E-3</v>
      </c>
      <c r="T420" s="11">
        <f t="shared" si="226"/>
        <v>3.8522326021867906E-2</v>
      </c>
      <c r="Y420" s="7">
        <f t="shared" si="236"/>
        <v>7</v>
      </c>
      <c r="Z420" s="9">
        <f t="shared" si="237"/>
        <v>2.4766560190003759E-2</v>
      </c>
      <c r="AA420" s="11">
        <f t="shared" si="241"/>
        <v>-7.7962741844226101E-5</v>
      </c>
      <c r="AB420" s="11">
        <f>(Z421-Z420)/(Y421-Y420)</f>
        <v>8.4027360625319361E-5</v>
      </c>
      <c r="AC420" s="11">
        <f t="shared" si="227"/>
        <v>-1.7998900274393943E-5</v>
      </c>
      <c r="AD420" s="11">
        <f t="shared" si="228"/>
        <v>4.8597030740863643E-4</v>
      </c>
      <c r="AE420" s="18">
        <f t="shared" si="229"/>
        <v>-4.2357087052292269E-3</v>
      </c>
      <c r="AF420" s="11">
        <f t="shared" si="230"/>
        <v>3.6777598857702286E-2</v>
      </c>
    </row>
    <row r="421" spans="1:35" x14ac:dyDescent="0.3">
      <c r="A421" s="7">
        <f t="shared" si="218"/>
        <v>10</v>
      </c>
      <c r="B421" s="9">
        <f>LN(1+B9)</f>
        <v>2.5082780367463243E-2</v>
      </c>
      <c r="C421" s="11">
        <f t="shared" si="239"/>
        <v>1.0540672581982787E-4</v>
      </c>
      <c r="D421" s="11">
        <v>0</v>
      </c>
      <c r="E421" s="11">
        <f t="shared" si="219"/>
        <v>-4.9111493476728215E-5</v>
      </c>
      <c r="F421" s="11">
        <f t="shared" si="220"/>
        <v>7.419427384419146E-4</v>
      </c>
      <c r="G421" s="18">
        <f t="shared" si="221"/>
        <v>1.7347234759768071E-18</v>
      </c>
      <c r="H421" s="11">
        <f t="shared" si="222"/>
        <v>-1.7347234759768071E-17</v>
      </c>
      <c r="M421" s="7">
        <f t="shared" si="233"/>
        <v>10</v>
      </c>
      <c r="N421" s="10">
        <f>B421+$F$3</f>
        <v>2.5182780367463242E-2</v>
      </c>
      <c r="O421" s="11">
        <f t="shared" si="240"/>
        <v>1.3874005915316101E-4</v>
      </c>
      <c r="P421" s="11">
        <v>0</v>
      </c>
      <c r="Q421" s="11">
        <f t="shared" si="223"/>
        <v>-4.8978160143394881E-5</v>
      </c>
      <c r="R421" s="11">
        <f t="shared" si="224"/>
        <v>7.4160940510858129E-4</v>
      </c>
      <c r="S421" s="18">
        <f t="shared" si="225"/>
        <v>0</v>
      </c>
      <c r="T421" s="11">
        <f t="shared" si="226"/>
        <v>-1.3877787807814457E-17</v>
      </c>
      <c r="Y421" s="7">
        <f t="shared" si="236"/>
        <v>10</v>
      </c>
      <c r="Z421" s="10">
        <f>B421+(J415-J414)/V415</f>
        <v>2.5018642271879717E-2</v>
      </c>
      <c r="AA421" s="11">
        <f t="shared" si="241"/>
        <v>8.4027360625319361E-5</v>
      </c>
      <c r="AB421" s="11">
        <v>0</v>
      </c>
      <c r="AC421" s="11">
        <f t="shared" si="227"/>
        <v>-4.9197010937506248E-5</v>
      </c>
      <c r="AD421" s="11">
        <f t="shared" si="228"/>
        <v>7.4215653209385964E-4</v>
      </c>
      <c r="AE421" s="18">
        <f t="shared" si="229"/>
        <v>0</v>
      </c>
      <c r="AF421" s="11">
        <f t="shared" si="230"/>
        <v>0</v>
      </c>
    </row>
    <row r="423" spans="1:35" x14ac:dyDescent="0.3">
      <c r="A423" t="s">
        <v>10</v>
      </c>
      <c r="B423" t="s">
        <v>22</v>
      </c>
      <c r="C423" t="s">
        <v>43</v>
      </c>
      <c r="D423" t="s">
        <v>44</v>
      </c>
      <c r="E423" t="s">
        <v>45</v>
      </c>
      <c r="F423" t="s">
        <v>47</v>
      </c>
      <c r="G423" t="s">
        <v>23</v>
      </c>
      <c r="H423" t="s">
        <v>24</v>
      </c>
      <c r="I423" t="s">
        <v>11</v>
      </c>
      <c r="J423" t="s">
        <v>26</v>
      </c>
      <c r="K423" t="s">
        <v>27</v>
      </c>
      <c r="M423" t="s">
        <v>10</v>
      </c>
      <c r="N423" t="s">
        <v>22</v>
      </c>
      <c r="O423" t="s">
        <v>43</v>
      </c>
      <c r="P423" t="s">
        <v>44</v>
      </c>
      <c r="Q423" t="s">
        <v>45</v>
      </c>
      <c r="R423" t="s">
        <v>47</v>
      </c>
      <c r="S423" t="s">
        <v>23</v>
      </c>
      <c r="T423" t="s">
        <v>24</v>
      </c>
      <c r="U423" t="s">
        <v>11</v>
      </c>
      <c r="V423" t="s">
        <v>26</v>
      </c>
      <c r="W423" t="s">
        <v>27</v>
      </c>
      <c r="Y423" t="s">
        <v>10</v>
      </c>
      <c r="Z423" t="s">
        <v>22</v>
      </c>
      <c r="AA423" t="s">
        <v>43</v>
      </c>
      <c r="AB423" t="s">
        <v>44</v>
      </c>
      <c r="AC423" t="s">
        <v>45</v>
      </c>
      <c r="AD423" t="s">
        <v>47</v>
      </c>
      <c r="AE423" t="s">
        <v>23</v>
      </c>
      <c r="AF423" t="s">
        <v>24</v>
      </c>
      <c r="AG423" t="s">
        <v>11</v>
      </c>
      <c r="AH423" t="s">
        <v>26</v>
      </c>
      <c r="AI423" t="s">
        <v>27</v>
      </c>
    </row>
    <row r="424" spans="1:35" x14ac:dyDescent="0.3">
      <c r="A424" s="7">
        <v>0</v>
      </c>
      <c r="B424" s="7">
        <f t="array" ref="B424:B464">INDEX(A413:A421, MATCH(A424:A464, A413:A421, 1))</f>
        <v>0</v>
      </c>
      <c r="C424" s="11">
        <f t="array" ref="C424:C464">VLOOKUP(B424:B464, A413:H421, 5, FALSE)</f>
        <v>-4.8170454390512964E-2</v>
      </c>
      <c r="D424" s="11">
        <f t="array" ref="D424:D464">VLOOKUP(B424:B464, A413:H421, 6, FALSE)</f>
        <v>1.2042613597628241E-2</v>
      </c>
      <c r="E424" s="11">
        <f t="array" ref="E424:E464">VLOOKUP(B424:B464, A413:H421, 7, FALSE)</f>
        <v>0</v>
      </c>
      <c r="F424" s="1">
        <f t="array" ref="F424:F464">VLOOKUP(B424:B464, A413:H421, 8, FALSE)</f>
        <v>3.920721988904103E-2</v>
      </c>
      <c r="G424" s="3">
        <f>C424*A424^3 + D424*A424^2 + E424*A424 + F424</f>
        <v>3.920721988904103E-2</v>
      </c>
      <c r="H424" s="11">
        <f t="shared" ref="H424:H464" si="242">EXP(-G424*A424)</f>
        <v>1</v>
      </c>
      <c r="I424" s="3">
        <f t="shared" ref="I424:I463" si="243">(H424/H425-1)/(A425-A424)</f>
        <v>3.9399999999999658E-2</v>
      </c>
      <c r="M424" s="7">
        <v>0</v>
      </c>
      <c r="N424" s="7">
        <f t="array" ref="N424:N464">INDEX(M413:M421, MATCH(M424:M464, M413:M421, 1))</f>
        <v>0</v>
      </c>
      <c r="O424" s="11">
        <f t="array" ref="O424:O464">VLOOKUP(N424:N464, M413:T421, 5, FALSE)</f>
        <v>-4.8170454390512964E-2</v>
      </c>
      <c r="P424" s="11">
        <f t="array" ref="P424:P464">VLOOKUP(N424:N464, M413:T421, 6, FALSE)</f>
        <v>1.2042613597628241E-2</v>
      </c>
      <c r="Q424" s="11">
        <f t="array" ref="Q424:Q464">VLOOKUP(N424:N464, M413:T421, 7, FALSE)</f>
        <v>0</v>
      </c>
      <c r="R424" s="1">
        <f t="array" ref="R424:R464">VLOOKUP(N424:N464, M413:T421, 8, FALSE)</f>
        <v>3.920721988904103E-2</v>
      </c>
      <c r="S424" s="3">
        <f>O424*M424^3 + P424*M424^2 + Q424*M424 + R424</f>
        <v>3.920721988904103E-2</v>
      </c>
      <c r="T424" s="11">
        <f t="shared" ref="T424:T464" si="244">EXP(-S424*M424)</f>
        <v>1</v>
      </c>
      <c r="U424" s="3">
        <f t="shared" ref="U424:U463" si="245">(T424/T425-1)/(M425-M424)</f>
        <v>3.9399999999999658E-2</v>
      </c>
      <c r="Y424" s="7">
        <v>0</v>
      </c>
      <c r="Z424" s="7">
        <f t="array" ref="Z424:Z464">INDEX(Y413:Y421, MATCH(Y424:Y464, Y413:Y421, 1))</f>
        <v>0</v>
      </c>
      <c r="AA424" s="11">
        <f t="array" ref="AA424:AA464">VLOOKUP(Z424:Z464, Y413:AF421, 5, FALSE)</f>
        <v>-4.8170454390512964E-2</v>
      </c>
      <c r="AB424" s="11">
        <f t="array" ref="AB424:AB464">VLOOKUP(Z424:Z464, Y413:AF421, 6, FALSE)</f>
        <v>1.2042613597628241E-2</v>
      </c>
      <c r="AC424" s="11">
        <f t="array" ref="AC424:AC464">VLOOKUP(Z424:Z464, Y413:AF421, 7, FALSE)</f>
        <v>0</v>
      </c>
      <c r="AD424" s="1">
        <f t="array" ref="AD424:AD464">VLOOKUP(Z424:Z464, Y413:AF421, 8, FALSE)</f>
        <v>3.920721988904103E-2</v>
      </c>
      <c r="AE424" s="3">
        <f>AA424*Y424^3 + AB424*Y424^2 + AC424*Y424 + AD424</f>
        <v>3.920721988904103E-2</v>
      </c>
      <c r="AF424" s="11">
        <f t="shared" ref="AF424:AF464" si="246">EXP(-AE424*Y424)</f>
        <v>1</v>
      </c>
      <c r="AG424" s="3">
        <f t="shared" ref="AG424:AG463" si="247">(AF424/AF425-1)/(Y425-Y424)</f>
        <v>3.9399999999999658E-2</v>
      </c>
    </row>
    <row r="425" spans="1:35" x14ac:dyDescent="0.3">
      <c r="A425" s="7">
        <v>0.25</v>
      </c>
      <c r="B425" s="7">
        <v>0.25</v>
      </c>
      <c r="C425" s="11">
        <v>6.0741266159441082E-3</v>
      </c>
      <c r="D425" s="11">
        <v>-1.3125394456458909E-2</v>
      </c>
      <c r="E425" s="11">
        <v>2.4131450883328742E-3</v>
      </c>
      <c r="F425" s="1">
        <v>3.9329362542112362E-2</v>
      </c>
      <c r="G425" s="3">
        <f t="shared" ref="G425:G464" si="248">C425*A425^3 + D425*A425^2 + E425*A425 + F425</f>
        <v>3.9207219889041023E-2</v>
      </c>
      <c r="H425" s="11">
        <f t="shared" si="242"/>
        <v>0.99024607614992333</v>
      </c>
      <c r="I425" s="3">
        <f t="shared" si="243"/>
        <v>3.6990474412635699E-2</v>
      </c>
      <c r="J425" s="3">
        <f t="array" ref="J425:J464">(A425:A464 &lt;= J412) * I424:I463 * H425:H464 * (A425:A464-A424:A463)</f>
        <v>9.7539238500766595E-3</v>
      </c>
      <c r="K425" s="11">
        <f t="array" ref="K425:K464">(A425:A464 &lt;= J412) * (ROUND(A425:A464*J413, 0)=A425:A464*J413) * H425:H464</f>
        <v>0</v>
      </c>
      <c r="M425" s="7">
        <v>0.25</v>
      </c>
      <c r="N425" s="7">
        <v>0.25</v>
      </c>
      <c r="O425" s="11">
        <v>6.0741266159441082E-3</v>
      </c>
      <c r="P425" s="11">
        <v>-1.3125394456458909E-2</v>
      </c>
      <c r="Q425" s="11">
        <v>2.4131450883328742E-3</v>
      </c>
      <c r="R425" s="1">
        <v>3.9329362542112362E-2</v>
      </c>
      <c r="S425" s="3">
        <f t="shared" ref="S425:S464" si="249">O425*M425^3 + P425*M425^2 + Q425*M425 + R425</f>
        <v>3.9207219889041023E-2</v>
      </c>
      <c r="T425" s="11">
        <f t="shared" si="244"/>
        <v>0.99024607614992333</v>
      </c>
      <c r="U425" s="3">
        <f t="shared" si="245"/>
        <v>3.6990474412635699E-2</v>
      </c>
      <c r="V425" s="3">
        <f t="array" ref="V425:V464">(M425:M464 &lt;= V412) * U424:U463 * T425:T464 * (M425:M464-M424:M463)</f>
        <v>9.7539238500766595E-3</v>
      </c>
      <c r="W425" s="11">
        <f t="array" ref="W425:W464">(M425:M464 &lt;= V412) * (ROUND(M425:M464*V413, 0)=M425:M464*V413) * T425:T464</f>
        <v>0</v>
      </c>
      <c r="Y425" s="7">
        <v>0.25</v>
      </c>
      <c r="Z425" s="7">
        <v>0.25</v>
      </c>
      <c r="AA425" s="11">
        <v>6.0741266159441082E-3</v>
      </c>
      <c r="AB425" s="11">
        <v>-1.3125394456458909E-2</v>
      </c>
      <c r="AC425" s="11">
        <v>2.4131450883328742E-3</v>
      </c>
      <c r="AD425" s="1">
        <v>3.9329362542112362E-2</v>
      </c>
      <c r="AE425" s="3">
        <f t="shared" ref="AE425:AE464" si="250">AA425*Y425^3 + AB425*Y425^2 + AC425*Y425 + AD425</f>
        <v>3.9207219889041023E-2</v>
      </c>
      <c r="AF425" s="11">
        <f t="shared" si="246"/>
        <v>0.99024607614992333</v>
      </c>
      <c r="AG425" s="3">
        <f t="shared" si="247"/>
        <v>3.6990474412635699E-2</v>
      </c>
      <c r="AH425" s="3">
        <f t="array" ref="AH425:AH464">(Y425:Y464 &lt;= AH412) * AG424:AG463 * AF425:AF464 * (Y425:Y464-Y424:Y463)</f>
        <v>9.7539238500766595E-3</v>
      </c>
      <c r="AI425" s="11">
        <f t="array" ref="AI425:AI464">(Y425:Y464 &lt;= AH412) * (ROUND(Y425:Y464*AH413, 0)=Y425:Y464*AH413) * AF425:AF464</f>
        <v>0</v>
      </c>
    </row>
    <row r="426" spans="1:35" x14ac:dyDescent="0.3">
      <c r="A426" s="7">
        <v>0.5</v>
      </c>
      <c r="B426" s="7">
        <v>0.25</v>
      </c>
      <c r="C426" s="11">
        <v>6.0741266159441082E-3</v>
      </c>
      <c r="D426" s="11">
        <v>-1.3125394456458909E-2</v>
      </c>
      <c r="E426" s="11">
        <v>2.4131450883328742E-3</v>
      </c>
      <c r="F426" s="1">
        <v>3.9329362542112362E-2</v>
      </c>
      <c r="G426" s="3">
        <f t="shared" si="248"/>
        <v>3.8013852299157082E-2</v>
      </c>
      <c r="H426" s="11">
        <f t="shared" si="242"/>
        <v>0.98117256647131401</v>
      </c>
      <c r="I426" s="3">
        <f t="shared" si="243"/>
        <v>3.3064330638397088E-2</v>
      </c>
      <c r="J426" s="3">
        <v>9.0735096786093098E-3</v>
      </c>
      <c r="K426" s="11">
        <v>0</v>
      </c>
      <c r="M426" s="7">
        <v>0.5</v>
      </c>
      <c r="N426" s="7">
        <v>0.25</v>
      </c>
      <c r="O426" s="11">
        <v>6.0741266159441082E-3</v>
      </c>
      <c r="P426" s="11">
        <v>-1.3125394456458909E-2</v>
      </c>
      <c r="Q426" s="11">
        <v>2.4131450883328742E-3</v>
      </c>
      <c r="R426" s="1">
        <v>3.9329362542112362E-2</v>
      </c>
      <c r="S426" s="3">
        <f t="shared" si="249"/>
        <v>3.8013852299157082E-2</v>
      </c>
      <c r="T426" s="11">
        <f t="shared" si="244"/>
        <v>0.98117256647131401</v>
      </c>
      <c r="U426" s="3">
        <f t="shared" si="245"/>
        <v>3.3064330638397088E-2</v>
      </c>
      <c r="V426" s="3">
        <v>9.0735096786093098E-3</v>
      </c>
      <c r="W426" s="11">
        <v>0</v>
      </c>
      <c r="Y426" s="7">
        <v>0.5</v>
      </c>
      <c r="Z426" s="7">
        <v>0.25</v>
      </c>
      <c r="AA426" s="11">
        <v>6.0741266159441082E-3</v>
      </c>
      <c r="AB426" s="11">
        <v>-1.3125394456458909E-2</v>
      </c>
      <c r="AC426" s="11">
        <v>2.4131450883328742E-3</v>
      </c>
      <c r="AD426" s="1">
        <v>3.9329362542112362E-2</v>
      </c>
      <c r="AE426" s="3">
        <f t="shared" si="250"/>
        <v>3.8013852299157082E-2</v>
      </c>
      <c r="AF426" s="11">
        <f t="shared" si="246"/>
        <v>0.98117256647131401</v>
      </c>
      <c r="AG426" s="3">
        <f t="shared" si="247"/>
        <v>3.3064330638397088E-2</v>
      </c>
      <c r="AH426" s="3">
        <v>9.0735096786093098E-3</v>
      </c>
      <c r="AI426" s="11">
        <v>0</v>
      </c>
    </row>
    <row r="427" spans="1:35" x14ac:dyDescent="0.3">
      <c r="A427" s="7">
        <v>0.75</v>
      </c>
      <c r="B427" s="7">
        <v>0.25</v>
      </c>
      <c r="C427" s="11">
        <v>6.0741266159441082E-3</v>
      </c>
      <c r="D427" s="11">
        <v>-1.3125394456458909E-2</v>
      </c>
      <c r="E427" s="11">
        <v>2.4131450883328742E-3</v>
      </c>
      <c r="F427" s="1">
        <v>3.9329362542112362E-2</v>
      </c>
      <c r="G427" s="3">
        <f t="shared" si="248"/>
        <v>3.6318709142705304E-2</v>
      </c>
      <c r="H427" s="11">
        <f t="shared" si="242"/>
        <v>0.97312860498409492</v>
      </c>
      <c r="I427" s="3">
        <f t="shared" si="243"/>
        <v>2.9920178960134436E-2</v>
      </c>
      <c r="J427" s="3">
        <v>8.0439614872190573E-3</v>
      </c>
      <c r="K427" s="11">
        <v>0</v>
      </c>
      <c r="M427" s="7">
        <v>0.75</v>
      </c>
      <c r="N427" s="7">
        <v>0.25</v>
      </c>
      <c r="O427" s="11">
        <v>6.0741266159441082E-3</v>
      </c>
      <c r="P427" s="11">
        <v>-1.3125394456458909E-2</v>
      </c>
      <c r="Q427" s="11">
        <v>2.4131450883328742E-3</v>
      </c>
      <c r="R427" s="1">
        <v>3.9329362542112362E-2</v>
      </c>
      <c r="S427" s="3">
        <f t="shared" si="249"/>
        <v>3.6318709142705304E-2</v>
      </c>
      <c r="T427" s="11">
        <f t="shared" si="244"/>
        <v>0.97312860498409492</v>
      </c>
      <c r="U427" s="3">
        <f t="shared" si="245"/>
        <v>2.9920178960134436E-2</v>
      </c>
      <c r="V427" s="3">
        <v>8.0439614872190573E-3</v>
      </c>
      <c r="W427" s="11">
        <v>0</v>
      </c>
      <c r="Y427" s="7">
        <v>0.75</v>
      </c>
      <c r="Z427" s="7">
        <v>0.25</v>
      </c>
      <c r="AA427" s="11">
        <v>6.0741266159441082E-3</v>
      </c>
      <c r="AB427" s="11">
        <v>-1.3125394456458909E-2</v>
      </c>
      <c r="AC427" s="11">
        <v>2.4131450883328742E-3</v>
      </c>
      <c r="AD427" s="1">
        <v>3.9329362542112362E-2</v>
      </c>
      <c r="AE427" s="3">
        <f t="shared" si="250"/>
        <v>3.6318709142705304E-2</v>
      </c>
      <c r="AF427" s="11">
        <f t="shared" si="246"/>
        <v>0.97312860498409492</v>
      </c>
      <c r="AG427" s="3">
        <f t="shared" si="247"/>
        <v>2.9920178960134436E-2</v>
      </c>
      <c r="AH427" s="3">
        <v>8.0439614872190573E-3</v>
      </c>
      <c r="AI427" s="11">
        <v>0</v>
      </c>
    </row>
    <row r="428" spans="1:35" x14ac:dyDescent="0.3">
      <c r="A428" s="7">
        <v>1</v>
      </c>
      <c r="B428" s="7">
        <v>1</v>
      </c>
      <c r="C428" s="11">
        <v>9.648931430423259E-4</v>
      </c>
      <c r="D428" s="11">
        <v>-3.4535297501078043E-3</v>
      </c>
      <c r="E428" s="11">
        <v>-1.6028839056639894E-3</v>
      </c>
      <c r="F428" s="1">
        <v>3.878276030265991E-2</v>
      </c>
      <c r="G428" s="3">
        <f t="shared" si="248"/>
        <v>3.4691239789930439E-2</v>
      </c>
      <c r="H428" s="11">
        <f t="shared" si="242"/>
        <v>0.96590360282043841</v>
      </c>
      <c r="I428" s="3">
        <f t="shared" si="243"/>
        <v>2.7668153220104408E-2</v>
      </c>
      <c r="J428" s="3">
        <v>7.2250021636565322E-3</v>
      </c>
      <c r="K428" s="11">
        <v>0.96590360282043841</v>
      </c>
      <c r="M428" s="7">
        <v>1</v>
      </c>
      <c r="N428" s="7">
        <v>1</v>
      </c>
      <c r="O428" s="11">
        <v>9.648931430423259E-4</v>
      </c>
      <c r="P428" s="11">
        <v>-3.4535297501078043E-3</v>
      </c>
      <c r="Q428" s="11">
        <v>-1.6028839056639894E-3</v>
      </c>
      <c r="R428" s="1">
        <v>3.878276030265991E-2</v>
      </c>
      <c r="S428" s="3">
        <f t="shared" si="249"/>
        <v>3.4691239789930439E-2</v>
      </c>
      <c r="T428" s="11">
        <f t="shared" si="244"/>
        <v>0.96590360282043841</v>
      </c>
      <c r="U428" s="3">
        <f t="shared" si="245"/>
        <v>2.7668153220104408E-2</v>
      </c>
      <c r="V428" s="3">
        <v>7.2250021636565322E-3</v>
      </c>
      <c r="W428" s="11">
        <v>0.96590360282043841</v>
      </c>
      <c r="Y428" s="7">
        <v>1</v>
      </c>
      <c r="Z428" s="7">
        <v>1</v>
      </c>
      <c r="AA428" s="11">
        <v>9.648931430423259E-4</v>
      </c>
      <c r="AB428" s="11">
        <v>-3.4535297501078043E-3</v>
      </c>
      <c r="AC428" s="11">
        <v>-1.6028839056639894E-3</v>
      </c>
      <c r="AD428" s="1">
        <v>3.878276030265991E-2</v>
      </c>
      <c r="AE428" s="3">
        <f t="shared" si="250"/>
        <v>3.4691239789930439E-2</v>
      </c>
      <c r="AF428" s="11">
        <f t="shared" si="246"/>
        <v>0.96590360282043841</v>
      </c>
      <c r="AG428" s="3">
        <f t="shared" si="247"/>
        <v>2.7668153220104408E-2</v>
      </c>
      <c r="AH428" s="3">
        <v>7.2250021636565322E-3</v>
      </c>
      <c r="AI428" s="11">
        <v>0.96590360282043841</v>
      </c>
    </row>
    <row r="429" spans="1:35" x14ac:dyDescent="0.3">
      <c r="A429" s="7">
        <v>1.25</v>
      </c>
      <c r="B429" s="7">
        <v>1</v>
      </c>
      <c r="C429" s="11">
        <v>9.648931430423259E-4</v>
      </c>
      <c r="D429" s="11">
        <v>-3.4535297501078043E-3</v>
      </c>
      <c r="E429" s="11">
        <v>-1.6028839056639894E-3</v>
      </c>
      <c r="F429" s="1">
        <v>3.878276030265991E-2</v>
      </c>
      <c r="G429" s="3">
        <f t="shared" si="248"/>
        <v>3.3267572106041018E-2</v>
      </c>
      <c r="H429" s="11">
        <f t="shared" si="242"/>
        <v>0.95926830719477452</v>
      </c>
      <c r="I429" s="3">
        <f t="shared" si="243"/>
        <v>2.4926525958334445E-2</v>
      </c>
      <c r="J429" s="3">
        <v>6.6352956256638014E-3</v>
      </c>
      <c r="K429" s="11">
        <v>0</v>
      </c>
      <c r="M429" s="7">
        <v>1.25</v>
      </c>
      <c r="N429" s="7">
        <v>1</v>
      </c>
      <c r="O429" s="11">
        <v>9.648931430423259E-4</v>
      </c>
      <c r="P429" s="11">
        <v>-3.4535297501078043E-3</v>
      </c>
      <c r="Q429" s="11">
        <v>-1.6028839056639894E-3</v>
      </c>
      <c r="R429" s="1">
        <v>3.878276030265991E-2</v>
      </c>
      <c r="S429" s="3">
        <f t="shared" si="249"/>
        <v>3.3267572106041018E-2</v>
      </c>
      <c r="T429" s="11">
        <f t="shared" si="244"/>
        <v>0.95926830719477452</v>
      </c>
      <c r="U429" s="3">
        <f t="shared" si="245"/>
        <v>2.4926525958334445E-2</v>
      </c>
      <c r="V429" s="3">
        <v>6.6352956256638014E-3</v>
      </c>
      <c r="W429" s="11">
        <v>0</v>
      </c>
      <c r="Y429" s="7">
        <v>1.25</v>
      </c>
      <c r="Z429" s="7">
        <v>1</v>
      </c>
      <c r="AA429" s="11">
        <v>9.648931430423259E-4</v>
      </c>
      <c r="AB429" s="11">
        <v>-3.4535297501078043E-3</v>
      </c>
      <c r="AC429" s="11">
        <v>-1.6028839056639894E-3</v>
      </c>
      <c r="AD429" s="1">
        <v>3.878276030265991E-2</v>
      </c>
      <c r="AE429" s="3">
        <f t="shared" si="250"/>
        <v>3.3267572106041018E-2</v>
      </c>
      <c r="AF429" s="11">
        <f t="shared" si="246"/>
        <v>0.95926830719477452</v>
      </c>
      <c r="AG429" s="3">
        <f t="shared" si="247"/>
        <v>2.4926525958334445E-2</v>
      </c>
      <c r="AH429" s="3">
        <v>6.6352956256638014E-3</v>
      </c>
      <c r="AI429" s="11">
        <v>0</v>
      </c>
    </row>
    <row r="430" spans="1:35" x14ac:dyDescent="0.3">
      <c r="A430" s="7">
        <v>1.5</v>
      </c>
      <c r="B430" s="7">
        <v>1</v>
      </c>
      <c r="C430" s="11">
        <v>9.648931430423259E-4</v>
      </c>
      <c r="D430" s="11">
        <v>-3.4535297501078043E-3</v>
      </c>
      <c r="E430" s="11">
        <v>-1.6028839056639894E-3</v>
      </c>
      <c r="F430" s="1">
        <v>3.878276030265991E-2</v>
      </c>
      <c r="G430" s="3">
        <f t="shared" si="248"/>
        <v>3.1864506864189214E-2</v>
      </c>
      <c r="H430" s="11">
        <f t="shared" si="242"/>
        <v>0.95332752139257781</v>
      </c>
      <c r="I430" s="3">
        <f t="shared" si="243"/>
        <v>2.288569914159666E-2</v>
      </c>
      <c r="J430" s="3">
        <v>5.940785802196682E-3</v>
      </c>
      <c r="K430" s="11">
        <v>0</v>
      </c>
      <c r="M430" s="7">
        <v>1.5</v>
      </c>
      <c r="N430" s="7">
        <v>1</v>
      </c>
      <c r="O430" s="11">
        <v>9.648931430423259E-4</v>
      </c>
      <c r="P430" s="11">
        <v>-3.4535297501078043E-3</v>
      </c>
      <c r="Q430" s="11">
        <v>-1.6028839056639894E-3</v>
      </c>
      <c r="R430" s="1">
        <v>3.878276030265991E-2</v>
      </c>
      <c r="S430" s="3">
        <f t="shared" si="249"/>
        <v>3.1864506864189214E-2</v>
      </c>
      <c r="T430" s="11">
        <f t="shared" si="244"/>
        <v>0.95332752139257781</v>
      </c>
      <c r="U430" s="3">
        <f t="shared" si="245"/>
        <v>2.288569914159666E-2</v>
      </c>
      <c r="V430" s="3">
        <v>5.940785802196682E-3</v>
      </c>
      <c r="W430" s="11">
        <v>0</v>
      </c>
      <c r="Y430" s="7">
        <v>1.5</v>
      </c>
      <c r="Z430" s="7">
        <v>1</v>
      </c>
      <c r="AA430" s="11">
        <v>9.648931430423259E-4</v>
      </c>
      <c r="AB430" s="11">
        <v>-3.4535297501078043E-3</v>
      </c>
      <c r="AC430" s="11">
        <v>-1.6028839056639894E-3</v>
      </c>
      <c r="AD430" s="1">
        <v>3.878276030265991E-2</v>
      </c>
      <c r="AE430" s="3">
        <f t="shared" si="250"/>
        <v>3.1864506864189214E-2</v>
      </c>
      <c r="AF430" s="11">
        <f t="shared" si="246"/>
        <v>0.95332752139257781</v>
      </c>
      <c r="AG430" s="3">
        <f t="shared" si="247"/>
        <v>2.288569914159666E-2</v>
      </c>
      <c r="AH430" s="3">
        <v>5.940785802196682E-3</v>
      </c>
      <c r="AI430" s="11">
        <v>0</v>
      </c>
    </row>
    <row r="431" spans="1:35" x14ac:dyDescent="0.3">
      <c r="A431" s="7">
        <v>1.75</v>
      </c>
      <c r="B431" s="7">
        <v>1</v>
      </c>
      <c r="C431" s="11">
        <v>9.648931430423259E-4</v>
      </c>
      <c r="D431" s="11">
        <v>-3.4535297501078043E-3</v>
      </c>
      <c r="E431" s="11">
        <v>-1.6028839056639894E-3</v>
      </c>
      <c r="F431" s="1">
        <v>3.878276030265991E-2</v>
      </c>
      <c r="G431" s="3">
        <f t="shared" si="248"/>
        <v>3.0572502796535242E-2</v>
      </c>
      <c r="H431" s="11">
        <f t="shared" si="242"/>
        <v>0.94790415904284708</v>
      </c>
      <c r="I431" s="3">
        <f t="shared" si="243"/>
        <v>2.1908408624002895E-2</v>
      </c>
      <c r="J431" s="3">
        <v>5.4233623497306977E-3</v>
      </c>
      <c r="K431" s="11">
        <v>0</v>
      </c>
      <c r="M431" s="7">
        <v>1.75</v>
      </c>
      <c r="N431" s="7">
        <v>1</v>
      </c>
      <c r="O431" s="11">
        <v>9.648931430423259E-4</v>
      </c>
      <c r="P431" s="11">
        <v>-3.4535297501078043E-3</v>
      </c>
      <c r="Q431" s="11">
        <v>-1.6028839056639894E-3</v>
      </c>
      <c r="R431" s="1">
        <v>3.878276030265991E-2</v>
      </c>
      <c r="S431" s="3">
        <f t="shared" si="249"/>
        <v>3.0572502796535242E-2</v>
      </c>
      <c r="T431" s="11">
        <f t="shared" si="244"/>
        <v>0.94790415904284708</v>
      </c>
      <c r="U431" s="3">
        <f t="shared" si="245"/>
        <v>2.1908408624002895E-2</v>
      </c>
      <c r="V431" s="3">
        <v>5.4233623497306977E-3</v>
      </c>
      <c r="W431" s="11">
        <v>0</v>
      </c>
      <c r="Y431" s="7">
        <v>1.75</v>
      </c>
      <c r="Z431" s="7">
        <v>1</v>
      </c>
      <c r="AA431" s="11">
        <v>9.648931430423259E-4</v>
      </c>
      <c r="AB431" s="11">
        <v>-3.4535297501078043E-3</v>
      </c>
      <c r="AC431" s="11">
        <v>-1.6028839056639894E-3</v>
      </c>
      <c r="AD431" s="1">
        <v>3.878276030265991E-2</v>
      </c>
      <c r="AE431" s="3">
        <f t="shared" si="250"/>
        <v>3.0572502796535242E-2</v>
      </c>
      <c r="AF431" s="11">
        <f t="shared" si="246"/>
        <v>0.94790415904284708</v>
      </c>
      <c r="AG431" s="3">
        <f t="shared" si="247"/>
        <v>2.1908408624002895E-2</v>
      </c>
      <c r="AH431" s="3">
        <v>5.4233623497306977E-3</v>
      </c>
      <c r="AI431" s="11">
        <v>0</v>
      </c>
    </row>
    <row r="432" spans="1:35" x14ac:dyDescent="0.3">
      <c r="A432" s="7">
        <v>2</v>
      </c>
      <c r="B432" s="7">
        <v>2</v>
      </c>
      <c r="C432" s="11">
        <v>-7.7911827066428317E-4</v>
      </c>
      <c r="D432" s="11">
        <v>6.8247638597538074E-3</v>
      </c>
      <c r="E432" s="11">
        <v>-2.1787921380631126E-2</v>
      </c>
      <c r="F432" s="1">
        <v>5.1991752122800605E-2</v>
      </c>
      <c r="G432" s="3">
        <f t="shared" si="248"/>
        <v>2.9482018635239318E-2</v>
      </c>
      <c r="H432" s="11">
        <f t="shared" si="242"/>
        <v>0.94274067207527401</v>
      </c>
      <c r="I432" s="3">
        <f t="shared" si="243"/>
        <v>2.2006031030922912E-2</v>
      </c>
      <c r="J432" s="3">
        <v>5.1634869675730548E-3</v>
      </c>
      <c r="K432" s="11">
        <v>0.94274067207527401</v>
      </c>
      <c r="M432" s="7">
        <v>2</v>
      </c>
      <c r="N432" s="7">
        <v>2</v>
      </c>
      <c r="O432" s="11">
        <v>-7.7911827066428317E-4</v>
      </c>
      <c r="P432" s="11">
        <v>6.8247638597538074E-3</v>
      </c>
      <c r="Q432" s="11">
        <v>-2.1787921380631126E-2</v>
      </c>
      <c r="R432" s="1">
        <v>5.1991752122800605E-2</v>
      </c>
      <c r="S432" s="3">
        <f t="shared" si="249"/>
        <v>2.9482018635239318E-2</v>
      </c>
      <c r="T432" s="11">
        <f t="shared" si="244"/>
        <v>0.94274067207527401</v>
      </c>
      <c r="U432" s="3">
        <f t="shared" si="245"/>
        <v>2.2006031030922912E-2</v>
      </c>
      <c r="V432" s="3">
        <v>5.1634869675730548E-3</v>
      </c>
      <c r="W432" s="11">
        <v>0.94274067207527401</v>
      </c>
      <c r="Y432" s="7">
        <v>2</v>
      </c>
      <c r="Z432" s="7">
        <v>2</v>
      </c>
      <c r="AA432" s="11">
        <v>-7.7911827066428317E-4</v>
      </c>
      <c r="AB432" s="11">
        <v>6.8247638597538074E-3</v>
      </c>
      <c r="AC432" s="11">
        <v>-2.1787921380631126E-2</v>
      </c>
      <c r="AD432" s="1">
        <v>5.1991752122800605E-2</v>
      </c>
      <c r="AE432" s="3">
        <f t="shared" si="250"/>
        <v>2.9482018635239318E-2</v>
      </c>
      <c r="AF432" s="11">
        <f t="shared" si="246"/>
        <v>0.94274067207527401</v>
      </c>
      <c r="AG432" s="3">
        <f t="shared" si="247"/>
        <v>2.2006031030922912E-2</v>
      </c>
      <c r="AH432" s="3">
        <v>5.1634869675730548E-3</v>
      </c>
      <c r="AI432" s="11">
        <v>0.94274067207527401</v>
      </c>
    </row>
    <row r="433" spans="1:35" x14ac:dyDescent="0.3">
      <c r="A433" s="7">
        <v>2.25</v>
      </c>
      <c r="B433" s="7">
        <v>2</v>
      </c>
      <c r="C433" s="11">
        <v>-7.7911827066428317E-4</v>
      </c>
      <c r="D433" s="11">
        <v>6.8247638597538074E-3</v>
      </c>
      <c r="E433" s="11">
        <v>-2.1787921380631126E-2</v>
      </c>
      <c r="F433" s="1">
        <v>5.1991752122800605E-2</v>
      </c>
      <c r="G433" s="3">
        <f t="shared" si="248"/>
        <v>2.8644652004598873E-2</v>
      </c>
      <c r="H433" s="11">
        <f t="shared" si="242"/>
        <v>0.93758255437884575</v>
      </c>
      <c r="I433" s="3">
        <f t="shared" si="243"/>
        <v>2.2290005897353637E-2</v>
      </c>
      <c r="J433" s="3">
        <v>5.1581176964282122E-3</v>
      </c>
      <c r="K433" s="11">
        <v>0</v>
      </c>
      <c r="M433" s="7">
        <v>2.25</v>
      </c>
      <c r="N433" s="7">
        <v>2</v>
      </c>
      <c r="O433" s="11">
        <v>-7.7911827066428317E-4</v>
      </c>
      <c r="P433" s="11">
        <v>6.8247638597538074E-3</v>
      </c>
      <c r="Q433" s="11">
        <v>-2.1787921380631126E-2</v>
      </c>
      <c r="R433" s="1">
        <v>5.1991752122800605E-2</v>
      </c>
      <c r="S433" s="3">
        <f t="shared" si="249"/>
        <v>2.8644652004598873E-2</v>
      </c>
      <c r="T433" s="11">
        <f t="shared" si="244"/>
        <v>0.93758255437884575</v>
      </c>
      <c r="U433" s="3">
        <f t="shared" si="245"/>
        <v>2.2290005897353637E-2</v>
      </c>
      <c r="V433" s="3">
        <v>5.1581176964282122E-3</v>
      </c>
      <c r="W433" s="11">
        <v>0</v>
      </c>
      <c r="Y433" s="7">
        <v>2.25</v>
      </c>
      <c r="Z433" s="7">
        <v>2</v>
      </c>
      <c r="AA433" s="11">
        <v>-7.7911827066428317E-4</v>
      </c>
      <c r="AB433" s="11">
        <v>6.8247638597538074E-3</v>
      </c>
      <c r="AC433" s="11">
        <v>-2.1787921380631126E-2</v>
      </c>
      <c r="AD433" s="1">
        <v>5.1991752122800605E-2</v>
      </c>
      <c r="AE433" s="3">
        <f t="shared" si="250"/>
        <v>2.8644652004598873E-2</v>
      </c>
      <c r="AF433" s="11">
        <f t="shared" si="246"/>
        <v>0.93758255437884575</v>
      </c>
      <c r="AG433" s="3">
        <f t="shared" si="247"/>
        <v>2.2290005897353637E-2</v>
      </c>
      <c r="AH433" s="3">
        <v>5.1581176964282122E-3</v>
      </c>
      <c r="AI433" s="11">
        <v>0</v>
      </c>
    </row>
    <row r="434" spans="1:35" x14ac:dyDescent="0.3">
      <c r="A434" s="7">
        <v>2.5</v>
      </c>
      <c r="B434" s="7">
        <v>2</v>
      </c>
      <c r="C434" s="11">
        <v>-7.7911827066428317E-4</v>
      </c>
      <c r="D434" s="11">
        <v>6.8247638597538074E-3</v>
      </c>
      <c r="E434" s="11">
        <v>-2.1787921380631126E-2</v>
      </c>
      <c r="F434" s="1">
        <v>5.1991752122800605E-2</v>
      </c>
      <c r="G434" s="3">
        <f t="shared" si="248"/>
        <v>2.8002999815554663E-2</v>
      </c>
      <c r="H434" s="11">
        <f t="shared" si="242"/>
        <v>0.93238682740845846</v>
      </c>
      <c r="I434" s="3">
        <f t="shared" si="243"/>
        <v>2.2356463488940825E-2</v>
      </c>
      <c r="J434" s="3">
        <v>5.1957269703873472E-3</v>
      </c>
      <c r="K434" s="11">
        <v>0</v>
      </c>
      <c r="M434" s="7">
        <v>2.5</v>
      </c>
      <c r="N434" s="7">
        <v>2</v>
      </c>
      <c r="O434" s="11">
        <v>-7.7911827066428317E-4</v>
      </c>
      <c r="P434" s="11">
        <v>6.8247638597538074E-3</v>
      </c>
      <c r="Q434" s="11">
        <v>-2.1787921380631126E-2</v>
      </c>
      <c r="R434" s="1">
        <v>5.1991752122800605E-2</v>
      </c>
      <c r="S434" s="3">
        <f t="shared" si="249"/>
        <v>2.8002999815554663E-2</v>
      </c>
      <c r="T434" s="11">
        <f t="shared" si="244"/>
        <v>0.93238682740845846</v>
      </c>
      <c r="U434" s="3">
        <f t="shared" si="245"/>
        <v>2.2356463488940825E-2</v>
      </c>
      <c r="V434" s="3">
        <v>5.1957269703873472E-3</v>
      </c>
      <c r="W434" s="11">
        <v>0</v>
      </c>
      <c r="Y434" s="7">
        <v>2.5</v>
      </c>
      <c r="Z434" s="7">
        <v>2</v>
      </c>
      <c r="AA434" s="11">
        <v>-7.7911827066428317E-4</v>
      </c>
      <c r="AB434" s="11">
        <v>6.8247638597538074E-3</v>
      </c>
      <c r="AC434" s="11">
        <v>-2.1787921380631126E-2</v>
      </c>
      <c r="AD434" s="1">
        <v>5.1991752122800605E-2</v>
      </c>
      <c r="AE434" s="3">
        <f t="shared" si="250"/>
        <v>2.8002999815554663E-2</v>
      </c>
      <c r="AF434" s="11">
        <f t="shared" si="246"/>
        <v>0.93238682740845846</v>
      </c>
      <c r="AG434" s="3">
        <f t="shared" si="247"/>
        <v>2.2356463488940825E-2</v>
      </c>
      <c r="AH434" s="3">
        <v>5.1957269703873472E-3</v>
      </c>
      <c r="AI434" s="11">
        <v>0</v>
      </c>
    </row>
    <row r="435" spans="1:35" x14ac:dyDescent="0.3">
      <c r="A435" s="7">
        <v>2.75</v>
      </c>
      <c r="B435" s="7">
        <v>2</v>
      </c>
      <c r="C435" s="11">
        <v>-7.7911827066428317E-4</v>
      </c>
      <c r="D435" s="11">
        <v>6.8247638597538074E-3</v>
      </c>
      <c r="E435" s="11">
        <v>-2.1787921380631126E-2</v>
      </c>
      <c r="F435" s="1">
        <v>5.1991752122800605E-2</v>
      </c>
      <c r="G435" s="3">
        <f t="shared" si="248"/>
        <v>2.7484019730231915E-2</v>
      </c>
      <c r="H435" s="11">
        <f t="shared" si="242"/>
        <v>0.92720457360928976</v>
      </c>
      <c r="I435" s="3">
        <f t="shared" si="243"/>
        <v>2.1911612467816255E-2</v>
      </c>
      <c r="J435" s="3">
        <v>5.1822537991687585E-3</v>
      </c>
      <c r="K435" s="11">
        <v>0</v>
      </c>
      <c r="M435" s="7">
        <v>2.75</v>
      </c>
      <c r="N435" s="7">
        <v>2</v>
      </c>
      <c r="O435" s="11">
        <v>-7.7911827066428317E-4</v>
      </c>
      <c r="P435" s="11">
        <v>6.8247638597538074E-3</v>
      </c>
      <c r="Q435" s="11">
        <v>-2.1787921380631126E-2</v>
      </c>
      <c r="R435" s="1">
        <v>5.1991752122800605E-2</v>
      </c>
      <c r="S435" s="3">
        <f t="shared" si="249"/>
        <v>2.7484019730231915E-2</v>
      </c>
      <c r="T435" s="11">
        <f t="shared" si="244"/>
        <v>0.92720457360928976</v>
      </c>
      <c r="U435" s="3">
        <f t="shared" si="245"/>
        <v>2.1911612467816255E-2</v>
      </c>
      <c r="V435" s="3">
        <v>5.1822537991687585E-3</v>
      </c>
      <c r="W435" s="11">
        <v>0</v>
      </c>
      <c r="Y435" s="7">
        <v>2.75</v>
      </c>
      <c r="Z435" s="7">
        <v>2</v>
      </c>
      <c r="AA435" s="11">
        <v>-7.7911827066428317E-4</v>
      </c>
      <c r="AB435" s="11">
        <v>6.8247638597538074E-3</v>
      </c>
      <c r="AC435" s="11">
        <v>-2.1787921380631126E-2</v>
      </c>
      <c r="AD435" s="1">
        <v>5.1991752122800605E-2</v>
      </c>
      <c r="AE435" s="3">
        <f t="shared" si="250"/>
        <v>2.7484019730231915E-2</v>
      </c>
      <c r="AF435" s="11">
        <f t="shared" si="246"/>
        <v>0.92720457360928976</v>
      </c>
      <c r="AG435" s="3">
        <f t="shared" si="247"/>
        <v>2.1911612467816255E-2</v>
      </c>
      <c r="AH435" s="3">
        <v>5.1822537991687585E-3</v>
      </c>
      <c r="AI435" s="11">
        <v>0</v>
      </c>
    </row>
    <row r="436" spans="1:35" x14ac:dyDescent="0.3">
      <c r="A436" s="7">
        <v>3</v>
      </c>
      <c r="B436" s="7">
        <v>3</v>
      </c>
      <c r="C436" s="11">
        <v>-1.9220562489742805E-4</v>
      </c>
      <c r="D436" s="11">
        <v>2.5138739434138226E-3</v>
      </c>
      <c r="E436" s="11">
        <v>-1.1769223318296307E-2</v>
      </c>
      <c r="F436" s="1">
        <v>4.4887025747150922E-2</v>
      </c>
      <c r="G436" s="3">
        <f t="shared" si="248"/>
        <v>2.7014669410755851E-2</v>
      </c>
      <c r="H436" s="11">
        <f t="shared" si="242"/>
        <v>0.92215310822344376</v>
      </c>
      <c r="I436" s="3">
        <f t="shared" si="243"/>
        <v>2.157514660102855E-2</v>
      </c>
      <c r="J436" s="3">
        <v>5.0514653858460806E-3</v>
      </c>
      <c r="K436" s="11">
        <v>0.92215310822344376</v>
      </c>
      <c r="M436" s="7">
        <v>3</v>
      </c>
      <c r="N436" s="7">
        <v>3</v>
      </c>
      <c r="O436" s="11">
        <v>-1.9220562489742805E-4</v>
      </c>
      <c r="P436" s="11">
        <v>2.5138739434138226E-3</v>
      </c>
      <c r="Q436" s="11">
        <v>-1.1769223318296307E-2</v>
      </c>
      <c r="R436" s="1">
        <v>4.4887025747150922E-2</v>
      </c>
      <c r="S436" s="3">
        <f t="shared" si="249"/>
        <v>2.7014669410755851E-2</v>
      </c>
      <c r="T436" s="11">
        <f t="shared" si="244"/>
        <v>0.92215310822344376</v>
      </c>
      <c r="U436" s="3">
        <f t="shared" si="245"/>
        <v>2.157514660102855E-2</v>
      </c>
      <c r="V436" s="3">
        <v>5.0514653858460806E-3</v>
      </c>
      <c r="W436" s="11">
        <v>0.92215310822344376</v>
      </c>
      <c r="Y436" s="7">
        <v>3</v>
      </c>
      <c r="Z436" s="7">
        <v>3</v>
      </c>
      <c r="AA436" s="11">
        <v>-1.9220562489742805E-4</v>
      </c>
      <c r="AB436" s="11">
        <v>2.5138739434138226E-3</v>
      </c>
      <c r="AC436" s="11">
        <v>-1.1769223318296307E-2</v>
      </c>
      <c r="AD436" s="1">
        <v>4.4887025747150922E-2</v>
      </c>
      <c r="AE436" s="3">
        <f t="shared" si="250"/>
        <v>2.7014669410755851E-2</v>
      </c>
      <c r="AF436" s="11">
        <f t="shared" si="246"/>
        <v>0.92215310822344376</v>
      </c>
      <c r="AG436" s="3">
        <f t="shared" si="247"/>
        <v>2.157514660102855E-2</v>
      </c>
      <c r="AH436" s="3">
        <v>5.0514653858460806E-3</v>
      </c>
      <c r="AI436" s="11">
        <v>0.92215310822344376</v>
      </c>
    </row>
    <row r="437" spans="1:35" x14ac:dyDescent="0.3">
      <c r="A437" s="7">
        <v>3.25</v>
      </c>
      <c r="B437" s="7">
        <v>3</v>
      </c>
      <c r="C437" s="11">
        <v>-1.9220562489742805E-4</v>
      </c>
      <c r="D437" s="11">
        <v>2.5138739434138226E-3</v>
      </c>
      <c r="E437" s="11">
        <v>-1.1769223318296307E-2</v>
      </c>
      <c r="F437" s="1">
        <v>4.4887025747150922E-2</v>
      </c>
      <c r="G437" s="3">
        <f t="shared" si="248"/>
        <v>2.6591784772814406E-2</v>
      </c>
      <c r="H437" s="11">
        <f t="shared" si="242"/>
        <v>0.91720589530978469</v>
      </c>
      <c r="I437" s="3">
        <f t="shared" si="243"/>
        <v>2.185063559319822E-2</v>
      </c>
      <c r="J437" s="3">
        <v>4.9472129136590619E-3</v>
      </c>
      <c r="K437" s="11">
        <v>0</v>
      </c>
      <c r="M437" s="7">
        <v>3.25</v>
      </c>
      <c r="N437" s="7">
        <v>3</v>
      </c>
      <c r="O437" s="11">
        <v>-1.9220562489742805E-4</v>
      </c>
      <c r="P437" s="11">
        <v>2.5138739434138226E-3</v>
      </c>
      <c r="Q437" s="11">
        <v>-1.1769223318296307E-2</v>
      </c>
      <c r="R437" s="1">
        <v>4.4887025747150922E-2</v>
      </c>
      <c r="S437" s="3">
        <f t="shared" si="249"/>
        <v>2.6591784772814406E-2</v>
      </c>
      <c r="T437" s="11">
        <f t="shared" si="244"/>
        <v>0.91720589530978469</v>
      </c>
      <c r="U437" s="3">
        <f t="shared" si="245"/>
        <v>2.185063559319822E-2</v>
      </c>
      <c r="V437" s="3">
        <v>4.9472129136590619E-3</v>
      </c>
      <c r="W437" s="11">
        <v>0</v>
      </c>
      <c r="Y437" s="7">
        <v>3.25</v>
      </c>
      <c r="Z437" s="7">
        <v>3</v>
      </c>
      <c r="AA437" s="11">
        <v>-1.9220562489742805E-4</v>
      </c>
      <c r="AB437" s="11">
        <v>2.5138739434138226E-3</v>
      </c>
      <c r="AC437" s="11">
        <v>-1.1769223318296307E-2</v>
      </c>
      <c r="AD437" s="1">
        <v>4.4887025747150922E-2</v>
      </c>
      <c r="AE437" s="3">
        <f t="shared" si="250"/>
        <v>2.6591784772814406E-2</v>
      </c>
      <c r="AF437" s="11">
        <f t="shared" si="246"/>
        <v>0.91720589530978469</v>
      </c>
      <c r="AG437" s="3">
        <f t="shared" si="247"/>
        <v>2.185063559319822E-2</v>
      </c>
      <c r="AH437" s="3">
        <v>4.9472129136590619E-3</v>
      </c>
      <c r="AI437" s="11">
        <v>0</v>
      </c>
    </row>
    <row r="438" spans="1:35" x14ac:dyDescent="0.3">
      <c r="A438" s="7">
        <v>3.5</v>
      </c>
      <c r="B438" s="7">
        <v>3</v>
      </c>
      <c r="C438" s="11">
        <v>-1.9220562489742805E-4</v>
      </c>
      <c r="D438" s="11">
        <v>2.5138739434138226E-3</v>
      </c>
      <c r="E438" s="11">
        <v>-1.1769223318296307E-2</v>
      </c>
      <c r="F438" s="1">
        <v>4.4887025747150922E-2</v>
      </c>
      <c r="G438" s="3">
        <f t="shared" si="248"/>
        <v>2.6248883772455944E-2</v>
      </c>
      <c r="H438" s="11">
        <f t="shared" si="242"/>
        <v>0.91222273367643603</v>
      </c>
      <c r="I438" s="3">
        <f t="shared" si="243"/>
        <v>2.2095637508444455E-2</v>
      </c>
      <c r="J438" s="3">
        <v>4.9831616333487283E-3</v>
      </c>
      <c r="K438" s="11">
        <v>0</v>
      </c>
      <c r="M438" s="7">
        <v>3.5</v>
      </c>
      <c r="N438" s="7">
        <v>3</v>
      </c>
      <c r="O438" s="11">
        <v>-1.9220562489742805E-4</v>
      </c>
      <c r="P438" s="11">
        <v>2.5138739434138226E-3</v>
      </c>
      <c r="Q438" s="11">
        <v>-1.1769223318296307E-2</v>
      </c>
      <c r="R438" s="1">
        <v>4.4887025747150922E-2</v>
      </c>
      <c r="S438" s="3">
        <f t="shared" si="249"/>
        <v>2.6248883772455944E-2</v>
      </c>
      <c r="T438" s="11">
        <f t="shared" si="244"/>
        <v>0.91222273367643603</v>
      </c>
      <c r="U438" s="3">
        <f t="shared" si="245"/>
        <v>2.2095637508444455E-2</v>
      </c>
      <c r="V438" s="3">
        <v>4.9831616333487283E-3</v>
      </c>
      <c r="W438" s="11">
        <v>0</v>
      </c>
      <c r="Y438" s="7">
        <v>3.5</v>
      </c>
      <c r="Z438" s="7">
        <v>3</v>
      </c>
      <c r="AA438" s="11">
        <v>-1.9220562489742805E-4</v>
      </c>
      <c r="AB438" s="11">
        <v>2.5138739434138226E-3</v>
      </c>
      <c r="AC438" s="11">
        <v>-1.1769223318296307E-2</v>
      </c>
      <c r="AD438" s="1">
        <v>4.4887025747150922E-2</v>
      </c>
      <c r="AE438" s="3">
        <f t="shared" si="250"/>
        <v>2.6248883772455944E-2</v>
      </c>
      <c r="AF438" s="11">
        <f t="shared" si="246"/>
        <v>0.91222273367643603</v>
      </c>
      <c r="AG438" s="3">
        <f t="shared" si="247"/>
        <v>2.2095637508444455E-2</v>
      </c>
      <c r="AH438" s="3">
        <v>4.9831616333487283E-3</v>
      </c>
      <c r="AI438" s="11">
        <v>0</v>
      </c>
    </row>
    <row r="439" spans="1:35" x14ac:dyDescent="0.3">
      <c r="A439" s="7">
        <v>3.75</v>
      </c>
      <c r="B439" s="7">
        <v>3</v>
      </c>
      <c r="C439" s="11">
        <v>-1.9220562489742805E-4</v>
      </c>
      <c r="D439" s="11">
        <v>2.5138739434138226E-3</v>
      </c>
      <c r="E439" s="11">
        <v>-1.1769223318296307E-2</v>
      </c>
      <c r="F439" s="1">
        <v>4.4887025747150922E-2</v>
      </c>
      <c r="G439" s="3">
        <f t="shared" si="248"/>
        <v>2.5967947132346344E-2</v>
      </c>
      <c r="H439" s="11">
        <f t="shared" si="242"/>
        <v>0.90721138022618264</v>
      </c>
      <c r="I439" s="3">
        <f t="shared" si="243"/>
        <v>2.2237668303951352E-2</v>
      </c>
      <c r="J439" s="3">
        <v>5.0113534502533265E-3</v>
      </c>
      <c r="K439" s="11">
        <v>0</v>
      </c>
      <c r="M439" s="7">
        <v>3.75</v>
      </c>
      <c r="N439" s="7">
        <v>3</v>
      </c>
      <c r="O439" s="11">
        <v>-1.9220562489742805E-4</v>
      </c>
      <c r="P439" s="11">
        <v>2.5138739434138226E-3</v>
      </c>
      <c r="Q439" s="11">
        <v>-1.1769223318296307E-2</v>
      </c>
      <c r="R439" s="1">
        <v>4.4887025747150922E-2</v>
      </c>
      <c r="S439" s="3">
        <f t="shared" si="249"/>
        <v>2.5967947132346344E-2</v>
      </c>
      <c r="T439" s="11">
        <f t="shared" si="244"/>
        <v>0.90721138022618264</v>
      </c>
      <c r="U439" s="3">
        <f t="shared" si="245"/>
        <v>2.2237668303951352E-2</v>
      </c>
      <c r="V439" s="3">
        <v>5.0113534502533265E-3</v>
      </c>
      <c r="W439" s="11">
        <v>0</v>
      </c>
      <c r="Y439" s="7">
        <v>3.75</v>
      </c>
      <c r="Z439" s="7">
        <v>3</v>
      </c>
      <c r="AA439" s="11">
        <v>-1.9220562489742805E-4</v>
      </c>
      <c r="AB439" s="11">
        <v>2.5138739434138226E-3</v>
      </c>
      <c r="AC439" s="11">
        <v>-1.1769223318296307E-2</v>
      </c>
      <c r="AD439" s="1">
        <v>4.4887025747150922E-2</v>
      </c>
      <c r="AE439" s="3">
        <f t="shared" si="250"/>
        <v>2.5967947132346344E-2</v>
      </c>
      <c r="AF439" s="11">
        <f t="shared" si="246"/>
        <v>0.90721138022618264</v>
      </c>
      <c r="AG439" s="3">
        <f t="shared" si="247"/>
        <v>2.2237668303951352E-2</v>
      </c>
      <c r="AH439" s="3">
        <v>5.0113534502533265E-3</v>
      </c>
      <c r="AI439" s="11">
        <v>0</v>
      </c>
    </row>
    <row r="440" spans="1:35" x14ac:dyDescent="0.3">
      <c r="A440" s="7">
        <v>4</v>
      </c>
      <c r="B440" s="7">
        <v>4</v>
      </c>
      <c r="C440" s="11">
        <v>-2.7734364343892041E-4</v>
      </c>
      <c r="D440" s="11">
        <v>4.0050794342480793E-3</v>
      </c>
      <c r="E440" s="11">
        <v>-1.9612242354978729E-2</v>
      </c>
      <c r="F440" s="1">
        <v>5.7848647227188014E-2</v>
      </c>
      <c r="G440" s="3">
        <f t="shared" si="248"/>
        <v>2.5730955575151461E-2</v>
      </c>
      <c r="H440" s="11">
        <f t="shared" si="242"/>
        <v>0.90219569805652444</v>
      </c>
      <c r="I440" s="3">
        <f t="shared" si="243"/>
        <v>2.2683192895248894E-2</v>
      </c>
      <c r="J440" s="3">
        <v>5.0156821696582098E-3</v>
      </c>
      <c r="K440" s="11">
        <v>0.90219569805652444</v>
      </c>
      <c r="M440" s="7">
        <v>4</v>
      </c>
      <c r="N440" s="7">
        <v>4</v>
      </c>
      <c r="O440" s="11">
        <v>-2.7734364343892041E-4</v>
      </c>
      <c r="P440" s="11">
        <v>4.0050794342480793E-3</v>
      </c>
      <c r="Q440" s="11">
        <v>-1.9612242354978729E-2</v>
      </c>
      <c r="R440" s="1">
        <v>5.7848647227188014E-2</v>
      </c>
      <c r="S440" s="3">
        <f t="shared" si="249"/>
        <v>2.5730955575151461E-2</v>
      </c>
      <c r="T440" s="11">
        <f t="shared" si="244"/>
        <v>0.90219569805652444</v>
      </c>
      <c r="U440" s="3">
        <f t="shared" si="245"/>
        <v>2.2683192895248894E-2</v>
      </c>
      <c r="V440" s="3">
        <v>5.0156821696582098E-3</v>
      </c>
      <c r="W440" s="11">
        <v>0.90219569805652444</v>
      </c>
      <c r="Y440" s="7">
        <v>4</v>
      </c>
      <c r="Z440" s="7">
        <v>4</v>
      </c>
      <c r="AA440" s="11">
        <v>-2.7734364343892041E-4</v>
      </c>
      <c r="AB440" s="11">
        <v>4.0050794342480793E-3</v>
      </c>
      <c r="AC440" s="11">
        <v>-1.9612242354978729E-2</v>
      </c>
      <c r="AD440" s="1">
        <v>5.7848647227188014E-2</v>
      </c>
      <c r="AE440" s="3">
        <f t="shared" si="250"/>
        <v>2.5730955575151461E-2</v>
      </c>
      <c r="AF440" s="11">
        <f t="shared" si="246"/>
        <v>0.90219569805652444</v>
      </c>
      <c r="AG440" s="3">
        <f t="shared" si="247"/>
        <v>2.2683192895248894E-2</v>
      </c>
      <c r="AH440" s="3">
        <v>5.0156821696582098E-3</v>
      </c>
      <c r="AI440" s="11">
        <v>0.90219569805652444</v>
      </c>
    </row>
    <row r="441" spans="1:35" x14ac:dyDescent="0.3">
      <c r="A441" s="7">
        <v>4.25</v>
      </c>
      <c r="B441" s="7">
        <v>4</v>
      </c>
      <c r="C441" s="11">
        <v>-2.7734364343892041E-4</v>
      </c>
      <c r="D441" s="11">
        <v>4.0050794342480793E-3</v>
      </c>
      <c r="E441" s="11">
        <v>-1.9612242354978729E-2</v>
      </c>
      <c r="F441" s="1">
        <v>5.7848647227188014E-2</v>
      </c>
      <c r="G441" s="3">
        <f t="shared" si="248"/>
        <v>2.5547906371268476E-2</v>
      </c>
      <c r="H441" s="11">
        <f t="shared" si="242"/>
        <v>0.89710837746303995</v>
      </c>
      <c r="I441" s="3">
        <f t="shared" si="243"/>
        <v>2.3376194505321024E-2</v>
      </c>
      <c r="J441" s="3">
        <v>5.0873205934844727E-3</v>
      </c>
      <c r="K441" s="11">
        <v>0</v>
      </c>
      <c r="M441" s="7">
        <v>4.25</v>
      </c>
      <c r="N441" s="7">
        <v>4</v>
      </c>
      <c r="O441" s="11">
        <v>-2.7734364343892041E-4</v>
      </c>
      <c r="P441" s="11">
        <v>4.0050794342480793E-3</v>
      </c>
      <c r="Q441" s="11">
        <v>-1.9612242354978729E-2</v>
      </c>
      <c r="R441" s="1">
        <v>5.7848647227188014E-2</v>
      </c>
      <c r="S441" s="3">
        <f t="shared" si="249"/>
        <v>2.5547906371268476E-2</v>
      </c>
      <c r="T441" s="11">
        <f t="shared" si="244"/>
        <v>0.89710837746303995</v>
      </c>
      <c r="U441" s="3">
        <f t="shared" si="245"/>
        <v>2.3376194505321024E-2</v>
      </c>
      <c r="V441" s="3">
        <v>5.0873205934844727E-3</v>
      </c>
      <c r="W441" s="11">
        <v>0</v>
      </c>
      <c r="Y441" s="7">
        <v>4.25</v>
      </c>
      <c r="Z441" s="7">
        <v>4</v>
      </c>
      <c r="AA441" s="11">
        <v>-2.7734364343892041E-4</v>
      </c>
      <c r="AB441" s="11">
        <v>4.0050794342480793E-3</v>
      </c>
      <c r="AC441" s="11">
        <v>-1.9612242354978729E-2</v>
      </c>
      <c r="AD441" s="1">
        <v>5.7848647227188014E-2</v>
      </c>
      <c r="AE441" s="3">
        <f t="shared" si="250"/>
        <v>2.5547906371268476E-2</v>
      </c>
      <c r="AF441" s="11">
        <f t="shared" si="246"/>
        <v>0.89710837746303995</v>
      </c>
      <c r="AG441" s="3">
        <f t="shared" si="247"/>
        <v>2.3376194505321024E-2</v>
      </c>
      <c r="AH441" s="3">
        <v>5.0873205934844727E-3</v>
      </c>
      <c r="AI441" s="11">
        <v>0</v>
      </c>
    </row>
    <row r="442" spans="1:35" x14ac:dyDescent="0.3">
      <c r="A442" s="7">
        <v>4.5</v>
      </c>
      <c r="B442" s="7">
        <v>4</v>
      </c>
      <c r="C442" s="11">
        <v>-2.7734364343892041E-4</v>
      </c>
      <c r="D442" s="11">
        <v>4.0050794342480793E-3</v>
      </c>
      <c r="E442" s="11">
        <v>-1.9612242354978729E-2</v>
      </c>
      <c r="F442" s="1">
        <v>5.7848647227188014E-2</v>
      </c>
      <c r="G442" s="3">
        <f t="shared" si="248"/>
        <v>2.5423475664935719E-2</v>
      </c>
      <c r="H442" s="11">
        <f t="shared" si="242"/>
        <v>0.89189609332402031</v>
      </c>
      <c r="I442" s="3">
        <f t="shared" si="243"/>
        <v>2.3749250867581395E-2</v>
      </c>
      <c r="J442" s="3">
        <v>5.2122841390195625E-3</v>
      </c>
      <c r="K442" s="11">
        <v>0</v>
      </c>
      <c r="M442" s="7">
        <v>4.5</v>
      </c>
      <c r="N442" s="7">
        <v>4</v>
      </c>
      <c r="O442" s="11">
        <v>-2.7734364343892041E-4</v>
      </c>
      <c r="P442" s="11">
        <v>4.0050794342480793E-3</v>
      </c>
      <c r="Q442" s="11">
        <v>-1.9612242354978729E-2</v>
      </c>
      <c r="R442" s="1">
        <v>5.7848647227188014E-2</v>
      </c>
      <c r="S442" s="3">
        <f t="shared" si="249"/>
        <v>2.5423475664935719E-2</v>
      </c>
      <c r="T442" s="11">
        <f t="shared" si="244"/>
        <v>0.89189609332402031</v>
      </c>
      <c r="U442" s="3">
        <f t="shared" si="245"/>
        <v>2.3749250867581395E-2</v>
      </c>
      <c r="V442" s="3">
        <v>5.2122841390195625E-3</v>
      </c>
      <c r="W442" s="11">
        <v>0</v>
      </c>
      <c r="Y442" s="7">
        <v>4.5</v>
      </c>
      <c r="Z442" s="7">
        <v>4</v>
      </c>
      <c r="AA442" s="11">
        <v>-2.7734364343892041E-4</v>
      </c>
      <c r="AB442" s="11">
        <v>4.0050794342480793E-3</v>
      </c>
      <c r="AC442" s="11">
        <v>-1.9612242354978729E-2</v>
      </c>
      <c r="AD442" s="1">
        <v>5.7848647227188014E-2</v>
      </c>
      <c r="AE442" s="3">
        <f t="shared" si="250"/>
        <v>2.5423475664935719E-2</v>
      </c>
      <c r="AF442" s="11">
        <f t="shared" si="246"/>
        <v>0.89189609332402031</v>
      </c>
      <c r="AG442" s="3">
        <f t="shared" si="247"/>
        <v>2.3749250867581395E-2</v>
      </c>
      <c r="AH442" s="3">
        <v>5.2122841390195625E-3</v>
      </c>
      <c r="AI442" s="11">
        <v>0</v>
      </c>
    </row>
    <row r="443" spans="1:35" x14ac:dyDescent="0.3">
      <c r="A443" s="7">
        <v>4.75</v>
      </c>
      <c r="B443" s="7">
        <v>4</v>
      </c>
      <c r="C443" s="11">
        <v>-2.7734364343892041E-4</v>
      </c>
      <c r="D443" s="11">
        <v>4.0050794342480793E-3</v>
      </c>
      <c r="E443" s="11">
        <v>-1.9612242354978729E-2</v>
      </c>
      <c r="F443" s="1">
        <v>5.7848647227188014E-2</v>
      </c>
      <c r="G443" s="3">
        <f t="shared" si="248"/>
        <v>2.533166248958079E-2</v>
      </c>
      <c r="H443" s="11">
        <f t="shared" si="242"/>
        <v>0.88663188257241832</v>
      </c>
      <c r="I443" s="3">
        <f t="shared" si="243"/>
        <v>2.3697651581001011E-2</v>
      </c>
      <c r="J443" s="3">
        <v>5.2642107516020827E-3</v>
      </c>
      <c r="K443" s="11">
        <v>0</v>
      </c>
      <c r="M443" s="7">
        <v>4.75</v>
      </c>
      <c r="N443" s="7">
        <v>4</v>
      </c>
      <c r="O443" s="11">
        <v>-2.7734364343892041E-4</v>
      </c>
      <c r="P443" s="11">
        <v>4.0050794342480793E-3</v>
      </c>
      <c r="Q443" s="11">
        <v>-1.9612242354978729E-2</v>
      </c>
      <c r="R443" s="1">
        <v>5.7848647227188014E-2</v>
      </c>
      <c r="S443" s="3">
        <f t="shared" si="249"/>
        <v>2.533166248958079E-2</v>
      </c>
      <c r="T443" s="11">
        <f t="shared" si="244"/>
        <v>0.88663188257241832</v>
      </c>
      <c r="U443" s="3">
        <f t="shared" si="245"/>
        <v>2.3697651581001011E-2</v>
      </c>
      <c r="V443" s="3">
        <v>5.2642107516020827E-3</v>
      </c>
      <c r="W443" s="11">
        <v>0</v>
      </c>
      <c r="Y443" s="7">
        <v>4.75</v>
      </c>
      <c r="Z443" s="7">
        <v>4</v>
      </c>
      <c r="AA443" s="11">
        <v>-2.7734364343892041E-4</v>
      </c>
      <c r="AB443" s="11">
        <v>4.0050794342480793E-3</v>
      </c>
      <c r="AC443" s="11">
        <v>-1.9612242354978729E-2</v>
      </c>
      <c r="AD443" s="1">
        <v>5.7848647227188014E-2</v>
      </c>
      <c r="AE443" s="3">
        <f t="shared" si="250"/>
        <v>2.533166248958079E-2</v>
      </c>
      <c r="AF443" s="11">
        <f t="shared" si="246"/>
        <v>0.88663188257241832</v>
      </c>
      <c r="AG443" s="3">
        <f t="shared" si="247"/>
        <v>2.3697651581001011E-2</v>
      </c>
      <c r="AH443" s="3">
        <v>5.2642107516020827E-3</v>
      </c>
      <c r="AI443" s="11">
        <v>0</v>
      </c>
    </row>
    <row r="444" spans="1:35" x14ac:dyDescent="0.3">
      <c r="A444" s="7">
        <v>5</v>
      </c>
      <c r="B444" s="7">
        <v>5</v>
      </c>
      <c r="C444" s="11">
        <v>1.2602839740901529E-5</v>
      </c>
      <c r="D444" s="11">
        <v>-1.5311406254372921E-4</v>
      </c>
      <c r="E444" s="11">
        <v>2.2370637445271228E-4</v>
      </c>
      <c r="F444" s="1">
        <v>2.6380430602348279E-2</v>
      </c>
      <c r="G444" s="3">
        <f t="shared" si="248"/>
        <v>2.5246465878631302E-2</v>
      </c>
      <c r="H444" s="11">
        <f t="shared" si="242"/>
        <v>0.88141004553266145</v>
      </c>
      <c r="I444" s="3">
        <f t="shared" si="243"/>
        <v>2.3464651474135678E-2</v>
      </c>
      <c r="J444" s="3">
        <v>5.2218370397568116E-3</v>
      </c>
      <c r="K444" s="11">
        <v>0.88141004553266145</v>
      </c>
      <c r="M444" s="7">
        <v>5</v>
      </c>
      <c r="N444" s="7">
        <v>5</v>
      </c>
      <c r="O444" s="11">
        <v>1.6769506407568184E-5</v>
      </c>
      <c r="P444" s="11">
        <v>-2.2394739587706236E-4</v>
      </c>
      <c r="Q444" s="11">
        <v>6.1953970778604473E-4</v>
      </c>
      <c r="R444" s="1">
        <v>2.5651263935681616E-2</v>
      </c>
      <c r="S444" s="3">
        <f t="shared" si="249"/>
        <v>2.5246465878631302E-2</v>
      </c>
      <c r="T444" s="11">
        <f t="shared" si="244"/>
        <v>0.88141004553266145</v>
      </c>
      <c r="U444" s="3">
        <f t="shared" si="245"/>
        <v>2.3455025032139254E-2</v>
      </c>
      <c r="V444" s="3">
        <v>5.2218370397568116E-3</v>
      </c>
      <c r="W444" s="11">
        <v>0.88141004553266145</v>
      </c>
      <c r="Y444" s="7">
        <v>5</v>
      </c>
      <c r="Z444" s="7">
        <v>5</v>
      </c>
      <c r="AA444" s="11">
        <v>9.930419091587966E-6</v>
      </c>
      <c r="AB444" s="11">
        <v>-1.0768291150539864E-4</v>
      </c>
      <c r="AC444" s="11">
        <v>-3.0173587232076209E-5</v>
      </c>
      <c r="AD444" s="1">
        <v>2.6848104215978153E-2</v>
      </c>
      <c r="AE444" s="3">
        <f t="shared" si="250"/>
        <v>2.5246465878631302E-2</v>
      </c>
      <c r="AF444" s="11">
        <f t="shared" si="246"/>
        <v>0.88141004553266145</v>
      </c>
      <c r="AG444" s="3">
        <f t="shared" si="247"/>
        <v>2.3470825702827547E-2</v>
      </c>
      <c r="AH444" s="3">
        <v>5.2218370397568116E-3</v>
      </c>
      <c r="AI444" s="11">
        <v>0.88141004553266145</v>
      </c>
    </row>
    <row r="445" spans="1:35" x14ac:dyDescent="0.3">
      <c r="A445" s="7">
        <v>5.25</v>
      </c>
      <c r="B445" s="7">
        <v>5</v>
      </c>
      <c r="C445" s="11">
        <v>1.2602839740901529E-5</v>
      </c>
      <c r="D445" s="11">
        <v>-1.5311406254372921E-4</v>
      </c>
      <c r="E445" s="11">
        <v>2.2370637445271228E-4</v>
      </c>
      <c r="F445" s="1">
        <v>2.6380430602348279E-2</v>
      </c>
      <c r="G445" s="3">
        <f t="shared" si="248"/>
        <v>2.5158353013746124E-2</v>
      </c>
      <c r="H445" s="11">
        <f t="shared" si="242"/>
        <v>0.87626970472796517</v>
      </c>
      <c r="I445" s="3">
        <f t="shared" si="243"/>
        <v>2.3412921210867133E-2</v>
      </c>
      <c r="J445" s="3">
        <v>5.1403408046963705E-3</v>
      </c>
      <c r="K445" s="11">
        <v>0</v>
      </c>
      <c r="M445" s="7">
        <v>5.25</v>
      </c>
      <c r="N445" s="7">
        <v>5</v>
      </c>
      <c r="O445" s="11">
        <v>1.6769506407568184E-5</v>
      </c>
      <c r="P445" s="11">
        <v>-2.2394739587706236E-4</v>
      </c>
      <c r="Q445" s="11">
        <v>6.1953970778604473E-4</v>
      </c>
      <c r="R445" s="1">
        <v>2.5651263935681616E-2</v>
      </c>
      <c r="S445" s="3">
        <f t="shared" si="249"/>
        <v>2.5157897284579459E-2</v>
      </c>
      <c r="T445" s="11">
        <f t="shared" si="244"/>
        <v>0.87627180127420035</v>
      </c>
      <c r="U445" s="3">
        <f t="shared" si="245"/>
        <v>2.3387971413177056E-2</v>
      </c>
      <c r="V445" s="3">
        <v>5.1382442584610305E-3</v>
      </c>
      <c r="W445" s="11">
        <v>0</v>
      </c>
      <c r="Y445" s="7">
        <v>5.25</v>
      </c>
      <c r="Z445" s="7">
        <v>5</v>
      </c>
      <c r="AA445" s="11">
        <v>9.930419091587966E-6</v>
      </c>
      <c r="AB445" s="11">
        <v>-1.0768291150539864E-4</v>
      </c>
      <c r="AC445" s="11">
        <v>-3.0173587232076209E-5</v>
      </c>
      <c r="AD445" s="1">
        <v>2.6848104215978153E-2</v>
      </c>
      <c r="AE445" s="3">
        <f t="shared" si="250"/>
        <v>2.5158645309754642E-2</v>
      </c>
      <c r="AF445" s="11">
        <f t="shared" si="246"/>
        <v>0.87626836004577724</v>
      </c>
      <c r="AG445" s="3">
        <f t="shared" si="247"/>
        <v>2.3428923617396791E-2</v>
      </c>
      <c r="AH445" s="3">
        <v>5.141685486884243E-3</v>
      </c>
      <c r="AI445" s="11">
        <v>0</v>
      </c>
    </row>
    <row r="446" spans="1:35" x14ac:dyDescent="0.3">
      <c r="A446" s="7">
        <v>5.5</v>
      </c>
      <c r="B446" s="7">
        <v>5</v>
      </c>
      <c r="C446" s="11">
        <v>1.2602839740901529E-5</v>
      </c>
      <c r="D446" s="11">
        <v>-1.5311406254372921E-4</v>
      </c>
      <c r="E446" s="11">
        <v>2.2370637445271228E-4</v>
      </c>
      <c r="F446" s="1">
        <v>2.6380430602348279E-2</v>
      </c>
      <c r="G446" s="3">
        <f t="shared" si="248"/>
        <v>2.507591273178288E-2</v>
      </c>
      <c r="H446" s="11">
        <f t="shared" si="242"/>
        <v>0.87117054290738549</v>
      </c>
      <c r="I446" s="3">
        <f t="shared" si="243"/>
        <v>2.3405642578285146E-2</v>
      </c>
      <c r="J446" s="3">
        <v>5.0991618205797401E-3</v>
      </c>
      <c r="K446" s="11">
        <v>0</v>
      </c>
      <c r="M446" s="7">
        <v>5.5</v>
      </c>
      <c r="N446" s="7">
        <v>5</v>
      </c>
      <c r="O446" s="11">
        <v>1.6769506407568184E-5</v>
      </c>
      <c r="P446" s="11">
        <v>-2.2394739587706236E-4</v>
      </c>
      <c r="Q446" s="11">
        <v>6.1953970778604473E-4</v>
      </c>
      <c r="R446" s="1">
        <v>2.5651263935681616E-2</v>
      </c>
      <c r="S446" s="3">
        <f t="shared" si="249"/>
        <v>2.5074350231782883E-2</v>
      </c>
      <c r="T446" s="11">
        <f t="shared" si="244"/>
        <v>0.87117802956140777</v>
      </c>
      <c r="U446" s="3">
        <f t="shared" si="245"/>
        <v>2.337244176050568E-2</v>
      </c>
      <c r="V446" s="3">
        <v>5.0937717127925303E-3</v>
      </c>
      <c r="W446" s="11">
        <v>0</v>
      </c>
      <c r="Y446" s="7">
        <v>5.5</v>
      </c>
      <c r="Z446" s="7">
        <v>5</v>
      </c>
      <c r="AA446" s="11">
        <v>9.930419091587966E-6</v>
      </c>
      <c r="AB446" s="11">
        <v>-1.0768291150539864E-4</v>
      </c>
      <c r="AC446" s="11">
        <v>-3.0173587232076209E-5</v>
      </c>
      <c r="AD446" s="1">
        <v>2.6848104215978153E-2</v>
      </c>
      <c r="AE446" s="3">
        <f t="shared" si="250"/>
        <v>2.5076914889526375E-2</v>
      </c>
      <c r="AF446" s="11">
        <f t="shared" si="246"/>
        <v>0.87116574114393874</v>
      </c>
      <c r="AG446" s="3">
        <f t="shared" si="247"/>
        <v>2.3426937094740197E-2</v>
      </c>
      <c r="AH446" s="3">
        <v>5.1026189018385515E-3</v>
      </c>
      <c r="AI446" s="11">
        <v>0</v>
      </c>
    </row>
    <row r="447" spans="1:35" x14ac:dyDescent="0.3">
      <c r="A447" s="7">
        <v>5.75</v>
      </c>
      <c r="B447" s="7">
        <v>5</v>
      </c>
      <c r="C447" s="11">
        <v>1.2602839740901529E-5</v>
      </c>
      <c r="D447" s="11">
        <v>-1.5311406254372921E-4</v>
      </c>
      <c r="E447" s="11">
        <v>2.2370637445271228E-4</v>
      </c>
      <c r="F447" s="1">
        <v>2.6380430602348279E-2</v>
      </c>
      <c r="G447" s="3">
        <f t="shared" si="248"/>
        <v>2.5000326548967278E-2</v>
      </c>
      <c r="H447" s="11">
        <f t="shared" si="242"/>
        <v>0.86610262081267109</v>
      </c>
      <c r="I447" s="3">
        <f t="shared" si="243"/>
        <v>2.3447569100923715E-2</v>
      </c>
      <c r="J447" s="3">
        <v>5.0679220947143526E-3</v>
      </c>
      <c r="K447" s="11">
        <v>0</v>
      </c>
      <c r="M447" s="7">
        <v>5.75</v>
      </c>
      <c r="N447" s="7">
        <v>5</v>
      </c>
      <c r="O447" s="11">
        <v>1.6769506407568184E-5</v>
      </c>
      <c r="P447" s="11">
        <v>-2.2394739587706236E-4</v>
      </c>
      <c r="Q447" s="11">
        <v>6.1953970778604473E-4</v>
      </c>
      <c r="R447" s="1">
        <v>2.5651263935681616E-2</v>
      </c>
      <c r="S447" s="3">
        <f t="shared" si="249"/>
        <v>2.4997396861467281E-2</v>
      </c>
      <c r="T447" s="11">
        <f t="shared" si="244"/>
        <v>0.86611721104318806</v>
      </c>
      <c r="U447" s="3">
        <f t="shared" si="245"/>
        <v>2.3414760848748273E-2</v>
      </c>
      <c r="V447" s="3">
        <v>5.0608185182196303E-3</v>
      </c>
      <c r="W447" s="11">
        <v>0</v>
      </c>
      <c r="Y447" s="7">
        <v>5.75</v>
      </c>
      <c r="Z447" s="7">
        <v>5</v>
      </c>
      <c r="AA447" s="11">
        <v>9.930419091587966E-6</v>
      </c>
      <c r="AB447" s="11">
        <v>-1.0768291150539864E-4</v>
      </c>
      <c r="AC447" s="11">
        <v>-3.0173587232076209E-5</v>
      </c>
      <c r="AD447" s="1">
        <v>2.6848104215978153E-2</v>
      </c>
      <c r="AE447" s="3">
        <f t="shared" si="250"/>
        <v>2.5002205594736329E-2</v>
      </c>
      <c r="AF447" s="11">
        <f t="shared" si="246"/>
        <v>0.86609326304604928</v>
      </c>
      <c r="AG447" s="3">
        <f t="shared" si="247"/>
        <v>2.3468611829883024E-2</v>
      </c>
      <c r="AH447" s="3">
        <v>5.0724780978895177E-3</v>
      </c>
      <c r="AI447" s="11">
        <v>0</v>
      </c>
    </row>
    <row r="448" spans="1:35" x14ac:dyDescent="0.3">
      <c r="A448" s="7">
        <v>6</v>
      </c>
      <c r="B448" s="7">
        <v>5</v>
      </c>
      <c r="C448" s="11">
        <v>1.2602839740901529E-5</v>
      </c>
      <c r="D448" s="11">
        <v>-1.5311406254372921E-4</v>
      </c>
      <c r="E448" s="11">
        <v>2.2370637445271228E-4</v>
      </c>
      <c r="F448" s="1">
        <v>2.6380430602348279E-2</v>
      </c>
      <c r="G448" s="3">
        <f t="shared" si="248"/>
        <v>2.4932775981525032E-2</v>
      </c>
      <c r="H448" s="11">
        <f t="shared" si="242"/>
        <v>0.86105520794069623</v>
      </c>
      <c r="I448" s="3">
        <f t="shared" si="243"/>
        <v>2.3543456196104984E-2</v>
      </c>
      <c r="J448" s="3">
        <v>5.0474128719749283E-3</v>
      </c>
      <c r="K448" s="11">
        <v>0.86105520794069623</v>
      </c>
      <c r="M448" s="7">
        <v>6</v>
      </c>
      <c r="N448" s="7">
        <v>5</v>
      </c>
      <c r="O448" s="11">
        <v>1.6769506407568184E-5</v>
      </c>
      <c r="P448" s="11">
        <v>-2.2394739587706236E-4</v>
      </c>
      <c r="Q448" s="11">
        <v>6.1953970778604473E-4</v>
      </c>
      <c r="R448" s="1">
        <v>2.5651263935681616E-2</v>
      </c>
      <c r="S448" s="3">
        <f t="shared" si="249"/>
        <v>2.4928609314858366E-2</v>
      </c>
      <c r="T448" s="11">
        <f t="shared" si="244"/>
        <v>0.8610767345899768</v>
      </c>
      <c r="U448" s="3">
        <f t="shared" si="245"/>
        <v>2.3521256041991734E-2</v>
      </c>
      <c r="V448" s="3">
        <v>5.040476453211349E-3</v>
      </c>
      <c r="W448" s="11">
        <v>0.8610767345899768</v>
      </c>
      <c r="Y448" s="7">
        <v>6</v>
      </c>
      <c r="Z448" s="7">
        <v>5</v>
      </c>
      <c r="AA448" s="11">
        <v>9.930419091587966E-6</v>
      </c>
      <c r="AB448" s="11">
        <v>-1.0768291150539864E-4</v>
      </c>
      <c r="AC448" s="11">
        <v>-3.0173587232076209E-5</v>
      </c>
      <c r="AD448" s="1">
        <v>2.6848104215978153E-2</v>
      </c>
      <c r="AE448" s="3">
        <f t="shared" si="250"/>
        <v>2.4935448402174345E-2</v>
      </c>
      <c r="AF448" s="11">
        <f t="shared" si="246"/>
        <v>0.86104140144107955</v>
      </c>
      <c r="AG448" s="3">
        <f t="shared" si="247"/>
        <v>2.3557695016646285E-2</v>
      </c>
      <c r="AH448" s="3">
        <v>5.0518616049697943E-3</v>
      </c>
      <c r="AI448" s="11">
        <v>0.86104140144107955</v>
      </c>
    </row>
    <row r="449" spans="1:35" x14ac:dyDescent="0.3">
      <c r="A449" s="7">
        <v>6.25</v>
      </c>
      <c r="B449" s="7">
        <v>5</v>
      </c>
      <c r="C449" s="11">
        <v>1.2602839740901529E-5</v>
      </c>
      <c r="D449" s="11">
        <v>-1.5311406254372921E-4</v>
      </c>
      <c r="E449" s="11">
        <v>2.2370637445271228E-4</v>
      </c>
      <c r="F449" s="1">
        <v>2.6380430602348279E-2</v>
      </c>
      <c r="G449" s="3">
        <f t="shared" si="248"/>
        <v>2.4874442545681847E-2</v>
      </c>
      <c r="H449" s="11">
        <f t="shared" si="242"/>
        <v>0.85601680937702196</v>
      </c>
      <c r="I449" s="3">
        <f t="shared" si="243"/>
        <v>2.3698061783530733E-2</v>
      </c>
      <c r="J449" s="3">
        <v>5.0383985636743662E-3</v>
      </c>
      <c r="K449" s="11">
        <v>0</v>
      </c>
      <c r="M449" s="7">
        <v>6.25</v>
      </c>
      <c r="N449" s="7">
        <v>5</v>
      </c>
      <c r="O449" s="11">
        <v>1.6769506407568184E-5</v>
      </c>
      <c r="P449" s="11">
        <v>-2.2394739587706236E-4</v>
      </c>
      <c r="Q449" s="11">
        <v>6.1953970778604473E-4</v>
      </c>
      <c r="R449" s="1">
        <v>2.5651263935681616E-2</v>
      </c>
      <c r="S449" s="3">
        <f t="shared" si="249"/>
        <v>2.4869559733181848E-2</v>
      </c>
      <c r="T449" s="11">
        <f t="shared" si="244"/>
        <v>0.8560429333354963</v>
      </c>
      <c r="U449" s="3">
        <f t="shared" si="245"/>
        <v>2.3698258253166848E-2</v>
      </c>
      <c r="V449" s="3">
        <v>5.0338012544804672E-3</v>
      </c>
      <c r="W449" s="11">
        <v>0</v>
      </c>
      <c r="Y449" s="7">
        <v>6.25</v>
      </c>
      <c r="Z449" s="7">
        <v>5</v>
      </c>
      <c r="AA449" s="11">
        <v>9.930419091587966E-6</v>
      </c>
      <c r="AB449" s="11">
        <v>-1.0768291150539864E-4</v>
      </c>
      <c r="AC449" s="11">
        <v>-3.0173587232076209E-5</v>
      </c>
      <c r="AD449" s="1">
        <v>2.6848104215978153E-2</v>
      </c>
      <c r="AE449" s="3">
        <f t="shared" si="250"/>
        <v>2.4877574288630262E-2</v>
      </c>
      <c r="AF449" s="11">
        <f t="shared" si="246"/>
        <v>0.85600005438720794</v>
      </c>
      <c r="AG449" s="3">
        <f t="shared" si="247"/>
        <v>2.3697935771652467E-2</v>
      </c>
      <c r="AH449" s="3">
        <v>5.0413470538716197E-3</v>
      </c>
      <c r="AI449" s="11">
        <v>0</v>
      </c>
    </row>
    <row r="450" spans="1:35" x14ac:dyDescent="0.3">
      <c r="A450" s="7">
        <v>6.5</v>
      </c>
      <c r="B450" s="7">
        <v>5</v>
      </c>
      <c r="C450" s="11">
        <v>1.2602839740901529E-5</v>
      </c>
      <c r="D450" s="11">
        <v>-1.5311406254372921E-4</v>
      </c>
      <c r="E450" s="11">
        <v>2.2370637445271228E-4</v>
      </c>
      <c r="F450" s="1">
        <v>2.6380430602348279E-2</v>
      </c>
      <c r="G450" s="3">
        <f t="shared" si="248"/>
        <v>2.4826507757663433E-2</v>
      </c>
      <c r="H450" s="11">
        <f t="shared" si="242"/>
        <v>0.85097519369789576</v>
      </c>
      <c r="I450" s="3">
        <f t="shared" si="243"/>
        <v>2.3916146951227901E-2</v>
      </c>
      <c r="J450" s="3">
        <v>5.0416156791261912E-3</v>
      </c>
      <c r="K450" s="11">
        <v>0</v>
      </c>
      <c r="M450" s="7">
        <v>6.5</v>
      </c>
      <c r="N450" s="7">
        <v>5</v>
      </c>
      <c r="O450" s="11">
        <v>1.6769506407568184E-5</v>
      </c>
      <c r="P450" s="11">
        <v>-2.2394739587706236E-4</v>
      </c>
      <c r="Q450" s="11">
        <v>6.1953970778604473E-4</v>
      </c>
      <c r="R450" s="1">
        <v>2.5651263935681616E-2</v>
      </c>
      <c r="S450" s="3">
        <f t="shared" si="249"/>
        <v>2.4821820257663434E-2</v>
      </c>
      <c r="T450" s="11">
        <f t="shared" si="244"/>
        <v>0.85100112224333191</v>
      </c>
      <c r="U450" s="3">
        <f t="shared" si="245"/>
        <v>2.3952103003223257E-2</v>
      </c>
      <c r="V450" s="3">
        <v>5.0418110921643224E-3</v>
      </c>
      <c r="W450" s="11">
        <v>0</v>
      </c>
      <c r="Y450" s="7">
        <v>6.5</v>
      </c>
      <c r="Z450" s="7">
        <v>5</v>
      </c>
      <c r="AA450" s="11">
        <v>9.930419091587966E-6</v>
      </c>
      <c r="AB450" s="11">
        <v>-1.0768291150539864E-4</v>
      </c>
      <c r="AC450" s="11">
        <v>-3.0173587232076209E-5</v>
      </c>
      <c r="AD450" s="1">
        <v>2.6848104215978153E-2</v>
      </c>
      <c r="AE450" s="3">
        <f t="shared" si="250"/>
        <v>2.4829514230893912E-2</v>
      </c>
      <c r="AF450" s="11">
        <f t="shared" si="246"/>
        <v>0.85095856403847758</v>
      </c>
      <c r="AG450" s="3">
        <f t="shared" si="247"/>
        <v>2.3893085593348573E-2</v>
      </c>
      <c r="AH450" s="3">
        <v>5.0414903487303641E-3</v>
      </c>
      <c r="AI450" s="11">
        <v>0</v>
      </c>
    </row>
    <row r="451" spans="1:35" x14ac:dyDescent="0.3">
      <c r="A451" s="7">
        <v>6.75</v>
      </c>
      <c r="B451" s="7">
        <v>5</v>
      </c>
      <c r="C451" s="11">
        <v>1.2602839740901529E-5</v>
      </c>
      <c r="D451" s="11">
        <v>-1.5311406254372921E-4</v>
      </c>
      <c r="E451" s="11">
        <v>2.2370637445271228E-4</v>
      </c>
      <c r="F451" s="1">
        <v>2.6380430602348279E-2</v>
      </c>
      <c r="G451" s="3">
        <f t="shared" si="248"/>
        <v>2.4790153133695498E-2</v>
      </c>
      <c r="H451" s="11">
        <f t="shared" si="242"/>
        <v>0.84591742235249912</v>
      </c>
      <c r="I451" s="3">
        <f t="shared" si="243"/>
        <v>2.4202476678002682E-2</v>
      </c>
      <c r="J451" s="3">
        <v>5.0577713453965716E-3</v>
      </c>
      <c r="K451" s="11">
        <v>0</v>
      </c>
      <c r="M451" s="7">
        <v>6.75</v>
      </c>
      <c r="N451" s="7">
        <v>5</v>
      </c>
      <c r="O451" s="11">
        <v>1.6769506407568184E-5</v>
      </c>
      <c r="P451" s="11">
        <v>-2.2394739587706236E-4</v>
      </c>
      <c r="Q451" s="11">
        <v>6.1953970778604473E-4</v>
      </c>
      <c r="R451" s="1">
        <v>2.5651263935681616E-2</v>
      </c>
      <c r="S451" s="3">
        <f t="shared" si="249"/>
        <v>2.4786963029528836E-2</v>
      </c>
      <c r="T451" s="11">
        <f t="shared" si="244"/>
        <v>0.84593563786030002</v>
      </c>
      <c r="U451" s="3">
        <f t="shared" si="245"/>
        <v>2.4289131580324863E-2</v>
      </c>
      <c r="V451" s="3">
        <v>5.0654843830318184E-3</v>
      </c>
      <c r="W451" s="11">
        <v>0</v>
      </c>
      <c r="Y451" s="7">
        <v>6.75</v>
      </c>
      <c r="Z451" s="7">
        <v>5</v>
      </c>
      <c r="AA451" s="11">
        <v>9.930419091587966E-6</v>
      </c>
      <c r="AB451" s="11">
        <v>-1.0768291150539864E-4</v>
      </c>
      <c r="AC451" s="11">
        <v>-3.0173587232076209E-5</v>
      </c>
      <c r="AD451" s="1">
        <v>2.6848104215978153E-2</v>
      </c>
      <c r="AE451" s="3">
        <f t="shared" si="250"/>
        <v>2.4792199205755129E-2</v>
      </c>
      <c r="AF451" s="11">
        <f t="shared" si="246"/>
        <v>0.84590573947915759</v>
      </c>
      <c r="AG451" s="3">
        <f t="shared" si="247"/>
        <v>2.4146898856110433E-2</v>
      </c>
      <c r="AH451" s="3">
        <v>5.0528245593200825E-3</v>
      </c>
      <c r="AI451" s="11">
        <v>0</v>
      </c>
    </row>
    <row r="452" spans="1:35" x14ac:dyDescent="0.3">
      <c r="A452" s="7">
        <v>7</v>
      </c>
      <c r="B452" s="7">
        <v>7</v>
      </c>
      <c r="C452" s="11">
        <v>-1.9186642785199971E-5</v>
      </c>
      <c r="D452" s="11">
        <v>5.1803935520039924E-4</v>
      </c>
      <c r="E452" s="11">
        <v>-4.4993875426281651E-3</v>
      </c>
      <c r="F452" s="1">
        <v>3.7459363058904946E-2</v>
      </c>
      <c r="G452" s="3">
        <f t="shared" si="248"/>
        <v>2.4766560190003763E-2</v>
      </c>
      <c r="H452" s="11">
        <f t="shared" si="242"/>
        <v>0.84082988095649469</v>
      </c>
      <c r="I452" s="3">
        <f t="shared" si="243"/>
        <v>2.4553845731562163E-2</v>
      </c>
      <c r="J452" s="3">
        <v>5.0875413960043336E-3</v>
      </c>
      <c r="K452" s="11">
        <v>0.84082988095649469</v>
      </c>
      <c r="M452" s="7">
        <v>7</v>
      </c>
      <c r="N452" s="7">
        <v>7</v>
      </c>
      <c r="O452" s="11">
        <v>-2.1038494637051811E-5</v>
      </c>
      <c r="P452" s="11">
        <v>5.6803935520039893E-4</v>
      </c>
      <c r="Q452" s="11">
        <v>-4.9104986537392738E-3</v>
      </c>
      <c r="R452" s="1">
        <v>3.8522326021867906E-2</v>
      </c>
      <c r="S452" s="3">
        <f t="shared" si="249"/>
        <v>2.4766560190003763E-2</v>
      </c>
      <c r="T452" s="11">
        <f t="shared" si="244"/>
        <v>0.84082988095649469</v>
      </c>
      <c r="U452" s="3">
        <f t="shared" si="245"/>
        <v>2.4694841504812715E-2</v>
      </c>
      <c r="V452" s="3">
        <v>5.1057569038052975E-3</v>
      </c>
      <c r="W452" s="11">
        <v>0.84082988095649469</v>
      </c>
      <c r="Y452" s="7">
        <v>7</v>
      </c>
      <c r="Z452" s="7">
        <v>7</v>
      </c>
      <c r="AA452" s="11">
        <v>-1.7998900274393943E-5</v>
      </c>
      <c r="AB452" s="11">
        <v>4.8597030740863643E-4</v>
      </c>
      <c r="AC452" s="11">
        <v>-4.2357087052292269E-3</v>
      </c>
      <c r="AD452" s="1">
        <v>3.6777598857702286E-2</v>
      </c>
      <c r="AE452" s="3">
        <f t="shared" si="250"/>
        <v>2.4766560190003759E-2</v>
      </c>
      <c r="AF452" s="11">
        <f t="shared" si="246"/>
        <v>0.84082988095649469</v>
      </c>
      <c r="AG452" s="3">
        <f t="shared" si="247"/>
        <v>2.4463416327764165E-2</v>
      </c>
      <c r="AH452" s="3">
        <v>5.0758585226629632E-3</v>
      </c>
      <c r="AI452" s="11">
        <v>0.84082988095649469</v>
      </c>
    </row>
    <row r="453" spans="1:35" x14ac:dyDescent="0.3">
      <c r="A453" s="7">
        <v>7.25</v>
      </c>
      <c r="B453" s="7">
        <v>7</v>
      </c>
      <c r="C453" s="11">
        <v>-1.9186642785199971E-5</v>
      </c>
      <c r="D453" s="11">
        <v>5.1803935520039924E-4</v>
      </c>
      <c r="E453" s="11">
        <v>-4.4993875426281651E-3</v>
      </c>
      <c r="F453" s="1">
        <v>3.7459363058904946E-2</v>
      </c>
      <c r="G453" s="3">
        <f t="shared" si="248"/>
        <v>2.475663712494295E-2</v>
      </c>
      <c r="H453" s="11">
        <f t="shared" si="242"/>
        <v>0.83569996892776377</v>
      </c>
      <c r="I453" s="3">
        <f t="shared" si="243"/>
        <v>2.4913949640257727E-2</v>
      </c>
      <c r="J453" s="3">
        <v>5.1299120287309008E-3</v>
      </c>
      <c r="K453" s="11">
        <v>0</v>
      </c>
      <c r="M453" s="7">
        <v>7.25</v>
      </c>
      <c r="N453" s="7">
        <v>7</v>
      </c>
      <c r="O453" s="11">
        <v>-2.1038494637051811E-5</v>
      </c>
      <c r="P453" s="11">
        <v>5.6803935520039893E-4</v>
      </c>
      <c r="Q453" s="11">
        <v>-4.9104986537392738E-3</v>
      </c>
      <c r="R453" s="1">
        <v>3.8522326021867906E-2</v>
      </c>
      <c r="S453" s="3">
        <f t="shared" si="249"/>
        <v>2.4761469300868876E-2</v>
      </c>
      <c r="T453" s="11">
        <f t="shared" si="244"/>
        <v>0.83567069213338196</v>
      </c>
      <c r="U453" s="3">
        <f t="shared" si="245"/>
        <v>2.510136988259859E-2</v>
      </c>
      <c r="V453" s="3">
        <v>5.1591888231127519E-3</v>
      </c>
      <c r="W453" s="11">
        <v>0</v>
      </c>
      <c r="Y453" s="7">
        <v>7.25</v>
      </c>
      <c r="Z453" s="7">
        <v>7</v>
      </c>
      <c r="AA453" s="11">
        <v>-1.7998900274393943E-5</v>
      </c>
      <c r="AB453" s="11">
        <v>4.8597030740863643E-4</v>
      </c>
      <c r="AC453" s="11">
        <v>-4.2357087052292269E-3</v>
      </c>
      <c r="AD453" s="1">
        <v>3.6777598857702286E-2</v>
      </c>
      <c r="AE453" s="3">
        <f t="shared" si="250"/>
        <v>2.4753537859328816E-2</v>
      </c>
      <c r="AF453" s="11">
        <f t="shared" si="246"/>
        <v>0.83571874704601856</v>
      </c>
      <c r="AG453" s="3">
        <f t="shared" si="247"/>
        <v>2.4793746459691235E-2</v>
      </c>
      <c r="AH453" s="3">
        <v>5.1111339104760447E-3</v>
      </c>
      <c r="AI453" s="11">
        <v>0</v>
      </c>
    </row>
    <row r="454" spans="1:35" x14ac:dyDescent="0.3">
      <c r="A454" s="7">
        <v>7.5</v>
      </c>
      <c r="B454" s="7">
        <v>7</v>
      </c>
      <c r="C454" s="11">
        <v>-1.9186642785199971E-5</v>
      </c>
      <c r="D454" s="11">
        <v>5.1803935520039924E-4</v>
      </c>
      <c r="E454" s="11">
        <v>-4.4993875426281651E-3</v>
      </c>
      <c r="F454" s="1">
        <v>3.7459363058904946E-2</v>
      </c>
      <c r="G454" s="3">
        <f t="shared" si="248"/>
        <v>2.4759305294209923E-2</v>
      </c>
      <c r="H454" s="11">
        <f t="shared" si="242"/>
        <v>0.83052704170478753</v>
      </c>
      <c r="I454" s="3">
        <f t="shared" si="243"/>
        <v>2.5255984678698162E-2</v>
      </c>
      <c r="J454" s="3">
        <v>5.1729272229763265E-3</v>
      </c>
      <c r="K454" s="11">
        <v>0</v>
      </c>
      <c r="M454" s="7">
        <v>7.5</v>
      </c>
      <c r="N454" s="7">
        <v>7</v>
      </c>
      <c r="O454" s="11">
        <v>-2.1038494637051811E-5</v>
      </c>
      <c r="P454" s="11">
        <v>5.6803935520039893E-4</v>
      </c>
      <c r="Q454" s="11">
        <v>-4.9104986537392738E-3</v>
      </c>
      <c r="R454" s="1">
        <v>3.8522326021867906E-2</v>
      </c>
      <c r="S454" s="3">
        <f t="shared" si="249"/>
        <v>2.4770184923839554E-2</v>
      </c>
      <c r="T454" s="11">
        <f t="shared" si="244"/>
        <v>0.83045927576999756</v>
      </c>
      <c r="U454" s="3">
        <f t="shared" si="245"/>
        <v>2.5488090006394515E-2</v>
      </c>
      <c r="V454" s="3">
        <v>5.2114163633844137E-3</v>
      </c>
      <c r="W454" s="11">
        <v>0</v>
      </c>
      <c r="Y454" s="7">
        <v>7.5</v>
      </c>
      <c r="Z454" s="7">
        <v>7</v>
      </c>
      <c r="AA454" s="11">
        <v>-1.7998900274393943E-5</v>
      </c>
      <c r="AB454" s="11">
        <v>4.8597030740863643E-4</v>
      </c>
      <c r="AC454" s="11">
        <v>-4.2357087052292269E-3</v>
      </c>
      <c r="AD454" s="1">
        <v>3.6777598857702286E-2</v>
      </c>
      <c r="AE454" s="3">
        <f t="shared" si="250"/>
        <v>2.4752327306958935E-2</v>
      </c>
      <c r="AF454" s="11">
        <f t="shared" si="246"/>
        <v>0.83057050839550473</v>
      </c>
      <c r="AG454" s="3">
        <f t="shared" si="247"/>
        <v>2.5107123786264118E-2</v>
      </c>
      <c r="AH454" s="3">
        <v>5.1482386505137482E-3</v>
      </c>
      <c r="AI454" s="11">
        <v>0</v>
      </c>
    </row>
    <row r="455" spans="1:35" x14ac:dyDescent="0.3">
      <c r="A455" s="7">
        <v>7.75</v>
      </c>
      <c r="B455" s="7">
        <v>7</v>
      </c>
      <c r="C455" s="11">
        <v>-1.9186642785199971E-5</v>
      </c>
      <c r="D455" s="11">
        <v>5.1803935520039924E-4</v>
      </c>
      <c r="E455" s="11">
        <v>-4.4993875426281651E-3</v>
      </c>
      <c r="F455" s="1">
        <v>3.7459363058904946E-2</v>
      </c>
      <c r="G455" s="3">
        <f t="shared" si="248"/>
        <v>2.4772765950043574E-2</v>
      </c>
      <c r="H455" s="11">
        <f t="shared" si="242"/>
        <v>0.82531599964426261</v>
      </c>
      <c r="I455" s="3">
        <f t="shared" si="243"/>
        <v>2.5572705238698923E-2</v>
      </c>
      <c r="J455" s="3">
        <v>5.2110420605249886E-3</v>
      </c>
      <c r="K455" s="11">
        <v>0</v>
      </c>
      <c r="M455" s="7">
        <v>7.75</v>
      </c>
      <c r="N455" s="7">
        <v>7</v>
      </c>
      <c r="O455" s="11">
        <v>-2.1038494637051811E-5</v>
      </c>
      <c r="P455" s="11">
        <v>5.6803935520039893E-4</v>
      </c>
      <c r="Q455" s="11">
        <v>-4.9104986537392738E-3</v>
      </c>
      <c r="R455" s="1">
        <v>3.8522326021867906E-2</v>
      </c>
      <c r="S455" s="3">
        <f t="shared" si="249"/>
        <v>2.479073470004358E-2</v>
      </c>
      <c r="T455" s="11">
        <f t="shared" si="244"/>
        <v>0.825201075945728</v>
      </c>
      <c r="U455" s="3">
        <f t="shared" si="245"/>
        <v>2.5847055736162972E-2</v>
      </c>
      <c r="V455" s="3">
        <v>5.2581998242695778E-3</v>
      </c>
      <c r="W455" s="11">
        <v>0</v>
      </c>
      <c r="Y455" s="7">
        <v>7.75</v>
      </c>
      <c r="Z455" s="7">
        <v>7</v>
      </c>
      <c r="AA455" s="11">
        <v>-1.7998900274393943E-5</v>
      </c>
      <c r="AB455" s="11">
        <v>4.8597030740863643E-4</v>
      </c>
      <c r="AC455" s="11">
        <v>-4.2357087052292269E-3</v>
      </c>
      <c r="AD455" s="1">
        <v>3.6777598857702286E-2</v>
      </c>
      <c r="AE455" s="3">
        <f t="shared" si="250"/>
        <v>2.4761241135993407E-2</v>
      </c>
      <c r="AF455" s="11">
        <f t="shared" si="246"/>
        <v>0.82538971794044458</v>
      </c>
      <c r="AG455" s="3">
        <f t="shared" si="247"/>
        <v>2.5396751895718772E-2</v>
      </c>
      <c r="AH455" s="3">
        <v>5.1807904550600923E-3</v>
      </c>
      <c r="AI455" s="11">
        <v>0</v>
      </c>
    </row>
    <row r="456" spans="1:35" x14ac:dyDescent="0.3">
      <c r="A456" s="7">
        <v>8</v>
      </c>
      <c r="B456" s="7">
        <v>7</v>
      </c>
      <c r="C456" s="11">
        <v>-1.9186642785199971E-5</v>
      </c>
      <c r="D456" s="11">
        <v>5.1803935520039924E-4</v>
      </c>
      <c r="E456" s="11">
        <v>-4.4993875426281651E-3</v>
      </c>
      <c r="F456" s="1">
        <v>3.7459363058904946E-2</v>
      </c>
      <c r="G456" s="3">
        <f t="shared" si="248"/>
        <v>2.4795220344682789E-2</v>
      </c>
      <c r="H456" s="11">
        <f t="shared" si="242"/>
        <v>0.82007312755298989</v>
      </c>
      <c r="I456" s="3">
        <f t="shared" si="243"/>
        <v>2.5856863832852461E-2</v>
      </c>
      <c r="J456" s="3">
        <v>5.2428720912726387E-3</v>
      </c>
      <c r="K456" s="11">
        <v>0.82007312755298989</v>
      </c>
      <c r="M456" s="7">
        <v>8</v>
      </c>
      <c r="N456" s="7">
        <v>7</v>
      </c>
      <c r="O456" s="11">
        <v>-2.1038494637051811E-5</v>
      </c>
      <c r="P456" s="11">
        <v>5.6803935520039893E-4</v>
      </c>
      <c r="Q456" s="11">
        <v>-4.9104986537392738E-3</v>
      </c>
      <c r="R456" s="1">
        <v>3.8522326021867906E-2</v>
      </c>
      <c r="S456" s="3">
        <f t="shared" si="249"/>
        <v>2.4821146270608718E-2</v>
      </c>
      <c r="T456" s="11">
        <f t="shared" si="244"/>
        <v>0.81990305594938451</v>
      </c>
      <c r="U456" s="3">
        <f t="shared" si="245"/>
        <v>2.6170318580106766E-2</v>
      </c>
      <c r="V456" s="3">
        <v>5.2980199963435217E-3</v>
      </c>
      <c r="W456" s="11">
        <v>0.81990305594938451</v>
      </c>
      <c r="Y456" s="7">
        <v>8</v>
      </c>
      <c r="Z456" s="7">
        <v>7</v>
      </c>
      <c r="AA456" s="11">
        <v>-1.7998900274393943E-5</v>
      </c>
      <c r="AB456" s="11">
        <v>4.8597030740863643E-4</v>
      </c>
      <c r="AC456" s="11">
        <v>-4.2357087052292269E-3</v>
      </c>
      <c r="AD456" s="1">
        <v>3.6777598857702286E-2</v>
      </c>
      <c r="AE456" s="3">
        <f t="shared" si="250"/>
        <v>2.4778591949531505E-2</v>
      </c>
      <c r="AF456" s="11">
        <f t="shared" si="246"/>
        <v>0.82018222680955444</v>
      </c>
      <c r="AG456" s="3">
        <f t="shared" si="247"/>
        <v>2.5655832773127329E-2</v>
      </c>
      <c r="AH456" s="3">
        <v>5.207491130890099E-3</v>
      </c>
      <c r="AI456" s="11">
        <v>0.82018222680955444</v>
      </c>
    </row>
    <row r="457" spans="1:35" x14ac:dyDescent="0.3">
      <c r="A457" s="7">
        <v>8.25</v>
      </c>
      <c r="B457" s="7">
        <v>7</v>
      </c>
      <c r="C457" s="11">
        <v>-1.9186642785199971E-5</v>
      </c>
      <c r="D457" s="11">
        <v>5.1803935520039924E-4</v>
      </c>
      <c r="E457" s="11">
        <v>-4.4993875426281651E-3</v>
      </c>
      <c r="F457" s="1">
        <v>3.7459363058904946E-2</v>
      </c>
      <c r="G457" s="3">
        <f t="shared" si="248"/>
        <v>2.4824869730366454E-2</v>
      </c>
      <c r="H457" s="11">
        <f t="shared" si="242"/>
        <v>0.81480604531203527</v>
      </c>
      <c r="I457" s="3">
        <f t="shared" si="243"/>
        <v>2.6101211615300102E-2</v>
      </c>
      <c r="J457" s="3">
        <v>5.2670822409545768E-3</v>
      </c>
      <c r="K457" s="11">
        <v>0</v>
      </c>
      <c r="M457" s="7">
        <v>8.25</v>
      </c>
      <c r="N457" s="7">
        <v>7</v>
      </c>
      <c r="O457" s="11">
        <v>-2.1038494637051811E-5</v>
      </c>
      <c r="P457" s="11">
        <v>5.6803935520039893E-4</v>
      </c>
      <c r="Q457" s="11">
        <v>-4.9104986537392738E-3</v>
      </c>
      <c r="R457" s="1">
        <v>3.8522326021867906E-2</v>
      </c>
      <c r="S457" s="3">
        <f t="shared" si="249"/>
        <v>2.4859447276662755E-2</v>
      </c>
      <c r="T457" s="11">
        <f t="shared" si="244"/>
        <v>0.81457364301323099</v>
      </c>
      <c r="U457" s="3">
        <f t="shared" si="245"/>
        <v>2.6449928320805505E-2</v>
      </c>
      <c r="V457" s="3">
        <v>5.3294129361536038E-3</v>
      </c>
      <c r="W457" s="11">
        <v>0</v>
      </c>
      <c r="Y457" s="7">
        <v>8.25</v>
      </c>
      <c r="Z457" s="7">
        <v>7</v>
      </c>
      <c r="AA457" s="11">
        <v>-1.7998900274393943E-5</v>
      </c>
      <c r="AB457" s="11">
        <v>4.8597030740863643E-4</v>
      </c>
      <c r="AC457" s="11">
        <v>-4.2357087052292269E-3</v>
      </c>
      <c r="AD457" s="1">
        <v>3.6777598857702286E-2</v>
      </c>
      <c r="AE457" s="3">
        <f t="shared" si="250"/>
        <v>2.4802692350672496E-2</v>
      </c>
      <c r="AF457" s="11">
        <f t="shared" si="246"/>
        <v>0.81495513862103885</v>
      </c>
      <c r="AG457" s="3">
        <f t="shared" si="247"/>
        <v>2.5877567258699052E-2</v>
      </c>
      <c r="AH457" s="3">
        <v>5.2270881885155438E-3</v>
      </c>
      <c r="AI457" s="11">
        <v>0</v>
      </c>
    </row>
    <row r="458" spans="1:35" x14ac:dyDescent="0.3">
      <c r="A458" s="7">
        <v>8.5</v>
      </c>
      <c r="B458" s="7">
        <v>7</v>
      </c>
      <c r="C458" s="11">
        <v>-1.9186642785199971E-5</v>
      </c>
      <c r="D458" s="11">
        <v>5.1803935520039924E-4</v>
      </c>
      <c r="E458" s="11">
        <v>-4.4993875426281651E-3</v>
      </c>
      <c r="F458" s="1">
        <v>3.7459363058904946E-2</v>
      </c>
      <c r="G458" s="3">
        <f t="shared" si="248"/>
        <v>2.4859915359333455E-2</v>
      </c>
      <c r="H458" s="11">
        <f t="shared" si="242"/>
        <v>0.80952365823424433</v>
      </c>
      <c r="I458" s="3">
        <f t="shared" si="243"/>
        <v>2.6298499032971101E-2</v>
      </c>
      <c r="J458" s="3">
        <v>5.2823870777909719E-3</v>
      </c>
      <c r="K458" s="11">
        <v>0</v>
      </c>
      <c r="M458" s="7">
        <v>8.5</v>
      </c>
      <c r="N458" s="7">
        <v>7</v>
      </c>
      <c r="O458" s="11">
        <v>-2.1038494637051811E-5</v>
      </c>
      <c r="P458" s="11">
        <v>5.6803935520039893E-4</v>
      </c>
      <c r="Q458" s="11">
        <v>-4.9104986537392738E-3</v>
      </c>
      <c r="R458" s="1">
        <v>3.8522326021867906E-2</v>
      </c>
      <c r="S458" s="3">
        <f t="shared" si="249"/>
        <v>2.4903665359333457E-2</v>
      </c>
      <c r="T458" s="11">
        <f t="shared" si="244"/>
        <v>0.8092226725918249</v>
      </c>
      <c r="U458" s="3">
        <f t="shared" si="245"/>
        <v>2.6677933798280762E-2</v>
      </c>
      <c r="V458" s="3">
        <v>5.3509704214061071E-3</v>
      </c>
      <c r="W458" s="11">
        <v>0</v>
      </c>
      <c r="Y458" s="7">
        <v>8.5</v>
      </c>
      <c r="Z458" s="7">
        <v>7</v>
      </c>
      <c r="AA458" s="11">
        <v>-1.7998900274393943E-5</v>
      </c>
      <c r="AB458" s="11">
        <v>4.8597030740863643E-4</v>
      </c>
      <c r="AC458" s="11">
        <v>-4.2357087052292269E-3</v>
      </c>
      <c r="AD458" s="1">
        <v>3.6777598857702286E-2</v>
      </c>
      <c r="AE458" s="3">
        <f t="shared" si="250"/>
        <v>2.483185494251566E-2</v>
      </c>
      <c r="AF458" s="11">
        <f t="shared" si="246"/>
        <v>0.80971676361828182</v>
      </c>
      <c r="AG458" s="3">
        <f t="shared" si="247"/>
        <v>2.6055155620869463E-2</v>
      </c>
      <c r="AH458" s="3">
        <v>5.2383750027570524E-3</v>
      </c>
      <c r="AI458" s="11">
        <v>0</v>
      </c>
    </row>
    <row r="459" spans="1:35" x14ac:dyDescent="0.3">
      <c r="A459" s="7">
        <v>8.75</v>
      </c>
      <c r="B459" s="7">
        <v>7</v>
      </c>
      <c r="C459" s="11">
        <v>-1.9186642785199971E-5</v>
      </c>
      <c r="D459" s="11">
        <v>5.1803935520039924E-4</v>
      </c>
      <c r="E459" s="11">
        <v>-4.4993875426281651E-3</v>
      </c>
      <c r="F459" s="1">
        <v>3.7459363058904946E-2</v>
      </c>
      <c r="G459" s="3">
        <f t="shared" si="248"/>
        <v>2.4898558483822684E-2</v>
      </c>
      <c r="H459" s="11">
        <f t="shared" si="242"/>
        <v>0.80423610760968089</v>
      </c>
      <c r="I459" s="3">
        <f t="shared" si="243"/>
        <v>2.6441476607304892E-2</v>
      </c>
      <c r="J459" s="3">
        <v>5.287550624563409E-3</v>
      </c>
      <c r="K459" s="11">
        <v>0</v>
      </c>
      <c r="M459" s="7">
        <v>8.75</v>
      </c>
      <c r="N459" s="7">
        <v>7</v>
      </c>
      <c r="O459" s="11">
        <v>-2.1038494637051811E-5</v>
      </c>
      <c r="P459" s="11">
        <v>5.6803935520039893E-4</v>
      </c>
      <c r="Q459" s="11">
        <v>-4.9104986537392738E-3</v>
      </c>
      <c r="R459" s="1">
        <v>3.8522326021867906E-2</v>
      </c>
      <c r="S459" s="3">
        <f t="shared" si="249"/>
        <v>2.4951828159748612E-2</v>
      </c>
      <c r="T459" s="11">
        <f t="shared" si="244"/>
        <v>0.80386133273738347</v>
      </c>
      <c r="U459" s="3">
        <f t="shared" si="245"/>
        <v>2.684638384997573E-2</v>
      </c>
      <c r="V459" s="3">
        <v>5.3613398544414149E-3</v>
      </c>
      <c r="W459" s="11">
        <v>0</v>
      </c>
      <c r="Y459" s="7">
        <v>8.75</v>
      </c>
      <c r="Z459" s="7">
        <v>7</v>
      </c>
      <c r="AA459" s="11">
        <v>-1.7998900274393943E-5</v>
      </c>
      <c r="AB459" s="11">
        <v>4.8597030740863643E-4</v>
      </c>
      <c r="AC459" s="11">
        <v>-4.2357087052292269E-3</v>
      </c>
      <c r="AD459" s="1">
        <v>3.6777598857702286E-2</v>
      </c>
      <c r="AE459" s="3">
        <f t="shared" si="250"/>
        <v>2.4864392328160269E-2</v>
      </c>
      <c r="AF459" s="11">
        <f t="shared" si="246"/>
        <v>0.8044765730422917</v>
      </c>
      <c r="AG459" s="3">
        <f t="shared" si="247"/>
        <v>2.618179824418565E-2</v>
      </c>
      <c r="AH459" s="3">
        <v>5.2401905759901675E-3</v>
      </c>
      <c r="AI459" s="11">
        <v>0</v>
      </c>
    </row>
    <row r="460" spans="1:35" x14ac:dyDescent="0.3">
      <c r="A460" s="7">
        <v>9</v>
      </c>
      <c r="B460" s="7">
        <v>7</v>
      </c>
      <c r="C460" s="11">
        <v>-1.9186642785199971E-5</v>
      </c>
      <c r="D460" s="11">
        <v>5.1803935520039924E-4</v>
      </c>
      <c r="E460" s="11">
        <v>-4.4993875426281651E-3</v>
      </c>
      <c r="F460" s="1">
        <v>3.7459363058904946E-2</v>
      </c>
      <c r="G460" s="3">
        <f t="shared" si="248"/>
        <v>2.4939000356073021E-2</v>
      </c>
      <c r="H460" s="11">
        <f t="shared" si="242"/>
        <v>0.79895472196191797</v>
      </c>
      <c r="I460" s="3">
        <f t="shared" si="243"/>
        <v>2.6522895846397887E-2</v>
      </c>
      <c r="J460" s="3">
        <v>5.2813856477629591E-3</v>
      </c>
      <c r="K460" s="11">
        <v>0.79895472196191797</v>
      </c>
      <c r="M460" s="7">
        <v>9</v>
      </c>
      <c r="N460" s="7">
        <v>7</v>
      </c>
      <c r="O460" s="11">
        <v>-2.1038494637051811E-5</v>
      </c>
      <c r="P460" s="11">
        <v>5.6803935520039893E-4</v>
      </c>
      <c r="Q460" s="11">
        <v>-4.9104986537392738E-3</v>
      </c>
      <c r="R460" s="1">
        <v>3.8522326021867906E-2</v>
      </c>
      <c r="S460" s="3">
        <f t="shared" si="249"/>
        <v>2.5001963319035991E-2</v>
      </c>
      <c r="T460" s="11">
        <f t="shared" si="244"/>
        <v>0.79850210920519893</v>
      </c>
      <c r="U460" s="3">
        <f t="shared" si="245"/>
        <v>2.6947328407628923E-2</v>
      </c>
      <c r="V460" s="3">
        <v>5.359223532184502E-3</v>
      </c>
      <c r="W460" s="11">
        <v>0.79850210920519893</v>
      </c>
      <c r="Y460" s="7">
        <v>9</v>
      </c>
      <c r="Z460" s="7">
        <v>7</v>
      </c>
      <c r="AA460" s="11">
        <v>-1.7998900274393943E-5</v>
      </c>
      <c r="AB460" s="11">
        <v>4.8597030740863643E-4</v>
      </c>
      <c r="AC460" s="11">
        <v>-4.2357087052292269E-3</v>
      </c>
      <c r="AD460" s="1">
        <v>3.6777598857702286E-2</v>
      </c>
      <c r="AE460" s="3">
        <f t="shared" si="250"/>
        <v>2.4898617110705609E-2</v>
      </c>
      <c r="AF460" s="11">
        <f t="shared" si="246"/>
        <v>0.79924515419857411</v>
      </c>
      <c r="AG460" s="3">
        <f t="shared" si="247"/>
        <v>2.6250696431956655E-2</v>
      </c>
      <c r="AH460" s="3">
        <v>5.2314188437175288E-3</v>
      </c>
      <c r="AI460" s="11">
        <v>0.79924515419857411</v>
      </c>
    </row>
    <row r="461" spans="1:35" x14ac:dyDescent="0.3">
      <c r="A461" s="7">
        <v>9.25</v>
      </c>
      <c r="B461" s="7">
        <v>7</v>
      </c>
      <c r="C461" s="11">
        <v>-1.9186642785199971E-5</v>
      </c>
      <c r="D461" s="11">
        <v>5.1803935520039924E-4</v>
      </c>
      <c r="E461" s="11">
        <v>-4.4993875426281651E-3</v>
      </c>
      <c r="F461" s="1">
        <v>3.7459363058904946E-2</v>
      </c>
      <c r="G461" s="3">
        <f t="shared" si="248"/>
        <v>2.4979442228323358E-2</v>
      </c>
      <c r="H461" s="11">
        <f t="shared" si="242"/>
        <v>0.79369196960095578</v>
      </c>
      <c r="I461" s="3">
        <f t="shared" si="243"/>
        <v>2.6535510287523323E-2</v>
      </c>
      <c r="J461" s="3">
        <v>5.2627523609621368E-3</v>
      </c>
      <c r="K461" s="11">
        <v>0</v>
      </c>
      <c r="M461" s="7">
        <v>9.25</v>
      </c>
      <c r="N461" s="7">
        <v>7</v>
      </c>
      <c r="O461" s="11">
        <v>-2.1038494637051811E-5</v>
      </c>
      <c r="P461" s="11">
        <v>5.6803935520039893E-4</v>
      </c>
      <c r="Q461" s="11">
        <v>-4.9104986537392738E-3</v>
      </c>
      <c r="R461" s="1">
        <v>3.8522326021867906E-2</v>
      </c>
      <c r="S461" s="3">
        <f t="shared" si="249"/>
        <v>2.5052098478323355E-2</v>
      </c>
      <c r="T461" s="11">
        <f t="shared" si="244"/>
        <v>0.7931587319975697</v>
      </c>
      <c r="U461" s="3">
        <f t="shared" si="245"/>
        <v>2.697281975092114E-2</v>
      </c>
      <c r="V461" s="3">
        <v>5.3433772076292617E-3</v>
      </c>
      <c r="W461" s="11">
        <v>0</v>
      </c>
      <c r="Y461" s="7">
        <v>9.25</v>
      </c>
      <c r="Z461" s="7">
        <v>7</v>
      </c>
      <c r="AA461" s="11">
        <v>-1.7998900274393943E-5</v>
      </c>
      <c r="AB461" s="11">
        <v>4.8597030740863643E-4</v>
      </c>
      <c r="AC461" s="11">
        <v>-4.2357087052292269E-3</v>
      </c>
      <c r="AD461" s="1">
        <v>3.6777598857702286E-2</v>
      </c>
      <c r="AE461" s="3">
        <f t="shared" si="250"/>
        <v>2.493284189325095E-2</v>
      </c>
      <c r="AF461" s="11">
        <f t="shared" si="246"/>
        <v>0.79403416673170524</v>
      </c>
      <c r="AG461" s="3">
        <f t="shared" si="247"/>
        <v>2.6255053323599675E-2</v>
      </c>
      <c r="AH461" s="3">
        <v>5.2109874668689127E-3</v>
      </c>
      <c r="AI461" s="11">
        <v>0</v>
      </c>
    </row>
    <row r="462" spans="1:35" x14ac:dyDescent="0.3">
      <c r="A462" s="7">
        <v>9.5</v>
      </c>
      <c r="B462" s="7">
        <v>7</v>
      </c>
      <c r="C462" s="11">
        <v>-1.9186642785199971E-5</v>
      </c>
      <c r="D462" s="11">
        <v>5.1803935520039924E-4</v>
      </c>
      <c r="E462" s="11">
        <v>-4.4993875426281651E-3</v>
      </c>
      <c r="F462" s="1">
        <v>3.7459363058904946E-2</v>
      </c>
      <c r="G462" s="3">
        <f t="shared" si="248"/>
        <v>2.501808535281258E-2</v>
      </c>
      <c r="H462" s="11">
        <f t="shared" si="242"/>
        <v>0.78846141311619078</v>
      </c>
      <c r="I462" s="3">
        <f t="shared" si="243"/>
        <v>2.6472076669867839E-2</v>
      </c>
      <c r="J462" s="3">
        <v>5.2305564847649642E-3</v>
      </c>
      <c r="K462" s="11">
        <v>0</v>
      </c>
      <c r="M462" s="7">
        <v>9.5</v>
      </c>
      <c r="N462" s="7">
        <v>7</v>
      </c>
      <c r="O462" s="11">
        <v>-2.1038494637051811E-5</v>
      </c>
      <c r="P462" s="11">
        <v>5.6803935520039893E-4</v>
      </c>
      <c r="Q462" s="11">
        <v>-4.9104986537392738E-3</v>
      </c>
      <c r="R462" s="1">
        <v>3.8522326021867906E-2</v>
      </c>
      <c r="S462" s="3">
        <f t="shared" si="249"/>
        <v>2.510026127873851E-2</v>
      </c>
      <c r="T462" s="11">
        <f t="shared" si="244"/>
        <v>0.78784612412321042</v>
      </c>
      <c r="U462" s="3">
        <f t="shared" si="245"/>
        <v>2.6914913917750916E-2</v>
      </c>
      <c r="V462" s="3">
        <v>5.3126078743592998E-3</v>
      </c>
      <c r="W462" s="11">
        <v>0</v>
      </c>
      <c r="Y462" s="7">
        <v>9.5</v>
      </c>
      <c r="Z462" s="7">
        <v>7</v>
      </c>
      <c r="AA462" s="11">
        <v>-1.7998900274393943E-5</v>
      </c>
      <c r="AB462" s="11">
        <v>4.8597030740863643E-4</v>
      </c>
      <c r="AC462" s="11">
        <v>-4.2357087052292269E-3</v>
      </c>
      <c r="AD462" s="1">
        <v>3.6777598857702286E-2</v>
      </c>
      <c r="AE462" s="3">
        <f t="shared" si="250"/>
        <v>2.4965379278895559E-2</v>
      </c>
      <c r="AF462" s="11">
        <f t="shared" si="246"/>
        <v>0.78885630067200496</v>
      </c>
      <c r="AG462" s="3">
        <f t="shared" si="247"/>
        <v>2.6188074926578153E-2</v>
      </c>
      <c r="AH462" s="3">
        <v>5.177866059700267E-3</v>
      </c>
      <c r="AI462" s="11">
        <v>0</v>
      </c>
    </row>
    <row r="463" spans="1:35" x14ac:dyDescent="0.3">
      <c r="A463" s="7">
        <v>9.75</v>
      </c>
      <c r="B463" s="7">
        <v>7</v>
      </c>
      <c r="C463" s="11">
        <v>-1.9186642785199971E-5</v>
      </c>
      <c r="D463" s="11">
        <v>5.1803935520039924E-4</v>
      </c>
      <c r="E463" s="11">
        <v>-4.4993875426281651E-3</v>
      </c>
      <c r="F463" s="1">
        <v>3.7459363058904946E-2</v>
      </c>
      <c r="G463" s="3">
        <f t="shared" si="248"/>
        <v>2.5053130981779581E-2</v>
      </c>
      <c r="H463" s="11">
        <f t="shared" si="242"/>
        <v>0.78327766650580655</v>
      </c>
      <c r="I463" s="3">
        <f t="shared" si="243"/>
        <v>2.6325356237332009E-2</v>
      </c>
      <c r="J463" s="3">
        <v>5.183746610384221E-3</v>
      </c>
      <c r="K463" s="11">
        <v>0</v>
      </c>
      <c r="M463" s="7">
        <v>9.75</v>
      </c>
      <c r="N463" s="7">
        <v>7</v>
      </c>
      <c r="O463" s="11">
        <v>-2.1038494637051811E-5</v>
      </c>
      <c r="P463" s="11">
        <v>5.6803935520039893E-4</v>
      </c>
      <c r="Q463" s="11">
        <v>-4.9104986537392738E-3</v>
      </c>
      <c r="R463" s="1">
        <v>3.8522326021867906E-2</v>
      </c>
      <c r="S463" s="3">
        <f t="shared" si="249"/>
        <v>2.5144479361409219E-2</v>
      </c>
      <c r="T463" s="11">
        <f t="shared" si="244"/>
        <v>0.78258035341176035</v>
      </c>
      <c r="U463" s="3">
        <f t="shared" si="245"/>
        <v>2.6765672270884444E-2</v>
      </c>
      <c r="V463" s="3">
        <v>5.2657707114501543E-3</v>
      </c>
      <c r="W463" s="11">
        <v>0</v>
      </c>
      <c r="Y463" s="7">
        <v>9.75</v>
      </c>
      <c r="Z463" s="7">
        <v>7</v>
      </c>
      <c r="AA463" s="11">
        <v>-1.7998900274393943E-5</v>
      </c>
      <c r="AB463" s="11">
        <v>4.8597030740863643E-4</v>
      </c>
      <c r="AC463" s="11">
        <v>-4.2357087052292269E-3</v>
      </c>
      <c r="AD463" s="1">
        <v>3.6777598857702286E-2</v>
      </c>
      <c r="AE463" s="3">
        <f t="shared" si="250"/>
        <v>2.4994541870738723E-2</v>
      </c>
      <c r="AF463" s="11">
        <f t="shared" si="246"/>
        <v>0.7837252368657821</v>
      </c>
      <c r="AG463" s="3">
        <f t="shared" si="247"/>
        <v>2.6042971262781656E-2</v>
      </c>
      <c r="AH463" s="3">
        <v>5.131063806222828E-3</v>
      </c>
      <c r="AI463" s="11">
        <v>0</v>
      </c>
    </row>
    <row r="464" spans="1:35" x14ac:dyDescent="0.3">
      <c r="A464" s="7">
        <v>10</v>
      </c>
      <c r="B464" s="7">
        <v>10</v>
      </c>
      <c r="C464" s="11">
        <v>-4.9111493476728215E-5</v>
      </c>
      <c r="D464" s="11">
        <v>7.419427384419146E-4</v>
      </c>
      <c r="E464" s="11">
        <v>1.7347234759768071E-18</v>
      </c>
      <c r="F464" s="1">
        <v>-1.7347234759768071E-17</v>
      </c>
      <c r="G464" s="3">
        <f t="shared" si="248"/>
        <v>2.5082780367463246E-2</v>
      </c>
      <c r="H464" s="11">
        <f t="shared" si="242"/>
        <v>0.7781563556878498</v>
      </c>
      <c r="J464" s="3">
        <v>5.1213108179566707E-3</v>
      </c>
      <c r="K464" s="11">
        <v>0.7781563556878498</v>
      </c>
      <c r="M464" s="7">
        <v>10</v>
      </c>
      <c r="N464" s="7">
        <v>10</v>
      </c>
      <c r="O464" s="11">
        <v>-4.8978160143394881E-5</v>
      </c>
      <c r="P464" s="11">
        <v>7.4160940510858129E-4</v>
      </c>
      <c r="Q464" s="11">
        <v>0</v>
      </c>
      <c r="R464" s="1">
        <v>-1.3877787807814457E-17</v>
      </c>
      <c r="S464" s="3">
        <f t="shared" si="249"/>
        <v>2.5182780367463235E-2</v>
      </c>
      <c r="T464" s="11">
        <f t="shared" si="244"/>
        <v>0.77737858828067952</v>
      </c>
      <c r="V464" s="3">
        <v>5.2017651310808698E-3</v>
      </c>
      <c r="W464" s="11">
        <v>0.77737858828067952</v>
      </c>
      <c r="Y464" s="7">
        <v>10</v>
      </c>
      <c r="Z464" s="7">
        <v>10</v>
      </c>
      <c r="AA464" s="11">
        <v>-4.9197010937506248E-5</v>
      </c>
      <c r="AB464" s="11">
        <v>7.4215653209385964E-4</v>
      </c>
      <c r="AC464" s="11">
        <v>0</v>
      </c>
      <c r="AD464" s="1">
        <v>0</v>
      </c>
      <c r="AE464" s="3">
        <f t="shared" si="250"/>
        <v>2.5018642271879714E-2</v>
      </c>
      <c r="AF464" s="11">
        <f t="shared" si="246"/>
        <v>0.77865561044418174</v>
      </c>
      <c r="AH464" s="3">
        <v>5.0696264216003829E-3</v>
      </c>
      <c r="AI464" s="11">
        <v>0.77865561044418174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3F53-1243-4F5A-BD04-65C974356A6B}">
  <dimension ref="A1:J1015"/>
  <sheetViews>
    <sheetView workbookViewId="0">
      <selection activeCell="J15" sqref="J15:J1015"/>
    </sheetView>
  </sheetViews>
  <sheetFormatPr defaultRowHeight="14.4" x14ac:dyDescent="0.3"/>
  <cols>
    <col min="10" max="10" width="10.33203125" bestFit="1" customWidth="1"/>
  </cols>
  <sheetData>
    <row r="1" spans="1:10" x14ac:dyDescent="0.3">
      <c r="A1" t="str">
        <f>Pricing!G3</f>
        <v>Cubic</v>
      </c>
    </row>
    <row r="3" spans="1:10" x14ac:dyDescent="0.3">
      <c r="A3" t="s">
        <v>10</v>
      </c>
      <c r="B3" t="s">
        <v>9</v>
      </c>
      <c r="C3" t="s">
        <v>42</v>
      </c>
      <c r="D3" t="s">
        <v>48</v>
      </c>
      <c r="E3" t="s">
        <v>43</v>
      </c>
      <c r="F3" t="s">
        <v>44</v>
      </c>
      <c r="G3" t="s">
        <v>45</v>
      </c>
      <c r="H3" t="s">
        <v>47</v>
      </c>
    </row>
    <row r="4" spans="1:10" x14ac:dyDescent="0.3">
      <c r="A4" s="7">
        <f>Bootstrap!A14</f>
        <v>0</v>
      </c>
      <c r="B4" s="10">
        <f>Pricing!B15</f>
        <v>3.920721988904103E-2</v>
      </c>
      <c r="C4" s="18">
        <v>0</v>
      </c>
      <c r="D4" s="11">
        <f>((B5-B4)/(A5-A4) + (B6-B5)/(A6-A5))/2</f>
        <v>-3.0106533994070602E-3</v>
      </c>
      <c r="E4" s="11">
        <f t="shared" ref="E4:E12" si="0">IF($A$1="Cubic",(C4+D4-2*(B5-B4)/(A5-A4))/(A5-A4)^2, 0)</f>
        <v>-4.8170454390512964E-2</v>
      </c>
      <c r="F4" s="11">
        <f t="shared" ref="F4:F12" si="1">IF($A$1="Cubic", ((B5-B4)/(A5-A4) - C4 - E4*(A5^2 + A4*A5 - 2*A4^2))/(A5-A4), IF($A$1="QUADRATIC", (B5-B4-C4*(A5-A4))/(A5-A4)^2, 0))</f>
        <v>1.2042613597628241E-2</v>
      </c>
      <c r="G4" s="18">
        <f t="shared" ref="G4:G12" si="2">IF($A$1="Cubic", C4-2*F4*A4 - 3*E4*A4^2, IF($A$1="Quadratic", C4-2*F4*A4, (B5-B4)/(A5-A4)))</f>
        <v>0</v>
      </c>
      <c r="H4" s="11">
        <f t="shared" ref="H4:H12" si="3">B4 -E4*A4^3 - F4*A4^2 - G4*A4</f>
        <v>3.920721988904103E-2</v>
      </c>
    </row>
    <row r="5" spans="1:10" x14ac:dyDescent="0.3">
      <c r="A5" s="7">
        <f>Bootstrap!A15</f>
        <v>0.25</v>
      </c>
      <c r="B5" s="10">
        <f>Pricing!B16</f>
        <v>3.920721988904103E-2</v>
      </c>
      <c r="C5" s="11">
        <f>D4</f>
        <v>-3.0106533994070602E-3</v>
      </c>
      <c r="D5" s="11">
        <f t="shared" ref="D5:D10" si="4">((B6-B5)/(A6-A5) + (B7-B6)/(A7-A6))/2</f>
        <v>-5.6152639767526203E-3</v>
      </c>
      <c r="E5" s="11">
        <f t="shared" si="0"/>
        <v>6.0741266159441082E-3</v>
      </c>
      <c r="F5" s="11">
        <f t="shared" si="1"/>
        <v>-1.3125394456458909E-2</v>
      </c>
      <c r="G5" s="18">
        <f t="shared" si="2"/>
        <v>2.4131450883328742E-3</v>
      </c>
      <c r="H5" s="11">
        <f t="shared" si="3"/>
        <v>3.9329362542112362E-2</v>
      </c>
    </row>
    <row r="6" spans="1:10" x14ac:dyDescent="0.3">
      <c r="A6" s="7">
        <f>Bootstrap!A16</f>
        <v>1</v>
      </c>
      <c r="B6" s="10">
        <f>Pricing!B17</f>
        <v>3.4691239789930439E-2</v>
      </c>
      <c r="C6" s="11">
        <f t="shared" ref="C6:C12" si="5">D5</f>
        <v>-5.6152639767526203E-3</v>
      </c>
      <c r="D6" s="11">
        <f t="shared" si="4"/>
        <v>-3.8382851895872958E-3</v>
      </c>
      <c r="E6" s="11">
        <f t="shared" si="0"/>
        <v>9.648931430423259E-4</v>
      </c>
      <c r="F6" s="11">
        <f t="shared" si="1"/>
        <v>-3.4535297501078043E-3</v>
      </c>
      <c r="G6" s="18">
        <f t="shared" si="2"/>
        <v>-1.6028839056639894E-3</v>
      </c>
      <c r="H6" s="11">
        <f t="shared" si="3"/>
        <v>3.878276030265991E-2</v>
      </c>
    </row>
    <row r="7" spans="1:10" x14ac:dyDescent="0.3">
      <c r="A7" s="7">
        <f>Bootstrap!A17</f>
        <v>2</v>
      </c>
      <c r="B7" s="10">
        <f>Pricing!B18</f>
        <v>2.9482018635239318E-2</v>
      </c>
      <c r="C7" s="11">
        <f t="shared" si="5"/>
        <v>-3.8382851895872958E-3</v>
      </c>
      <c r="D7" s="11">
        <f t="shared" si="4"/>
        <v>-1.8755315300439286E-3</v>
      </c>
      <c r="E7" s="11">
        <f t="shared" si="0"/>
        <v>-7.7911827066428317E-4</v>
      </c>
      <c r="F7" s="11">
        <f t="shared" si="1"/>
        <v>6.8247638597538074E-3</v>
      </c>
      <c r="G7" s="18">
        <f t="shared" si="2"/>
        <v>-2.1787921380631126E-2</v>
      </c>
      <c r="H7" s="11">
        <f t="shared" si="3"/>
        <v>5.1991752122800605E-2</v>
      </c>
    </row>
    <row r="8" spans="1:10" x14ac:dyDescent="0.3">
      <c r="A8" s="7">
        <f>Bootstrap!A18</f>
        <v>3</v>
      </c>
      <c r="B8" s="10">
        <f>Pricing!B19</f>
        <v>2.7014669410755848E-2</v>
      </c>
      <c r="C8" s="11">
        <f t="shared" si="5"/>
        <v>-1.8755315300439286E-3</v>
      </c>
      <c r="D8" s="11">
        <f t="shared" si="4"/>
        <v>-8.8410176606227263E-4</v>
      </c>
      <c r="E8" s="11">
        <f t="shared" si="0"/>
        <v>-1.9220562489742805E-4</v>
      </c>
      <c r="F8" s="11">
        <f t="shared" si="1"/>
        <v>2.5138739434138226E-3</v>
      </c>
      <c r="G8" s="18">
        <f t="shared" si="2"/>
        <v>-1.1769223318296307E-2</v>
      </c>
      <c r="H8" s="11">
        <f t="shared" si="3"/>
        <v>4.4887025747150922E-2</v>
      </c>
    </row>
    <row r="9" spans="1:10" x14ac:dyDescent="0.3">
      <c r="A9" s="7">
        <f>Bootstrap!A19</f>
        <v>4</v>
      </c>
      <c r="B9" s="10">
        <f>Pricing!B20</f>
        <v>2.5730955575151461E-2</v>
      </c>
      <c r="C9" s="11">
        <f t="shared" si="5"/>
        <v>-8.8410176606227263E-4</v>
      </c>
      <c r="D9" s="11">
        <f t="shared" si="4"/>
        <v>-3.6222127041696511E-4</v>
      </c>
      <c r="E9" s="11">
        <f t="shared" si="0"/>
        <v>-2.7734364343892041E-4</v>
      </c>
      <c r="F9" s="11">
        <f t="shared" si="1"/>
        <v>4.0050794342480793E-3</v>
      </c>
      <c r="G9" s="18">
        <f t="shared" si="2"/>
        <v>-1.9612242354978729E-2</v>
      </c>
      <c r="H9" s="11">
        <f t="shared" si="3"/>
        <v>5.7848647227188014E-2</v>
      </c>
    </row>
    <row r="10" spans="1:10" x14ac:dyDescent="0.3">
      <c r="A10" s="7">
        <f>Bootstrap!A20</f>
        <v>5</v>
      </c>
      <c r="B10" s="10">
        <f>Pricing!B21</f>
        <v>2.5246465878631302E-2</v>
      </c>
      <c r="C10" s="11">
        <f t="shared" si="5"/>
        <v>-3.6222127041696511E-4</v>
      </c>
      <c r="D10" s="11">
        <f t="shared" si="4"/>
        <v>-7.7962741844226101E-5</v>
      </c>
      <c r="E10" s="11">
        <f t="shared" si="0"/>
        <v>9.930419091587966E-6</v>
      </c>
      <c r="F10" s="11">
        <f t="shared" si="1"/>
        <v>-1.0768291150539864E-4</v>
      </c>
      <c r="G10" s="18">
        <f t="shared" si="2"/>
        <v>-3.0173587232076209E-5</v>
      </c>
      <c r="H10" s="11">
        <f t="shared" si="3"/>
        <v>2.6848104215978153E-2</v>
      </c>
    </row>
    <row r="11" spans="1:10" x14ac:dyDescent="0.3">
      <c r="A11" s="7">
        <f>Bootstrap!A21</f>
        <v>7</v>
      </c>
      <c r="B11" s="10">
        <f>Pricing!B22</f>
        <v>2.4766560190003759E-2</v>
      </c>
      <c r="C11" s="11">
        <f t="shared" si="5"/>
        <v>-7.7962741844226101E-5</v>
      </c>
      <c r="D11" s="11">
        <f>(B12-B11)/(A12-A11)</f>
        <v>8.4027360625319361E-5</v>
      </c>
      <c r="E11" s="11">
        <f t="shared" si="0"/>
        <v>-1.7998900274393943E-5</v>
      </c>
      <c r="F11" s="11">
        <f t="shared" si="1"/>
        <v>4.8597030740863643E-4</v>
      </c>
      <c r="G11" s="18">
        <f t="shared" si="2"/>
        <v>-4.2357087052292269E-3</v>
      </c>
      <c r="H11" s="11">
        <f t="shared" si="3"/>
        <v>3.6777598857702286E-2</v>
      </c>
    </row>
    <row r="12" spans="1:10" x14ac:dyDescent="0.3">
      <c r="A12" s="7">
        <f>Bootstrap!A22</f>
        <v>10</v>
      </c>
      <c r="B12" s="10">
        <f>Pricing!B23</f>
        <v>2.5018642271879717E-2</v>
      </c>
      <c r="C12" s="11">
        <f t="shared" si="5"/>
        <v>8.4027360625319361E-5</v>
      </c>
      <c r="D12" s="11">
        <v>0</v>
      </c>
      <c r="E12" s="11">
        <f t="shared" si="0"/>
        <v>-4.9197010937506248E-5</v>
      </c>
      <c r="F12" s="11">
        <f t="shared" si="1"/>
        <v>7.4215653209385964E-4</v>
      </c>
      <c r="G12" s="18">
        <f t="shared" si="2"/>
        <v>0</v>
      </c>
      <c r="H12" s="11">
        <f t="shared" si="3"/>
        <v>0</v>
      </c>
    </row>
    <row r="13" spans="1:10" x14ac:dyDescent="0.3">
      <c r="J13" s="20"/>
    </row>
    <row r="14" spans="1:10" x14ac:dyDescent="0.3">
      <c r="A14" t="s">
        <v>10</v>
      </c>
      <c r="B14" t="s">
        <v>22</v>
      </c>
      <c r="C14" t="s">
        <v>43</v>
      </c>
      <c r="D14" t="s">
        <v>44</v>
      </c>
      <c r="E14" t="s">
        <v>45</v>
      </c>
      <c r="F14" t="s">
        <v>47</v>
      </c>
      <c r="G14" t="s">
        <v>23</v>
      </c>
      <c r="H14" t="s">
        <v>24</v>
      </c>
      <c r="I14" t="s">
        <v>11</v>
      </c>
    </row>
    <row r="15" spans="1:10" x14ac:dyDescent="0.3">
      <c r="A15" s="11">
        <v>0</v>
      </c>
      <c r="B15" s="7">
        <f t="array" ref="B15:B1015">INDEX(A4:A12, MATCH(A15:A1015, A4:A12, 1))</f>
        <v>0</v>
      </c>
      <c r="C15" s="11">
        <f>VLOOKUP($B15, $A$3:$H$12, MATCH(C$14, $A$3:$H$3, 0), FALSE)</f>
        <v>-4.8170454390512964E-2</v>
      </c>
      <c r="D15" s="11">
        <f t="shared" ref="D15:F30" si="6">VLOOKUP($B15, $A$3:$H$12, MATCH(D$14, $A$3:$H$3, 0), FALSE)</f>
        <v>1.2042613597628241E-2</v>
      </c>
      <c r="E15" s="11">
        <f t="shared" si="6"/>
        <v>0</v>
      </c>
      <c r="F15" s="11">
        <f>VLOOKUP($B15, $A$3:$H$12, MATCH(F$14, $A$3:$H$3, 0), FALSE)</f>
        <v>3.920721988904103E-2</v>
      </c>
      <c r="G15" s="3">
        <f>C15*A15^3 + D15*A15^2 + E15*A15 + F15</f>
        <v>3.920721988904103E-2</v>
      </c>
      <c r="H15" s="11">
        <f t="shared" ref="H15:H78" si="7">EXP(-G15*A15)</f>
        <v>1</v>
      </c>
      <c r="I15" s="3">
        <f>(H15/H40-1)/(A40-A15)</f>
        <v>3.9399999999999658E-2</v>
      </c>
      <c r="J15" s="22">
        <f>I15*10000</f>
        <v>393.99999999999659</v>
      </c>
    </row>
    <row r="16" spans="1:10" x14ac:dyDescent="0.3">
      <c r="A16" s="11">
        <v>0.01</v>
      </c>
      <c r="B16" s="7">
        <v>0</v>
      </c>
      <c r="C16" s="11">
        <f t="shared" ref="C16:F79" si="8">VLOOKUP($B16, $A$3:$H$12, MATCH(C$14, $A$3:$H$3, 0), FALSE)</f>
        <v>-4.8170454390512964E-2</v>
      </c>
      <c r="D16" s="11">
        <f t="shared" si="6"/>
        <v>1.2042613597628241E-2</v>
      </c>
      <c r="E16" s="11">
        <f t="shared" si="6"/>
        <v>0</v>
      </c>
      <c r="F16" s="11">
        <f t="shared" si="6"/>
        <v>3.920721988904103E-2</v>
      </c>
      <c r="G16" s="3">
        <f t="shared" ref="G16:G79" si="9">C16*A16^3 + D16*A16^2 + E16*A16 + F16</f>
        <v>3.9208375979946405E-2</v>
      </c>
      <c r="H16" s="11">
        <f t="shared" si="7"/>
        <v>0.99960799309499304</v>
      </c>
      <c r="I16" s="3">
        <f t="shared" ref="I16:I79" si="10">(H16/H41-1)/(A41-A16)</f>
        <v>3.9367440566663525E-2</v>
      </c>
      <c r="J16" s="22">
        <f t="shared" ref="J16:J79" si="11">I16*10000</f>
        <v>393.67440566663527</v>
      </c>
    </row>
    <row r="17" spans="1:10" x14ac:dyDescent="0.3">
      <c r="A17" s="11">
        <v>0.02</v>
      </c>
      <c r="B17" s="7">
        <v>0</v>
      </c>
      <c r="C17" s="11">
        <f t="shared" si="8"/>
        <v>-4.8170454390512964E-2</v>
      </c>
      <c r="D17" s="11">
        <f t="shared" si="6"/>
        <v>1.2042613597628241E-2</v>
      </c>
      <c r="E17" s="11">
        <f t="shared" si="6"/>
        <v>0</v>
      </c>
      <c r="F17" s="11">
        <f t="shared" si="6"/>
        <v>3.920721988904103E-2</v>
      </c>
      <c r="G17" s="3">
        <f t="shared" si="9"/>
        <v>3.9211651570844955E-2</v>
      </c>
      <c r="H17" s="11">
        <f t="shared" si="7"/>
        <v>0.999216074398936</v>
      </c>
      <c r="I17" s="3">
        <f t="shared" si="10"/>
        <v>3.9330286292621253E-2</v>
      </c>
      <c r="J17" s="22">
        <f t="shared" si="11"/>
        <v>393.30286292621253</v>
      </c>
    </row>
    <row r="18" spans="1:10" x14ac:dyDescent="0.3">
      <c r="A18" s="11">
        <v>0.03</v>
      </c>
      <c r="B18" s="7">
        <v>0</v>
      </c>
      <c r="C18" s="11">
        <f t="shared" si="8"/>
        <v>-4.8170454390512964E-2</v>
      </c>
      <c r="D18" s="11">
        <f t="shared" si="6"/>
        <v>1.2042613597628241E-2</v>
      </c>
      <c r="E18" s="11">
        <f t="shared" si="6"/>
        <v>0</v>
      </c>
      <c r="F18" s="11">
        <f t="shared" si="6"/>
        <v>3.920721988904103E-2</v>
      </c>
      <c r="G18" s="3">
        <f t="shared" si="9"/>
        <v>3.921675763901035E-2</v>
      </c>
      <c r="H18" s="11">
        <f t="shared" si="7"/>
        <v>0.9988241890788343</v>
      </c>
      <c r="I18" s="3">
        <f t="shared" si="10"/>
        <v>3.9288153429933637E-2</v>
      </c>
      <c r="J18" s="22">
        <f t="shared" si="11"/>
        <v>392.88153429933635</v>
      </c>
    </row>
    <row r="19" spans="1:10" x14ac:dyDescent="0.3">
      <c r="A19" s="11">
        <v>0.04</v>
      </c>
      <c r="B19" s="7">
        <v>0</v>
      </c>
      <c r="C19" s="11">
        <f t="shared" si="8"/>
        <v>-4.8170454390512964E-2</v>
      </c>
      <c r="D19" s="11">
        <f t="shared" si="6"/>
        <v>1.2042613597628241E-2</v>
      </c>
      <c r="E19" s="11">
        <f t="shared" si="6"/>
        <v>0</v>
      </c>
      <c r="F19" s="11">
        <f t="shared" si="6"/>
        <v>3.920721988904103E-2</v>
      </c>
      <c r="G19" s="3">
        <f t="shared" si="9"/>
        <v>3.922340516171624E-2</v>
      </c>
      <c r="H19" s="11">
        <f t="shared" si="7"/>
        <v>0.9984322939305218</v>
      </c>
      <c r="I19" s="3">
        <f t="shared" si="10"/>
        <v>3.9240710849838052E-2</v>
      </c>
      <c r="J19" s="22">
        <f t="shared" si="11"/>
        <v>392.40710849838052</v>
      </c>
    </row>
    <row r="20" spans="1:10" x14ac:dyDescent="0.3">
      <c r="A20" s="11">
        <v>0.05</v>
      </c>
      <c r="B20" s="7">
        <v>0</v>
      </c>
      <c r="C20" s="11">
        <f t="shared" si="8"/>
        <v>-4.8170454390512964E-2</v>
      </c>
      <c r="D20" s="11">
        <f t="shared" si="6"/>
        <v>1.2042613597628241E-2</v>
      </c>
      <c r="E20" s="11">
        <f t="shared" si="6"/>
        <v>0</v>
      </c>
      <c r="F20" s="11">
        <f t="shared" si="6"/>
        <v>3.920721988904103E-2</v>
      </c>
      <c r="G20" s="3">
        <f t="shared" si="9"/>
        <v>3.9231305116236286E-2</v>
      </c>
      <c r="H20" s="11">
        <f t="shared" si="7"/>
        <v>0.99804035735599961</v>
      </c>
      <c r="I20" s="3">
        <f t="shared" si="10"/>
        <v>3.9187680044198814E-2</v>
      </c>
      <c r="J20" s="22">
        <f t="shared" si="11"/>
        <v>391.87680044198817</v>
      </c>
    </row>
    <row r="21" spans="1:10" x14ac:dyDescent="0.3">
      <c r="A21" s="11">
        <v>0.06</v>
      </c>
      <c r="B21" s="7">
        <v>0</v>
      </c>
      <c r="C21" s="11">
        <f t="shared" si="8"/>
        <v>-4.8170454390512964E-2</v>
      </c>
      <c r="D21" s="11">
        <f t="shared" si="6"/>
        <v>1.2042613597628241E-2</v>
      </c>
      <c r="E21" s="11">
        <f t="shared" si="6"/>
        <v>0</v>
      </c>
      <c r="F21" s="11">
        <f t="shared" si="6"/>
        <v>3.920721988904103E-2</v>
      </c>
      <c r="G21" s="3">
        <f t="shared" si="9"/>
        <v>3.9240168479844142E-2</v>
      </c>
      <c r="H21" s="11">
        <f t="shared" si="7"/>
        <v>0.99764835934078977</v>
      </c>
      <c r="I21" s="3">
        <f t="shared" si="10"/>
        <v>3.9128835126164496E-2</v>
      </c>
      <c r="J21" s="22">
        <f t="shared" si="11"/>
        <v>391.28835126164495</v>
      </c>
    </row>
    <row r="22" spans="1:10" x14ac:dyDescent="0.3">
      <c r="A22" s="11">
        <v>7.0000000000000007E-2</v>
      </c>
      <c r="B22" s="7">
        <v>0</v>
      </c>
      <c r="C22" s="11">
        <f t="shared" si="8"/>
        <v>-4.8170454390512964E-2</v>
      </c>
      <c r="D22" s="11">
        <f t="shared" si="6"/>
        <v>1.2042613597628241E-2</v>
      </c>
      <c r="E22" s="11">
        <f t="shared" si="6"/>
        <v>0</v>
      </c>
      <c r="F22" s="11">
        <f t="shared" si="6"/>
        <v>3.920721988904103E-2</v>
      </c>
      <c r="G22" s="3">
        <f t="shared" si="9"/>
        <v>3.9249706229813462E-2</v>
      </c>
      <c r="H22" s="11">
        <f t="shared" si="7"/>
        <v>0.99725629143128813</v>
      </c>
      <c r="I22" s="3">
        <f t="shared" si="10"/>
        <v>3.9064002829887201E-2</v>
      </c>
      <c r="J22" s="22">
        <f t="shared" si="11"/>
        <v>390.64002829887204</v>
      </c>
    </row>
    <row r="23" spans="1:10" x14ac:dyDescent="0.3">
      <c r="A23" s="11">
        <v>0.08</v>
      </c>
      <c r="B23" s="7">
        <v>0</v>
      </c>
      <c r="C23" s="11">
        <f t="shared" si="8"/>
        <v>-4.8170454390512964E-2</v>
      </c>
      <c r="D23" s="11">
        <f t="shared" si="6"/>
        <v>1.2042613597628241E-2</v>
      </c>
      <c r="E23" s="11">
        <f t="shared" si="6"/>
        <v>0</v>
      </c>
      <c r="F23" s="11">
        <f t="shared" si="6"/>
        <v>3.920721988904103E-2</v>
      </c>
      <c r="G23" s="3">
        <f t="shared" si="9"/>
        <v>3.9259629343417909E-2</v>
      </c>
      <c r="H23" s="11">
        <f t="shared" si="7"/>
        <v>0.99686415671211037</v>
      </c>
      <c r="I23" s="3">
        <f t="shared" si="10"/>
        <v>3.8993062509217857E-2</v>
      </c>
      <c r="J23" s="22">
        <f t="shared" si="11"/>
        <v>389.93062509217856</v>
      </c>
    </row>
    <row r="24" spans="1:10" x14ac:dyDescent="0.3">
      <c r="A24" s="11">
        <v>0.09</v>
      </c>
      <c r="B24" s="7">
        <v>0</v>
      </c>
      <c r="C24" s="11">
        <f t="shared" si="8"/>
        <v>-4.8170454390512964E-2</v>
      </c>
      <c r="D24" s="11">
        <f t="shared" si="6"/>
        <v>1.2042613597628241E-2</v>
      </c>
      <c r="E24" s="11">
        <f t="shared" si="6"/>
        <v>0</v>
      </c>
      <c r="F24" s="11">
        <f t="shared" si="6"/>
        <v>3.920721988904103E-2</v>
      </c>
      <c r="G24" s="3">
        <f t="shared" si="9"/>
        <v>3.9269648797931135E-2</v>
      </c>
      <c r="H24" s="11">
        <f t="shared" si="7"/>
        <v>0.99647196978342634</v>
      </c>
      <c r="I24" s="3">
        <f t="shared" si="10"/>
        <v>3.8915946135279711E-2</v>
      </c>
      <c r="J24" s="22">
        <f t="shared" si="11"/>
        <v>389.15946135279711</v>
      </c>
    </row>
    <row r="25" spans="1:10" x14ac:dyDescent="0.3">
      <c r="A25" s="11">
        <v>0.1</v>
      </c>
      <c r="B25" s="7">
        <v>0</v>
      </c>
      <c r="C25" s="11">
        <f t="shared" si="8"/>
        <v>-4.8170454390512964E-2</v>
      </c>
      <c r="D25" s="11">
        <f t="shared" si="6"/>
        <v>1.2042613597628241E-2</v>
      </c>
      <c r="E25" s="11">
        <f t="shared" si="6"/>
        <v>0</v>
      </c>
      <c r="F25" s="11">
        <f t="shared" si="6"/>
        <v>3.920721988904103E-2</v>
      </c>
      <c r="G25" s="3">
        <f t="shared" si="9"/>
        <v>3.9279475570626797E-2</v>
      </c>
      <c r="H25" s="11">
        <f t="shared" si="7"/>
        <v>0.99607975673828575</v>
      </c>
      <c r="I25" s="3">
        <f t="shared" si="10"/>
        <v>3.8832638292892525E-2</v>
      </c>
      <c r="J25" s="22">
        <f t="shared" si="11"/>
        <v>388.32638292892523</v>
      </c>
    </row>
    <row r="26" spans="1:10" x14ac:dyDescent="0.3">
      <c r="A26" s="11">
        <v>0.11</v>
      </c>
      <c r="B26" s="7">
        <v>0</v>
      </c>
      <c r="C26" s="11">
        <f t="shared" si="8"/>
        <v>-4.8170454390512964E-2</v>
      </c>
      <c r="D26" s="11">
        <f t="shared" si="6"/>
        <v>1.2042613597628241E-2</v>
      </c>
      <c r="E26" s="11">
        <f t="shared" si="6"/>
        <v>0</v>
      </c>
      <c r="F26" s="11">
        <f t="shared" si="6"/>
        <v>3.920721988904103E-2</v>
      </c>
      <c r="G26" s="3">
        <f t="shared" si="9"/>
        <v>3.928882063877856E-2</v>
      </c>
      <c r="H26" s="11">
        <f t="shared" si="7"/>
        <v>0.99568755513993845</v>
      </c>
      <c r="I26" s="3">
        <f t="shared" si="10"/>
        <v>3.8743176175781713E-2</v>
      </c>
      <c r="J26" s="22">
        <f t="shared" si="11"/>
        <v>387.43176175781713</v>
      </c>
    </row>
    <row r="27" spans="1:10" x14ac:dyDescent="0.3">
      <c r="A27" s="11">
        <v>0.12</v>
      </c>
      <c r="B27" s="7">
        <v>0</v>
      </c>
      <c r="C27" s="11">
        <f t="shared" si="8"/>
        <v>-4.8170454390512964E-2</v>
      </c>
      <c r="D27" s="11">
        <f t="shared" si="6"/>
        <v>1.2042613597628241E-2</v>
      </c>
      <c r="E27" s="11">
        <f t="shared" si="6"/>
        <v>0</v>
      </c>
      <c r="F27" s="11">
        <f t="shared" si="6"/>
        <v>3.920721988904103E-2</v>
      </c>
      <c r="G27" s="3">
        <f t="shared" si="9"/>
        <v>3.9297394979660068E-2</v>
      </c>
      <c r="H27" s="11">
        <f t="shared" si="7"/>
        <v>0.99529541399916233</v>
      </c>
      <c r="I27" s="3">
        <f t="shared" si="10"/>
        <v>3.8647649580600074E-2</v>
      </c>
      <c r="J27" s="22">
        <f t="shared" si="11"/>
        <v>386.47649580600074</v>
      </c>
    </row>
    <row r="28" spans="1:10" x14ac:dyDescent="0.3">
      <c r="A28" s="11">
        <v>0.13</v>
      </c>
      <c r="B28" s="7">
        <v>0</v>
      </c>
      <c r="C28" s="11">
        <f t="shared" si="8"/>
        <v>-4.8170454390512964E-2</v>
      </c>
      <c r="D28" s="11">
        <f t="shared" si="6"/>
        <v>1.2042613597628241E-2</v>
      </c>
      <c r="E28" s="11">
        <f t="shared" si="6"/>
        <v>0</v>
      </c>
      <c r="F28" s="11">
        <f t="shared" si="6"/>
        <v>3.920721988904103E-2</v>
      </c>
      <c r="G28" s="3">
        <f t="shared" si="9"/>
        <v>3.9304909570544992E-2</v>
      </c>
      <c r="H28" s="11">
        <f t="shared" si="7"/>
        <v>0.99490339375161296</v>
      </c>
      <c r="I28" s="3">
        <f t="shared" si="10"/>
        <v>3.8546200899747696E-2</v>
      </c>
      <c r="J28" s="22">
        <f t="shared" si="11"/>
        <v>385.46200899747697</v>
      </c>
    </row>
    <row r="29" spans="1:10" x14ac:dyDescent="0.3">
      <c r="A29" s="11">
        <v>0.14000000000000001</v>
      </c>
      <c r="B29" s="7">
        <v>0</v>
      </c>
      <c r="C29" s="11">
        <f t="shared" si="8"/>
        <v>-4.8170454390512964E-2</v>
      </c>
      <c r="D29" s="11">
        <f t="shared" si="6"/>
        <v>1.2042613597628241E-2</v>
      </c>
      <c r="E29" s="11">
        <f t="shared" si="6"/>
        <v>0</v>
      </c>
      <c r="F29" s="11">
        <f t="shared" si="6"/>
        <v>3.920721988904103E-2</v>
      </c>
      <c r="G29" s="3">
        <f t="shared" si="9"/>
        <v>3.9311075388706977E-2</v>
      </c>
      <c r="H29" s="11">
        <f t="shared" si="7"/>
        <v>0.99451156623521419</v>
      </c>
      <c r="I29" s="3">
        <f t="shared" si="10"/>
        <v>3.8439025113059522E-2</v>
      </c>
      <c r="J29" s="22">
        <f t="shared" si="11"/>
        <v>384.39025113059523</v>
      </c>
    </row>
    <row r="30" spans="1:10" x14ac:dyDescent="0.3">
      <c r="A30" s="11">
        <v>0.15</v>
      </c>
      <c r="B30" s="7">
        <v>0</v>
      </c>
      <c r="C30" s="11">
        <f t="shared" si="8"/>
        <v>-4.8170454390512964E-2</v>
      </c>
      <c r="D30" s="11">
        <f t="shared" si="6"/>
        <v>1.2042613597628241E-2</v>
      </c>
      <c r="E30" s="11">
        <f t="shared" si="6"/>
        <v>0</v>
      </c>
      <c r="F30" s="11">
        <f t="shared" si="6"/>
        <v>3.920721988904103E-2</v>
      </c>
      <c r="G30" s="3">
        <f t="shared" si="9"/>
        <v>3.9315603411419681E-2</v>
      </c>
      <c r="H30" s="11">
        <f t="shared" si="7"/>
        <v>0.99412001466761546</v>
      </c>
      <c r="I30" s="3">
        <f t="shared" si="10"/>
        <v>3.8326369778401315E-2</v>
      </c>
      <c r="J30" s="22">
        <f t="shared" si="11"/>
        <v>383.26369778401317</v>
      </c>
    </row>
    <row r="31" spans="1:10" x14ac:dyDescent="0.3">
      <c r="A31" s="11">
        <v>0.16</v>
      </c>
      <c r="B31" s="7">
        <v>0</v>
      </c>
      <c r="C31" s="11">
        <f t="shared" si="8"/>
        <v>-4.8170454390512964E-2</v>
      </c>
      <c r="D31" s="11">
        <f t="shared" si="8"/>
        <v>1.2042613597628241E-2</v>
      </c>
      <c r="E31" s="11">
        <f t="shared" si="8"/>
        <v>0</v>
      </c>
      <c r="F31" s="11">
        <f t="shared" si="8"/>
        <v>3.920721988904103E-2</v>
      </c>
      <c r="G31" s="3">
        <f t="shared" si="9"/>
        <v>3.9318204615956774E-2</v>
      </c>
      <c r="H31" s="11">
        <f t="shared" si="7"/>
        <v>0.99372883362374309</v>
      </c>
      <c r="I31" s="3">
        <f t="shared" si="10"/>
        <v>3.8208535021279751E-2</v>
      </c>
      <c r="J31" s="22">
        <f t="shared" si="11"/>
        <v>382.08535021279749</v>
      </c>
    </row>
    <row r="32" spans="1:10" x14ac:dyDescent="0.3">
      <c r="A32" s="11">
        <v>0.17</v>
      </c>
      <c r="B32" s="7">
        <v>0</v>
      </c>
      <c r="C32" s="11">
        <f t="shared" si="8"/>
        <v>-4.8170454390512964E-2</v>
      </c>
      <c r="D32" s="11">
        <f t="shared" si="8"/>
        <v>1.2042613597628241E-2</v>
      </c>
      <c r="E32" s="11">
        <f t="shared" si="8"/>
        <v>0</v>
      </c>
      <c r="F32" s="11">
        <f t="shared" si="8"/>
        <v>3.920721988904103E-2</v>
      </c>
      <c r="G32" s="3">
        <f t="shared" si="9"/>
        <v>3.9318589979591895E-2</v>
      </c>
      <c r="H32" s="11">
        <f t="shared" si="7"/>
        <v>0.99333812901348062</v>
      </c>
      <c r="I32" s="3">
        <f t="shared" si="10"/>
        <v>3.8085873523569631E-2</v>
      </c>
      <c r="J32" s="22">
        <f t="shared" si="11"/>
        <v>380.85873523569632</v>
      </c>
    </row>
    <row r="33" spans="1:10" x14ac:dyDescent="0.3">
      <c r="A33" s="11">
        <v>0.18</v>
      </c>
      <c r="B33" s="7">
        <v>0</v>
      </c>
      <c r="C33" s="11">
        <f t="shared" si="8"/>
        <v>-4.8170454390512964E-2</v>
      </c>
      <c r="D33" s="11">
        <f t="shared" si="8"/>
        <v>1.2042613597628241E-2</v>
      </c>
      <c r="E33" s="11">
        <f t="shared" si="8"/>
        <v>0</v>
      </c>
      <c r="F33" s="11">
        <f t="shared" si="8"/>
        <v>3.920721988904103E-2</v>
      </c>
      <c r="G33" s="3">
        <f t="shared" si="9"/>
        <v>3.9316470479598714E-2</v>
      </c>
      <c r="H33" s="11">
        <f t="shared" si="7"/>
        <v>0.99294801805951494</v>
      </c>
      <c r="I33" s="3">
        <f t="shared" si="10"/>
        <v>3.7958790511501306E-2</v>
      </c>
      <c r="J33" s="22">
        <f t="shared" si="11"/>
        <v>379.58790511501309</v>
      </c>
    </row>
    <row r="34" spans="1:10" x14ac:dyDescent="0.3">
      <c r="A34" s="11">
        <v>0.19</v>
      </c>
      <c r="B34" s="7">
        <v>0</v>
      </c>
      <c r="C34" s="11">
        <f t="shared" si="8"/>
        <v>-4.8170454390512964E-2</v>
      </c>
      <c r="D34" s="11">
        <f t="shared" si="8"/>
        <v>1.2042613597628241E-2</v>
      </c>
      <c r="E34" s="11">
        <f t="shared" si="8"/>
        <v>0</v>
      </c>
      <c r="F34" s="11">
        <f t="shared" si="8"/>
        <v>3.920721988904103E-2</v>
      </c>
      <c r="G34" s="3">
        <f t="shared" si="9"/>
        <v>3.9311557093250883E-2</v>
      </c>
      <c r="H34" s="11">
        <f t="shared" si="7"/>
        <v>0.99255862927539129</v>
      </c>
      <c r="I34" s="3">
        <f t="shared" si="10"/>
        <v>3.7827743743062747E-2</v>
      </c>
      <c r="J34" s="22">
        <f t="shared" si="11"/>
        <v>378.27743743062746</v>
      </c>
    </row>
    <row r="35" spans="1:10" x14ac:dyDescent="0.3">
      <c r="A35" s="11">
        <v>0.2</v>
      </c>
      <c r="B35" s="7">
        <v>0</v>
      </c>
      <c r="C35" s="11">
        <f t="shared" si="8"/>
        <v>-4.8170454390512964E-2</v>
      </c>
      <c r="D35" s="11">
        <f t="shared" si="8"/>
        <v>1.2042613597628241E-2</v>
      </c>
      <c r="E35" s="11">
        <f t="shared" si="8"/>
        <v>0</v>
      </c>
      <c r="F35" s="11">
        <f t="shared" si="8"/>
        <v>3.920721988904103E-2</v>
      </c>
      <c r="G35" s="3">
        <f t="shared" si="9"/>
        <v>3.9303560797822053E-2</v>
      </c>
      <c r="H35" s="11">
        <f t="shared" si="7"/>
        <v>0.99217010244382475</v>
      </c>
      <c r="I35" s="3">
        <f t="shared" si="10"/>
        <v>3.7693243495009021E-2</v>
      </c>
      <c r="J35" s="22">
        <f t="shared" si="11"/>
        <v>376.93243495009023</v>
      </c>
    </row>
    <row r="36" spans="1:10" x14ac:dyDescent="0.3">
      <c r="A36" s="11">
        <v>0.21</v>
      </c>
      <c r="B36" s="7">
        <v>0</v>
      </c>
      <c r="C36" s="11">
        <f t="shared" si="8"/>
        <v>-4.8170454390512964E-2</v>
      </c>
      <c r="D36" s="11">
        <f t="shared" si="8"/>
        <v>1.2042613597628241E-2</v>
      </c>
      <c r="E36" s="11">
        <f t="shared" si="8"/>
        <v>0</v>
      </c>
      <c r="F36" s="11">
        <f t="shared" si="8"/>
        <v>3.920721988904103E-2</v>
      </c>
      <c r="G36" s="3">
        <f t="shared" si="9"/>
        <v>3.9292192570585895E-2</v>
      </c>
      <c r="H36" s="11">
        <f t="shared" si="7"/>
        <v>0.99178258859531832</v>
      </c>
      <c r="I36" s="3">
        <f t="shared" si="10"/>
        <v>3.7555852549675528E-2</v>
      </c>
      <c r="J36" s="22">
        <f t="shared" si="11"/>
        <v>375.55852549675529</v>
      </c>
    </row>
    <row r="37" spans="1:10" x14ac:dyDescent="0.3">
      <c r="A37" s="11">
        <v>0.22</v>
      </c>
      <c r="B37" s="7">
        <v>0</v>
      </c>
      <c r="C37" s="11">
        <f t="shared" si="8"/>
        <v>-4.8170454390512964E-2</v>
      </c>
      <c r="D37" s="11">
        <f t="shared" si="8"/>
        <v>1.2042613597628241E-2</v>
      </c>
      <c r="E37" s="11">
        <f t="shared" si="8"/>
        <v>0</v>
      </c>
      <c r="F37" s="11">
        <f t="shared" si="8"/>
        <v>3.920721988904103E-2</v>
      </c>
      <c r="G37" s="3">
        <f t="shared" si="9"/>
        <v>3.9277163388816053E-2</v>
      </c>
      <c r="H37" s="11">
        <f t="shared" si="7"/>
        <v>0.99139624998714526</v>
      </c>
      <c r="I37" s="3">
        <f t="shared" si="10"/>
        <v>3.7416186181847173E-2</v>
      </c>
      <c r="J37" s="22">
        <f t="shared" si="11"/>
        <v>374.16186181847172</v>
      </c>
    </row>
    <row r="38" spans="1:10" x14ac:dyDescent="0.3">
      <c r="A38" s="11">
        <v>0.23</v>
      </c>
      <c r="B38" s="7">
        <v>0</v>
      </c>
      <c r="C38" s="11">
        <f t="shared" si="8"/>
        <v>-4.8170454390512964E-2</v>
      </c>
      <c r="D38" s="11">
        <f t="shared" si="8"/>
        <v>1.2042613597628241E-2</v>
      </c>
      <c r="E38" s="11">
        <f t="shared" si="8"/>
        <v>0</v>
      </c>
      <c r="F38" s="11">
        <f t="shared" si="8"/>
        <v>3.920721988904103E-2</v>
      </c>
      <c r="G38" s="3">
        <f t="shared" si="9"/>
        <v>3.9258184229786192E-2</v>
      </c>
      <c r="H38" s="11">
        <f t="shared" si="7"/>
        <v>0.99101126008275453</v>
      </c>
      <c r="I38" s="3">
        <f t="shared" si="10"/>
        <v>3.7274912145910839E-2</v>
      </c>
      <c r="J38" s="22">
        <f t="shared" si="11"/>
        <v>372.74912145910838</v>
      </c>
    </row>
    <row r="39" spans="1:10" x14ac:dyDescent="0.3">
      <c r="A39" s="11">
        <v>0.24</v>
      </c>
      <c r="B39" s="7">
        <v>0</v>
      </c>
      <c r="C39" s="11">
        <f t="shared" si="8"/>
        <v>-4.8170454390512964E-2</v>
      </c>
      <c r="D39" s="11">
        <f t="shared" si="8"/>
        <v>1.2042613597628241E-2</v>
      </c>
      <c r="E39" s="11">
        <f t="shared" si="8"/>
        <v>0</v>
      </c>
      <c r="F39" s="11">
        <f t="shared" si="8"/>
        <v>3.920721988904103E-2</v>
      </c>
      <c r="G39" s="3">
        <f t="shared" si="9"/>
        <v>3.9234966070769962E-2</v>
      </c>
      <c r="H39" s="11">
        <f t="shared" si="7"/>
        <v>0.99062780353166602</v>
      </c>
      <c r="I39" s="3">
        <f t="shared" si="10"/>
        <v>3.7132750663603886E-2</v>
      </c>
      <c r="J39" s="22">
        <f t="shared" si="11"/>
        <v>371.32750663603883</v>
      </c>
    </row>
    <row r="40" spans="1:10" x14ac:dyDescent="0.3">
      <c r="A40" s="11">
        <v>0.25</v>
      </c>
      <c r="B40" s="7">
        <v>0.25</v>
      </c>
      <c r="C40" s="11">
        <f t="shared" si="8"/>
        <v>6.0741266159441082E-3</v>
      </c>
      <c r="D40" s="11">
        <f t="shared" si="8"/>
        <v>-1.3125394456458909E-2</v>
      </c>
      <c r="E40" s="11">
        <f t="shared" si="8"/>
        <v>2.4131450883328742E-3</v>
      </c>
      <c r="F40" s="11">
        <f t="shared" si="8"/>
        <v>3.9329362542112362E-2</v>
      </c>
      <c r="G40" s="3">
        <f t="shared" si="9"/>
        <v>3.9207219889041023E-2</v>
      </c>
      <c r="H40" s="11">
        <f t="shared" si="7"/>
        <v>0.99024607614992333</v>
      </c>
      <c r="I40" s="3">
        <f t="shared" si="10"/>
        <v>3.6990474412635699E-2</v>
      </c>
      <c r="J40" s="22">
        <f t="shared" si="11"/>
        <v>369.904744126357</v>
      </c>
    </row>
    <row r="41" spans="1:10" x14ac:dyDescent="0.3">
      <c r="A41" s="11">
        <v>0.26</v>
      </c>
      <c r="B41" s="7">
        <v>0.25</v>
      </c>
      <c r="C41" s="11">
        <f t="shared" si="8"/>
        <v>6.0741266159441082E-3</v>
      </c>
      <c r="D41" s="11">
        <f t="shared" si="8"/>
        <v>-1.3125394456458909E-2</v>
      </c>
      <c r="E41" s="11">
        <f t="shared" si="8"/>
        <v>2.4131450883328742E-3</v>
      </c>
      <c r="F41" s="11">
        <f t="shared" si="8"/>
        <v>3.9329362542112362E-2</v>
      </c>
      <c r="G41" s="3">
        <f t="shared" si="9"/>
        <v>3.917626244922412E-2</v>
      </c>
      <c r="H41" s="11">
        <f t="shared" si="7"/>
        <v>0.98986587162742778</v>
      </c>
      <c r="I41" s="3">
        <f t="shared" si="10"/>
        <v>3.6847223113440464E-2</v>
      </c>
      <c r="J41" s="22">
        <f t="shared" si="11"/>
        <v>368.47223113440464</v>
      </c>
    </row>
    <row r="42" spans="1:10" x14ac:dyDescent="0.3">
      <c r="A42" s="11">
        <v>0.27</v>
      </c>
      <c r="B42" s="7">
        <v>0.25</v>
      </c>
      <c r="C42" s="11">
        <f t="shared" si="8"/>
        <v>6.0741266159441082E-3</v>
      </c>
      <c r="D42" s="11">
        <f t="shared" si="8"/>
        <v>-1.3125394456458909E-2</v>
      </c>
      <c r="E42" s="11">
        <f t="shared" si="8"/>
        <v>2.4131450883328742E-3</v>
      </c>
      <c r="F42" s="11">
        <f t="shared" si="8"/>
        <v>3.9329362542112362E-2</v>
      </c>
      <c r="G42" s="3">
        <f t="shared" si="9"/>
        <v>3.9143627494268009E-2</v>
      </c>
      <c r="H42" s="11">
        <f t="shared" si="7"/>
        <v>0.98948687389070789</v>
      </c>
      <c r="I42" s="3">
        <f t="shared" si="10"/>
        <v>3.6701693391512968E-2</v>
      </c>
      <c r="J42" s="22">
        <f t="shared" si="11"/>
        <v>367.0169339151297</v>
      </c>
    </row>
    <row r="43" spans="1:10" x14ac:dyDescent="0.3">
      <c r="A43" s="11">
        <v>0.28000000000000003</v>
      </c>
      <c r="B43" s="7">
        <v>0.25</v>
      </c>
      <c r="C43" s="11">
        <f t="shared" si="8"/>
        <v>6.0741266159441082E-3</v>
      </c>
      <c r="D43" s="11">
        <f t="shared" si="8"/>
        <v>-1.3125394456458909E-2</v>
      </c>
      <c r="E43" s="11">
        <f t="shared" si="8"/>
        <v>2.4131450883328742E-3</v>
      </c>
      <c r="F43" s="11">
        <f t="shared" si="8"/>
        <v>3.9329362542112362E-2</v>
      </c>
      <c r="G43" s="3">
        <f t="shared" si="9"/>
        <v>3.9109351468932393E-2</v>
      </c>
      <c r="H43" s="11">
        <f t="shared" si="7"/>
        <v>0.9891091213492057</v>
      </c>
      <c r="I43" s="3">
        <f t="shared" si="10"/>
        <v>3.6554032604876774E-2</v>
      </c>
      <c r="J43" s="22">
        <f t="shared" si="11"/>
        <v>365.54032604876772</v>
      </c>
    </row>
    <row r="44" spans="1:10" x14ac:dyDescent="0.3">
      <c r="A44" s="11">
        <v>0.28999999999999998</v>
      </c>
      <c r="B44" s="7">
        <v>0.25</v>
      </c>
      <c r="C44" s="11">
        <f t="shared" si="8"/>
        <v>6.0741266159441082E-3</v>
      </c>
      <c r="D44" s="11">
        <f t="shared" si="8"/>
        <v>-1.3125394456458909E-2</v>
      </c>
      <c r="E44" s="11">
        <f t="shared" si="8"/>
        <v>2.4131450883328742E-3</v>
      </c>
      <c r="F44" s="11">
        <f t="shared" si="8"/>
        <v>3.9329362542112362E-2</v>
      </c>
      <c r="G44" s="3">
        <f t="shared" si="9"/>
        <v>3.9073470817976963E-2</v>
      </c>
      <c r="H44" s="11">
        <f t="shared" si="7"/>
        <v>0.98873265091493512</v>
      </c>
      <c r="I44" s="3">
        <f t="shared" si="10"/>
        <v>3.6404388093561828E-2</v>
      </c>
      <c r="J44" s="22">
        <f t="shared" si="11"/>
        <v>364.04388093561829</v>
      </c>
    </row>
    <row r="45" spans="1:10" x14ac:dyDescent="0.3">
      <c r="A45" s="11">
        <v>0.3</v>
      </c>
      <c r="B45" s="7">
        <v>0.25</v>
      </c>
      <c r="C45" s="11">
        <f t="shared" si="8"/>
        <v>6.0741266159441082E-3</v>
      </c>
      <c r="D45" s="11">
        <f t="shared" si="8"/>
        <v>-1.3125394456458909E-2</v>
      </c>
      <c r="E45" s="11">
        <f t="shared" si="8"/>
        <v>2.4131450883328742E-3</v>
      </c>
      <c r="F45" s="11">
        <f t="shared" si="8"/>
        <v>3.9329362542112362E-2</v>
      </c>
      <c r="G45" s="3">
        <f t="shared" si="9"/>
        <v>3.9036021986161414E-2</v>
      </c>
      <c r="H45" s="11">
        <f t="shared" si="7"/>
        <v>0.98835749800571648</v>
      </c>
      <c r="I45" s="3">
        <f t="shared" si="10"/>
        <v>3.6252907178861087E-2</v>
      </c>
      <c r="J45" s="22">
        <f t="shared" si="11"/>
        <v>362.52907178861085</v>
      </c>
    </row>
    <row r="46" spans="1:10" x14ac:dyDescent="0.3">
      <c r="A46" s="11">
        <v>0.31</v>
      </c>
      <c r="B46" s="7">
        <v>0.25</v>
      </c>
      <c r="C46" s="11">
        <f t="shared" si="8"/>
        <v>6.0741266159441082E-3</v>
      </c>
      <c r="D46" s="11">
        <f t="shared" si="8"/>
        <v>-1.3125394456458909E-2</v>
      </c>
      <c r="E46" s="11">
        <f t="shared" si="8"/>
        <v>2.4131450883328742E-3</v>
      </c>
      <c r="F46" s="11">
        <f t="shared" si="8"/>
        <v>3.9329362542112362E-2</v>
      </c>
      <c r="G46" s="3">
        <f t="shared" si="9"/>
        <v>3.8997041418245441E-2</v>
      </c>
      <c r="H46" s="11">
        <f t="shared" si="7"/>
        <v>0.98798369654839469</v>
      </c>
      <c r="I46" s="3">
        <f t="shared" si="10"/>
        <v>3.6099737162629701E-2</v>
      </c>
      <c r="J46" s="22">
        <f t="shared" si="11"/>
        <v>360.99737162629702</v>
      </c>
    </row>
    <row r="47" spans="1:10" x14ac:dyDescent="0.3">
      <c r="A47" s="11">
        <v>0.32</v>
      </c>
      <c r="B47" s="7">
        <v>0.25</v>
      </c>
      <c r="C47" s="11">
        <f t="shared" si="8"/>
        <v>6.0741266159441082E-3</v>
      </c>
      <c r="D47" s="11">
        <f t="shared" si="8"/>
        <v>-1.3125394456458909E-2</v>
      </c>
      <c r="E47" s="11">
        <f t="shared" si="8"/>
        <v>2.4131450883328742E-3</v>
      </c>
      <c r="F47" s="11">
        <f t="shared" si="8"/>
        <v>3.9329362542112362E-2</v>
      </c>
      <c r="G47" s="3">
        <f t="shared" si="9"/>
        <v>3.8956565558988743E-2</v>
      </c>
      <c r="H47" s="11">
        <f t="shared" si="7"/>
        <v>0.98761127898204237</v>
      </c>
      <c r="I47" s="3">
        <f t="shared" si="10"/>
        <v>3.5945025326642017E-2</v>
      </c>
      <c r="J47" s="22">
        <f t="shared" si="11"/>
        <v>359.45025326642019</v>
      </c>
    </row>
    <row r="48" spans="1:10" x14ac:dyDescent="0.3">
      <c r="A48" s="11">
        <v>0.33</v>
      </c>
      <c r="B48" s="7">
        <v>0.25</v>
      </c>
      <c r="C48" s="11">
        <f t="shared" si="8"/>
        <v>6.0741266159441082E-3</v>
      </c>
      <c r="D48" s="11">
        <f t="shared" si="8"/>
        <v>-1.3125394456458909E-2</v>
      </c>
      <c r="E48" s="11">
        <f t="shared" si="8"/>
        <v>2.4131450883328742E-3</v>
      </c>
      <c r="F48" s="11">
        <f t="shared" si="8"/>
        <v>3.9329362542112362E-2</v>
      </c>
      <c r="G48" s="3">
        <f t="shared" si="9"/>
        <v>3.8914630853151021E-2</v>
      </c>
      <c r="H48" s="11">
        <f t="shared" si="7"/>
        <v>0.98724027626114341</v>
      </c>
      <c r="I48" s="3">
        <f t="shared" si="10"/>
        <v>3.578891893200354E-2</v>
      </c>
      <c r="J48" s="22">
        <f t="shared" si="11"/>
        <v>357.88918932003537</v>
      </c>
    </row>
    <row r="49" spans="1:10" x14ac:dyDescent="0.3">
      <c r="A49" s="11">
        <v>0.34</v>
      </c>
      <c r="B49" s="7">
        <v>0.25</v>
      </c>
      <c r="C49" s="11">
        <f t="shared" si="8"/>
        <v>6.0741266159441082E-3</v>
      </c>
      <c r="D49" s="11">
        <f t="shared" si="8"/>
        <v>-1.3125394456458909E-2</v>
      </c>
      <c r="E49" s="11">
        <f t="shared" si="8"/>
        <v>2.4131450883328742E-3</v>
      </c>
      <c r="F49" s="11">
        <f t="shared" si="8"/>
        <v>3.9329362542112362E-2</v>
      </c>
      <c r="G49" s="3">
        <f t="shared" si="9"/>
        <v>3.8871273745491958E-2</v>
      </c>
      <c r="H49" s="11">
        <f t="shared" si="7"/>
        <v>0.98687071785875735</v>
      </c>
      <c r="I49" s="3">
        <f t="shared" si="10"/>
        <v>3.5631565218614554E-2</v>
      </c>
      <c r="J49" s="22">
        <f t="shared" si="11"/>
        <v>356.31565218614554</v>
      </c>
    </row>
    <row r="50" spans="1:10" x14ac:dyDescent="0.3">
      <c r="A50" s="11">
        <v>0.35</v>
      </c>
      <c r="B50" s="7">
        <v>0.25</v>
      </c>
      <c r="C50" s="11">
        <f t="shared" si="8"/>
        <v>6.0741266159441082E-3</v>
      </c>
      <c r="D50" s="11">
        <f t="shared" si="8"/>
        <v>-1.3125394456458909E-2</v>
      </c>
      <c r="E50" s="11">
        <f t="shared" si="8"/>
        <v>2.4131450883328742E-3</v>
      </c>
      <c r="F50" s="11">
        <f t="shared" si="8"/>
        <v>3.9329362542112362E-2</v>
      </c>
      <c r="G50" s="3">
        <f t="shared" si="9"/>
        <v>3.8826530680771257E-2</v>
      </c>
      <c r="H50" s="11">
        <f t="shared" si="7"/>
        <v>0.98650263176966135</v>
      </c>
      <c r="I50" s="3">
        <f t="shared" si="10"/>
        <v>3.5473111404691338E-2</v>
      </c>
      <c r="J50" s="22">
        <f t="shared" si="11"/>
        <v>354.73111404691338</v>
      </c>
    </row>
    <row r="51" spans="1:10" x14ac:dyDescent="0.3">
      <c r="A51" s="11">
        <v>0.36</v>
      </c>
      <c r="B51" s="7">
        <v>0.25</v>
      </c>
      <c r="C51" s="11">
        <f t="shared" si="8"/>
        <v>6.0741266159441082E-3</v>
      </c>
      <c r="D51" s="11">
        <f t="shared" si="8"/>
        <v>-1.3125394456458909E-2</v>
      </c>
      <c r="E51" s="11">
        <f t="shared" si="8"/>
        <v>2.4131450883328742E-3</v>
      </c>
      <c r="F51" s="11">
        <f t="shared" si="8"/>
        <v>3.9329362542112362E-2</v>
      </c>
      <c r="G51" s="3">
        <f t="shared" si="9"/>
        <v>3.8780438103748607E-2</v>
      </c>
      <c r="H51" s="11">
        <f t="shared" si="7"/>
        <v>0.98613604451346992</v>
      </c>
      <c r="I51" s="3">
        <f t="shared" si="10"/>
        <v>3.5313704686334546E-2</v>
      </c>
      <c r="J51" s="22">
        <f t="shared" si="11"/>
        <v>353.13704686334546</v>
      </c>
    </row>
    <row r="52" spans="1:10" x14ac:dyDescent="0.3">
      <c r="A52" s="11">
        <v>0.37</v>
      </c>
      <c r="B52" s="7">
        <v>0.25</v>
      </c>
      <c r="C52" s="11">
        <f t="shared" si="8"/>
        <v>6.0741266159441082E-3</v>
      </c>
      <c r="D52" s="11">
        <f t="shared" si="8"/>
        <v>-1.3125394456458909E-2</v>
      </c>
      <c r="E52" s="11">
        <f t="shared" si="8"/>
        <v>2.4131450883328742E-3</v>
      </c>
      <c r="F52" s="11">
        <f t="shared" si="8"/>
        <v>3.9329362542112362E-2</v>
      </c>
      <c r="G52" s="3">
        <f t="shared" si="9"/>
        <v>3.8733032459183719E-2</v>
      </c>
      <c r="H52" s="11">
        <f t="shared" si="7"/>
        <v>0.98577098113772854</v>
      </c>
      <c r="I52" s="3">
        <f t="shared" si="10"/>
        <v>3.5153492237157913E-2</v>
      </c>
      <c r="J52" s="22">
        <f t="shared" si="11"/>
        <v>351.53492237157911</v>
      </c>
    </row>
    <row r="53" spans="1:10" x14ac:dyDescent="0.3">
      <c r="A53" s="11">
        <v>0.38</v>
      </c>
      <c r="B53" s="7">
        <v>0.25</v>
      </c>
      <c r="C53" s="11">
        <f t="shared" si="8"/>
        <v>6.0741266159441082E-3</v>
      </c>
      <c r="D53" s="11">
        <f t="shared" si="8"/>
        <v>-1.3125394456458909E-2</v>
      </c>
      <c r="E53" s="11">
        <f t="shared" si="8"/>
        <v>2.4131450883328742E-3</v>
      </c>
      <c r="F53" s="11">
        <f t="shared" si="8"/>
        <v>3.9329362542112362E-2</v>
      </c>
      <c r="G53" s="3">
        <f t="shared" si="9"/>
        <v>3.8684350191836275E-2</v>
      </c>
      <c r="H53" s="11">
        <f t="shared" si="7"/>
        <v>0.9854074652209831</v>
      </c>
      <c r="I53" s="3">
        <f t="shared" si="10"/>
        <v>3.4992621207964092E-2</v>
      </c>
      <c r="J53" s="22">
        <f t="shared" si="11"/>
        <v>349.92621207964089</v>
      </c>
    </row>
    <row r="54" spans="1:10" x14ac:dyDescent="0.3">
      <c r="A54" s="11">
        <v>0.39</v>
      </c>
      <c r="B54" s="7">
        <v>0.25</v>
      </c>
      <c r="C54" s="11">
        <f t="shared" si="8"/>
        <v>6.0741266159441082E-3</v>
      </c>
      <c r="D54" s="11">
        <f t="shared" si="8"/>
        <v>-1.3125394456458909E-2</v>
      </c>
      <c r="E54" s="11">
        <f t="shared" si="8"/>
        <v>2.4131450883328742E-3</v>
      </c>
      <c r="F54" s="11">
        <f t="shared" si="8"/>
        <v>3.9329362542112362E-2</v>
      </c>
      <c r="G54" s="3">
        <f t="shared" si="9"/>
        <v>3.8634427746465971E-2</v>
      </c>
      <c r="H54" s="11">
        <f t="shared" si="7"/>
        <v>0.98504551887582059</v>
      </c>
      <c r="I54" s="3">
        <f t="shared" si="10"/>
        <v>3.483123872648175E-2</v>
      </c>
      <c r="J54" s="22">
        <f t="shared" si="11"/>
        <v>348.31238726481752</v>
      </c>
    </row>
    <row r="55" spans="1:10" x14ac:dyDescent="0.3">
      <c r="A55" s="11">
        <v>0.4</v>
      </c>
      <c r="B55" s="7">
        <v>0.25</v>
      </c>
      <c r="C55" s="11">
        <f t="shared" si="8"/>
        <v>6.0741266159441082E-3</v>
      </c>
      <c r="D55" s="11">
        <f t="shared" si="8"/>
        <v>-1.3125394456458909E-2</v>
      </c>
      <c r="E55" s="11">
        <f t="shared" si="8"/>
        <v>2.4131450883328742E-3</v>
      </c>
      <c r="F55" s="11">
        <f t="shared" si="8"/>
        <v>3.9329362542112362E-2</v>
      </c>
      <c r="G55" s="3">
        <f t="shared" si="9"/>
        <v>3.8583301567832511E-2</v>
      </c>
      <c r="H55" s="11">
        <f t="shared" si="7"/>
        <v>0.98468516275188189</v>
      </c>
      <c r="I55" s="3">
        <f t="shared" si="10"/>
        <v>3.4669491897148852E-2</v>
      </c>
      <c r="J55" s="22">
        <f t="shared" si="11"/>
        <v>346.69491897148851</v>
      </c>
    </row>
    <row r="56" spans="1:10" x14ac:dyDescent="0.3">
      <c r="A56" s="11">
        <v>0.41</v>
      </c>
      <c r="B56" s="7">
        <v>0.25</v>
      </c>
      <c r="C56" s="11">
        <f t="shared" si="8"/>
        <v>6.0741266159441082E-3</v>
      </c>
      <c r="D56" s="11">
        <f t="shared" si="8"/>
        <v>-1.3125394456458909E-2</v>
      </c>
      <c r="E56" s="11">
        <f t="shared" si="8"/>
        <v>2.4131450883328742E-3</v>
      </c>
      <c r="F56" s="11">
        <f t="shared" si="8"/>
        <v>3.9329362542112362E-2</v>
      </c>
      <c r="G56" s="3">
        <f t="shared" si="9"/>
        <v>3.8531008100695582E-2</v>
      </c>
      <c r="H56" s="11">
        <f t="shared" si="7"/>
        <v>0.9843264160388453</v>
      </c>
      <c r="I56" s="3">
        <f t="shared" si="10"/>
        <v>3.4507527800958109E-2</v>
      </c>
      <c r="J56" s="22">
        <f t="shared" si="11"/>
        <v>345.0752780095811</v>
      </c>
    </row>
    <row r="57" spans="1:10" x14ac:dyDescent="0.3">
      <c r="A57" s="11">
        <v>0.42</v>
      </c>
      <c r="B57" s="7">
        <v>0.25</v>
      </c>
      <c r="C57" s="11">
        <f t="shared" si="8"/>
        <v>6.0741266159441082E-3</v>
      </c>
      <c r="D57" s="11">
        <f t="shared" si="8"/>
        <v>-1.3125394456458909E-2</v>
      </c>
      <c r="E57" s="11">
        <f t="shared" si="8"/>
        <v>2.4131450883328742E-3</v>
      </c>
      <c r="F57" s="11">
        <f t="shared" si="8"/>
        <v>3.9329362542112362E-2</v>
      </c>
      <c r="G57" s="3">
        <f t="shared" si="9"/>
        <v>3.8477583789814883E-2</v>
      </c>
      <c r="H57" s="11">
        <f t="shared" si="7"/>
        <v>0.98396929646937847</v>
      </c>
      <c r="I57" s="3">
        <f t="shared" si="10"/>
        <v>3.4345493495342432E-2</v>
      </c>
      <c r="J57" s="22">
        <f t="shared" si="11"/>
        <v>343.4549349534243</v>
      </c>
    </row>
    <row r="58" spans="1:10" x14ac:dyDescent="0.3">
      <c r="A58" s="11">
        <v>0.43</v>
      </c>
      <c r="B58" s="7">
        <v>0.25</v>
      </c>
      <c r="C58" s="11">
        <f t="shared" si="8"/>
        <v>6.0741266159441082E-3</v>
      </c>
      <c r="D58" s="11">
        <f t="shared" si="8"/>
        <v>-1.3125394456458909E-2</v>
      </c>
      <c r="E58" s="11">
        <f t="shared" si="8"/>
        <v>2.4131450883328742E-3</v>
      </c>
      <c r="F58" s="11">
        <f t="shared" si="8"/>
        <v>3.9329362542112362E-2</v>
      </c>
      <c r="G58" s="3">
        <f t="shared" si="9"/>
        <v>3.8423065079950115E-2</v>
      </c>
      <c r="H58" s="11">
        <f t="shared" si="7"/>
        <v>0.98361382032205924</v>
      </c>
      <c r="I58" s="3">
        <f t="shared" si="10"/>
        <v>3.418353601413137E-2</v>
      </c>
      <c r="J58" s="22">
        <f t="shared" si="11"/>
        <v>341.83536014131369</v>
      </c>
    </row>
    <row r="59" spans="1:10" x14ac:dyDescent="0.3">
      <c r="A59" s="11">
        <v>0.44</v>
      </c>
      <c r="B59" s="7">
        <v>0.25</v>
      </c>
      <c r="C59" s="11">
        <f t="shared" si="8"/>
        <v>6.0741266159441082E-3</v>
      </c>
      <c r="D59" s="11">
        <f t="shared" si="8"/>
        <v>-1.3125394456458909E-2</v>
      </c>
      <c r="E59" s="11">
        <f t="shared" si="8"/>
        <v>2.4131450883328742E-3</v>
      </c>
      <c r="F59" s="11">
        <f t="shared" si="8"/>
        <v>3.9329362542112362E-2</v>
      </c>
      <c r="G59" s="3">
        <f t="shared" si="9"/>
        <v>3.8367488415860962E-2</v>
      </c>
      <c r="H59" s="11">
        <f t="shared" si="7"/>
        <v>0.98326000242426415</v>
      </c>
      <c r="I59" s="3">
        <f t="shared" si="10"/>
        <v>3.40218023675476E-2</v>
      </c>
      <c r="J59" s="22">
        <f t="shared" si="11"/>
        <v>340.21802367547599</v>
      </c>
    </row>
    <row r="60" spans="1:10" x14ac:dyDescent="0.3">
      <c r="A60" s="11">
        <v>0.45</v>
      </c>
      <c r="B60" s="7">
        <v>0.25</v>
      </c>
      <c r="C60" s="11">
        <f t="shared" si="8"/>
        <v>6.0741266159441082E-3</v>
      </c>
      <c r="D60" s="11">
        <f t="shared" si="8"/>
        <v>-1.3125394456458909E-2</v>
      </c>
      <c r="E60" s="11">
        <f t="shared" si="8"/>
        <v>2.4131450883328742E-3</v>
      </c>
      <c r="F60" s="11">
        <f t="shared" si="8"/>
        <v>3.9329362542112362E-2</v>
      </c>
      <c r="G60" s="3">
        <f t="shared" si="9"/>
        <v>3.8310890242307133E-2</v>
      </c>
      <c r="H60" s="11">
        <f t="shared" si="7"/>
        <v>0.98290785615502263</v>
      </c>
      <c r="I60" s="3">
        <f t="shared" si="10"/>
        <v>3.3860439542262817E-2</v>
      </c>
      <c r="J60" s="22">
        <f t="shared" si="11"/>
        <v>338.60439542262816</v>
      </c>
    </row>
    <row r="61" spans="1:10" x14ac:dyDescent="0.3">
      <c r="A61" s="11">
        <v>0.46</v>
      </c>
      <c r="B61" s="7">
        <v>0.25</v>
      </c>
      <c r="C61" s="11">
        <f t="shared" si="8"/>
        <v>6.0741266159441082E-3</v>
      </c>
      <c r="D61" s="11">
        <f t="shared" si="8"/>
        <v>-1.3125394456458909E-2</v>
      </c>
      <c r="E61" s="11">
        <f t="shared" si="8"/>
        <v>2.4131450883328742E-3</v>
      </c>
      <c r="F61" s="11">
        <f t="shared" si="8"/>
        <v>3.9329362542112362E-2</v>
      </c>
      <c r="G61" s="3">
        <f t="shared" si="9"/>
        <v>3.8253307004048318E-2</v>
      </c>
      <c r="H61" s="11">
        <f t="shared" si="7"/>
        <v>0.9825573934478381</v>
      </c>
      <c r="I61" s="3">
        <f t="shared" si="10"/>
        <v>3.3699594501506176E-2</v>
      </c>
      <c r="J61" s="22">
        <f t="shared" si="11"/>
        <v>336.99594501506175</v>
      </c>
    </row>
    <row r="62" spans="1:10" x14ac:dyDescent="0.3">
      <c r="A62" s="11">
        <v>0.47</v>
      </c>
      <c r="B62" s="7">
        <v>0.25</v>
      </c>
      <c r="C62" s="11">
        <f t="shared" si="8"/>
        <v>6.0741266159441082E-3</v>
      </c>
      <c r="D62" s="11">
        <f t="shared" si="8"/>
        <v>-1.3125394456458909E-2</v>
      </c>
      <c r="E62" s="11">
        <f t="shared" si="8"/>
        <v>2.4131450883328742E-3</v>
      </c>
      <c r="F62" s="11">
        <f t="shared" si="8"/>
        <v>3.9329362542112362E-2</v>
      </c>
      <c r="G62" s="3">
        <f t="shared" si="9"/>
        <v>3.8194775145844205E-2</v>
      </c>
      <c r="H62" s="11">
        <f t="shared" si="7"/>
        <v>0.98220862479347304</v>
      </c>
      <c r="I62" s="3">
        <f t="shared" si="10"/>
        <v>3.3539414185224103E-2</v>
      </c>
      <c r="J62" s="22">
        <f t="shared" si="11"/>
        <v>335.39414185224103</v>
      </c>
    </row>
    <row r="63" spans="1:10" x14ac:dyDescent="0.3">
      <c r="A63" s="11">
        <v>0.48</v>
      </c>
      <c r="B63" s="7">
        <v>0.25</v>
      </c>
      <c r="C63" s="11">
        <f t="shared" si="8"/>
        <v>6.0741266159441082E-3</v>
      </c>
      <c r="D63" s="11">
        <f t="shared" si="8"/>
        <v>-1.3125394456458909E-2</v>
      </c>
      <c r="E63" s="11">
        <f t="shared" si="8"/>
        <v>2.4131450883328742E-3</v>
      </c>
      <c r="F63" s="11">
        <f t="shared" si="8"/>
        <v>3.9329362542112362E-2</v>
      </c>
      <c r="G63" s="3">
        <f t="shared" si="9"/>
        <v>3.8135331112454499E-2</v>
      </c>
      <c r="H63" s="11">
        <f t="shared" si="7"/>
        <v>0.9818615592426998</v>
      </c>
      <c r="I63" s="3">
        <f t="shared" si="10"/>
        <v>3.3380045510300604E-2</v>
      </c>
      <c r="J63" s="22">
        <f t="shared" si="11"/>
        <v>333.80045510300602</v>
      </c>
    </row>
    <row r="64" spans="1:10" x14ac:dyDescent="0.3">
      <c r="A64" s="11">
        <v>0.49</v>
      </c>
      <c r="B64" s="7">
        <v>0.25</v>
      </c>
      <c r="C64" s="11">
        <f t="shared" si="8"/>
        <v>6.0741266159441082E-3</v>
      </c>
      <c r="D64" s="11">
        <f t="shared" si="8"/>
        <v>-1.3125394456458909E-2</v>
      </c>
      <c r="E64" s="11">
        <f t="shared" si="8"/>
        <v>2.4131450883328742E-3</v>
      </c>
      <c r="F64" s="11">
        <f t="shared" si="8"/>
        <v>3.9329362542112362E-2</v>
      </c>
      <c r="G64" s="3">
        <f t="shared" si="9"/>
        <v>3.8075011348638894E-2</v>
      </c>
      <c r="H64" s="11">
        <f t="shared" si="7"/>
        <v>0.98151620440901433</v>
      </c>
      <c r="I64" s="3">
        <f t="shared" si="10"/>
        <v>3.3221635370821012E-2</v>
      </c>
      <c r="J64" s="22">
        <f t="shared" si="11"/>
        <v>332.21635370821014</v>
      </c>
    </row>
    <row r="65" spans="1:10" x14ac:dyDescent="0.3">
      <c r="A65" s="11">
        <v>0.5</v>
      </c>
      <c r="B65" s="7">
        <v>0.25</v>
      </c>
      <c r="C65" s="11">
        <f t="shared" si="8"/>
        <v>6.0741266159441082E-3</v>
      </c>
      <c r="D65" s="11">
        <f t="shared" si="8"/>
        <v>-1.3125394456458909E-2</v>
      </c>
      <c r="E65" s="11">
        <f t="shared" si="8"/>
        <v>2.4131450883328742E-3</v>
      </c>
      <c r="F65" s="11">
        <f t="shared" si="8"/>
        <v>3.9329362542112362E-2</v>
      </c>
      <c r="G65" s="3">
        <f t="shared" si="9"/>
        <v>3.8013852299157082E-2</v>
      </c>
      <c r="H65" s="11">
        <f t="shared" si="7"/>
        <v>0.98117256647131401</v>
      </c>
      <c r="I65" s="3">
        <f t="shared" si="10"/>
        <v>3.3064330638397088E-2</v>
      </c>
      <c r="J65" s="22">
        <f t="shared" si="11"/>
        <v>330.64330638397087</v>
      </c>
    </row>
    <row r="66" spans="1:10" x14ac:dyDescent="0.3">
      <c r="A66" s="11">
        <v>0.51</v>
      </c>
      <c r="B66" s="7">
        <v>0.25</v>
      </c>
      <c r="C66" s="11">
        <f t="shared" si="8"/>
        <v>6.0741266159441082E-3</v>
      </c>
      <c r="D66" s="11">
        <f t="shared" si="8"/>
        <v>-1.3125394456458909E-2</v>
      </c>
      <c r="E66" s="11">
        <f t="shared" si="8"/>
        <v>2.4131450883328742E-3</v>
      </c>
      <c r="F66" s="11">
        <f t="shared" si="8"/>
        <v>3.9329362542112362E-2</v>
      </c>
      <c r="G66" s="3">
        <f t="shared" si="9"/>
        <v>3.7951890408768764E-2</v>
      </c>
      <c r="H66" s="11">
        <f t="shared" si="7"/>
        <v>0.98083065017653881</v>
      </c>
      <c r="I66" s="3">
        <f t="shared" si="10"/>
        <v>3.2908278162543603E-2</v>
      </c>
      <c r="J66" s="22">
        <f t="shared" si="11"/>
        <v>329.08278162543604</v>
      </c>
    </row>
    <row r="67" spans="1:10" x14ac:dyDescent="0.3">
      <c r="A67" s="11">
        <v>0.52</v>
      </c>
      <c r="B67" s="7">
        <v>0.25</v>
      </c>
      <c r="C67" s="11">
        <f t="shared" si="8"/>
        <v>6.0741266159441082E-3</v>
      </c>
      <c r="D67" s="11">
        <f t="shared" si="8"/>
        <v>-1.3125394456458909E-2</v>
      </c>
      <c r="E67" s="11">
        <f t="shared" si="8"/>
        <v>2.4131450883328742E-3</v>
      </c>
      <c r="F67" s="11">
        <f t="shared" si="8"/>
        <v>3.9329362542112362E-2</v>
      </c>
      <c r="G67" s="3">
        <f t="shared" si="9"/>
        <v>3.7889162122233637E-2</v>
      </c>
      <c r="H67" s="11">
        <f t="shared" si="7"/>
        <v>0.98049045884227459</v>
      </c>
      <c r="I67" s="3">
        <f t="shared" si="10"/>
        <v>3.2753624771104661E-2</v>
      </c>
      <c r="J67" s="22">
        <f t="shared" si="11"/>
        <v>327.5362477110466</v>
      </c>
    </row>
    <row r="68" spans="1:10" x14ac:dyDescent="0.3">
      <c r="A68" s="11">
        <v>0.53</v>
      </c>
      <c r="B68" s="7">
        <v>0.25</v>
      </c>
      <c r="C68" s="11">
        <f t="shared" si="8"/>
        <v>6.0741266159441082E-3</v>
      </c>
      <c r="D68" s="11">
        <f t="shared" si="8"/>
        <v>-1.3125394456458909E-2</v>
      </c>
      <c r="E68" s="11">
        <f t="shared" si="8"/>
        <v>2.4131450883328742E-3</v>
      </c>
      <c r="F68" s="11">
        <f t="shared" si="8"/>
        <v>3.9329362542112362E-2</v>
      </c>
      <c r="G68" s="3">
        <f t="shared" si="9"/>
        <v>3.782570388431139E-2</v>
      </c>
      <c r="H68" s="11">
        <f t="shared" si="7"/>
        <v>0.98015199435931932</v>
      </c>
      <c r="I68" s="3">
        <f t="shared" si="10"/>
        <v>3.2600517270740426E-2</v>
      </c>
      <c r="J68" s="22">
        <f t="shared" si="11"/>
        <v>326.00517270740426</v>
      </c>
    </row>
    <row r="69" spans="1:10" x14ac:dyDescent="0.3">
      <c r="A69" s="11">
        <v>0.54</v>
      </c>
      <c r="B69" s="7">
        <v>0.25</v>
      </c>
      <c r="C69" s="11">
        <f t="shared" si="8"/>
        <v>6.0741266159441082E-3</v>
      </c>
      <c r="D69" s="11">
        <f t="shared" si="8"/>
        <v>-1.3125394456458909E-2</v>
      </c>
      <c r="E69" s="11">
        <f t="shared" si="8"/>
        <v>2.4131450883328742E-3</v>
      </c>
      <c r="F69" s="11">
        <f t="shared" si="8"/>
        <v>3.9329362542112362E-2</v>
      </c>
      <c r="G69" s="3">
        <f t="shared" si="9"/>
        <v>3.776155213976172E-2</v>
      </c>
      <c r="H69" s="11">
        <f t="shared" si="7"/>
        <v>0.97981525719421236</v>
      </c>
      <c r="I69" s="3">
        <f t="shared" si="10"/>
        <v>3.2449102447460909E-2</v>
      </c>
      <c r="J69" s="22">
        <f t="shared" si="11"/>
        <v>324.49102447460911</v>
      </c>
    </row>
    <row r="70" spans="1:10" x14ac:dyDescent="0.3">
      <c r="A70" s="11">
        <v>0.55000000000000004</v>
      </c>
      <c r="B70" s="7">
        <v>0.25</v>
      </c>
      <c r="C70" s="11">
        <f t="shared" si="8"/>
        <v>6.0741266159441082E-3</v>
      </c>
      <c r="D70" s="11">
        <f t="shared" si="8"/>
        <v>-1.3125394456458909E-2</v>
      </c>
      <c r="E70" s="11">
        <f t="shared" si="8"/>
        <v>2.4131450883328742E-3</v>
      </c>
      <c r="F70" s="11">
        <f t="shared" si="8"/>
        <v>3.9329362542112362E-2</v>
      </c>
      <c r="G70" s="3">
        <f t="shared" si="9"/>
        <v>3.7696743333344322E-2</v>
      </c>
      <c r="H70" s="11">
        <f t="shared" si="7"/>
        <v>0.9794802463917246</v>
      </c>
      <c r="I70" s="3">
        <f t="shared" si="10"/>
        <v>3.2299527067216616E-2</v>
      </c>
      <c r="J70" s="22">
        <f t="shared" si="11"/>
        <v>322.99527067216616</v>
      </c>
    </row>
    <row r="71" spans="1:10" x14ac:dyDescent="0.3">
      <c r="A71" s="11">
        <v>0.56000000000000005</v>
      </c>
      <c r="B71" s="7">
        <v>0.25</v>
      </c>
      <c r="C71" s="11">
        <f t="shared" si="8"/>
        <v>6.0741266159441082E-3</v>
      </c>
      <c r="D71" s="11">
        <f t="shared" si="8"/>
        <v>-1.3125394456458909E-2</v>
      </c>
      <c r="E71" s="11">
        <f t="shared" si="8"/>
        <v>2.4131450883328742E-3</v>
      </c>
      <c r="F71" s="11">
        <f t="shared" si="8"/>
        <v>3.9329362542112362E-2</v>
      </c>
      <c r="G71" s="3">
        <f t="shared" si="9"/>
        <v>3.76313139098189E-2</v>
      </c>
      <c r="H71" s="11">
        <f t="shared" si="7"/>
        <v>0.97914695957731246</v>
      </c>
      <c r="I71" s="3">
        <f t="shared" si="10"/>
        <v>3.2151937876541581E-2</v>
      </c>
      <c r="J71" s="22">
        <f t="shared" si="11"/>
        <v>321.51937876541581</v>
      </c>
    </row>
    <row r="72" spans="1:10" x14ac:dyDescent="0.3">
      <c r="A72" s="11">
        <v>0.56999999999999995</v>
      </c>
      <c r="B72" s="7">
        <v>0.25</v>
      </c>
      <c r="C72" s="11">
        <f t="shared" si="8"/>
        <v>6.0741266159441082E-3</v>
      </c>
      <c r="D72" s="11">
        <f t="shared" si="8"/>
        <v>-1.3125394456458909E-2</v>
      </c>
      <c r="E72" s="11">
        <f t="shared" si="8"/>
        <v>2.4131450883328742E-3</v>
      </c>
      <c r="F72" s="11">
        <f t="shared" si="8"/>
        <v>3.9329362542112362E-2</v>
      </c>
      <c r="G72" s="3">
        <f t="shared" si="9"/>
        <v>3.7565300313945137E-2</v>
      </c>
      <c r="H72" s="11">
        <f t="shared" si="7"/>
        <v>0.97881539295953301</v>
      </c>
      <c r="I72" s="3">
        <f t="shared" si="10"/>
        <v>3.2006481603248815E-2</v>
      </c>
      <c r="J72" s="22">
        <f t="shared" si="11"/>
        <v>320.06481603248812</v>
      </c>
    </row>
    <row r="73" spans="1:10" x14ac:dyDescent="0.3">
      <c r="A73" s="11">
        <v>0.57999999999999996</v>
      </c>
      <c r="B73" s="7">
        <v>0.25</v>
      </c>
      <c r="C73" s="11">
        <f t="shared" si="8"/>
        <v>6.0741266159441082E-3</v>
      </c>
      <c r="D73" s="11">
        <f t="shared" si="8"/>
        <v>-1.3125394456458909E-2</v>
      </c>
      <c r="E73" s="11">
        <f t="shared" si="8"/>
        <v>2.4131450883328742E-3</v>
      </c>
      <c r="F73" s="11">
        <f t="shared" si="8"/>
        <v>3.9329362542112362E-2</v>
      </c>
      <c r="G73" s="3">
        <f t="shared" si="9"/>
        <v>3.7498738990482741E-2</v>
      </c>
      <c r="H73" s="11">
        <f t="shared" si="7"/>
        <v>0.9784855413324226</v>
      </c>
      <c r="I73" s="3">
        <f t="shared" si="10"/>
        <v>3.186330495718348E-2</v>
      </c>
      <c r="J73" s="22">
        <f t="shared" si="11"/>
        <v>318.63304957183482</v>
      </c>
    </row>
    <row r="74" spans="1:10" x14ac:dyDescent="0.3">
      <c r="A74" s="11">
        <v>0.59</v>
      </c>
      <c r="B74" s="7">
        <v>0.25</v>
      </c>
      <c r="C74" s="11">
        <f t="shared" si="8"/>
        <v>6.0741266159441082E-3</v>
      </c>
      <c r="D74" s="11">
        <f t="shared" si="8"/>
        <v>-1.3125394456458909E-2</v>
      </c>
      <c r="E74" s="11">
        <f t="shared" si="8"/>
        <v>2.4131450883328742E-3</v>
      </c>
      <c r="F74" s="11">
        <f t="shared" si="8"/>
        <v>3.9329362542112362E-2</v>
      </c>
      <c r="G74" s="3">
        <f t="shared" si="9"/>
        <v>3.7431666384191396E-2</v>
      </c>
      <c r="H74" s="11">
        <f t="shared" si="7"/>
        <v>0.97815739807783719</v>
      </c>
      <c r="I74" s="3">
        <f t="shared" si="10"/>
        <v>3.1722554631024025E-2</v>
      </c>
      <c r="J74" s="22">
        <f t="shared" si="11"/>
        <v>317.22554631024025</v>
      </c>
    </row>
    <row r="75" spans="1:10" x14ac:dyDescent="0.3">
      <c r="A75" s="11">
        <v>0.6</v>
      </c>
      <c r="B75" s="7">
        <v>0.25</v>
      </c>
      <c r="C75" s="11">
        <f t="shared" si="8"/>
        <v>6.0741266159441082E-3</v>
      </c>
      <c r="D75" s="11">
        <f t="shared" si="8"/>
        <v>-1.3125394456458909E-2</v>
      </c>
      <c r="E75" s="11">
        <f t="shared" si="8"/>
        <v>2.4131450883328742E-3</v>
      </c>
      <c r="F75" s="11">
        <f t="shared" si="8"/>
        <v>3.9329362542112362E-2</v>
      </c>
      <c r="G75" s="3">
        <f t="shared" si="9"/>
        <v>3.7364118939830805E-2</v>
      </c>
      <c r="H75" s="11">
        <f t="shared" si="7"/>
        <v>0.97783095516775598</v>
      </c>
      <c r="I75" s="3">
        <f t="shared" si="10"/>
        <v>3.1584377301135724E-2</v>
      </c>
      <c r="J75" s="22">
        <f t="shared" si="11"/>
        <v>315.84377301135726</v>
      </c>
    </row>
    <row r="76" spans="1:10" x14ac:dyDescent="0.3">
      <c r="A76" s="11">
        <v>0.61</v>
      </c>
      <c r="B76" s="7">
        <v>0.25</v>
      </c>
      <c r="C76" s="11">
        <f t="shared" si="8"/>
        <v>6.0741266159441082E-3</v>
      </c>
      <c r="D76" s="11">
        <f t="shared" si="8"/>
        <v>-1.3125394456458909E-2</v>
      </c>
      <c r="E76" s="11">
        <f t="shared" si="8"/>
        <v>2.4131450883328742E-3</v>
      </c>
      <c r="F76" s="11">
        <f t="shared" si="8"/>
        <v>3.9329362542112362E-2</v>
      </c>
      <c r="G76" s="3">
        <f t="shared" si="9"/>
        <v>3.7296133102160664E-2</v>
      </c>
      <c r="H76" s="11">
        <f t="shared" si="7"/>
        <v>0.9775062031665489</v>
      </c>
      <c r="I76" s="3">
        <f t="shared" si="10"/>
        <v>3.1448919628491723E-2</v>
      </c>
      <c r="J76" s="22">
        <f t="shared" si="11"/>
        <v>314.48919628491723</v>
      </c>
    </row>
    <row r="77" spans="1:10" x14ac:dyDescent="0.3">
      <c r="A77" s="11">
        <v>0.62</v>
      </c>
      <c r="B77" s="7">
        <v>0.25</v>
      </c>
      <c r="C77" s="11">
        <f t="shared" si="8"/>
        <v>6.0741266159441082E-3</v>
      </c>
      <c r="D77" s="11">
        <f t="shared" si="8"/>
        <v>-1.3125394456458909E-2</v>
      </c>
      <c r="E77" s="11">
        <f t="shared" si="8"/>
        <v>2.4131450883328742E-3</v>
      </c>
      <c r="F77" s="11">
        <f t="shared" si="8"/>
        <v>3.9329362542112362E-2</v>
      </c>
      <c r="G77" s="3">
        <f t="shared" si="9"/>
        <v>3.7227745315940669E-2</v>
      </c>
      <c r="H77" s="11">
        <f t="shared" si="7"/>
        <v>0.97718313123320655</v>
      </c>
      <c r="I77" s="3">
        <f t="shared" si="10"/>
        <v>3.1316328259622495E-2</v>
      </c>
      <c r="J77" s="22">
        <f t="shared" si="11"/>
        <v>313.16328259622492</v>
      </c>
    </row>
    <row r="78" spans="1:10" x14ac:dyDescent="0.3">
      <c r="A78" s="11">
        <v>0.63</v>
      </c>
      <c r="B78" s="7">
        <v>0.25</v>
      </c>
      <c r="C78" s="11">
        <f t="shared" si="8"/>
        <v>6.0741266159441082E-3</v>
      </c>
      <c r="D78" s="11">
        <f t="shared" si="8"/>
        <v>-1.3125394456458909E-2</v>
      </c>
      <c r="E78" s="11">
        <f t="shared" si="8"/>
        <v>2.4131450883328742E-3</v>
      </c>
      <c r="F78" s="11">
        <f t="shared" si="8"/>
        <v>3.9329362542112362E-2</v>
      </c>
      <c r="G78" s="3">
        <f t="shared" si="9"/>
        <v>3.715899202593051E-2</v>
      </c>
      <c r="H78" s="11">
        <f t="shared" si="7"/>
        <v>0.97686172712353525</v>
      </c>
      <c r="I78" s="3">
        <f t="shared" si="10"/>
        <v>3.1186749827641691E-2</v>
      </c>
      <c r="J78" s="22">
        <f t="shared" si="11"/>
        <v>311.86749827641688</v>
      </c>
    </row>
    <row r="79" spans="1:10" x14ac:dyDescent="0.3">
      <c r="A79" s="11">
        <v>0.64</v>
      </c>
      <c r="B79" s="7">
        <v>0.25</v>
      </c>
      <c r="C79" s="11">
        <f t="shared" si="8"/>
        <v>6.0741266159441082E-3</v>
      </c>
      <c r="D79" s="11">
        <f t="shared" si="8"/>
        <v>-1.3125394456458909E-2</v>
      </c>
      <c r="E79" s="11">
        <f t="shared" si="8"/>
        <v>2.4131450883328742E-3</v>
      </c>
      <c r="F79" s="11">
        <f t="shared" si="8"/>
        <v>3.9329362542112362E-2</v>
      </c>
      <c r="G79" s="3">
        <f t="shared" si="9"/>
        <v>3.7089909676889882E-2</v>
      </c>
      <c r="H79" s="11">
        <f t="shared" ref="H79:H142" si="12">EXP(-G79*A79)</f>
        <v>0.97654197719231661</v>
      </c>
      <c r="I79" s="3">
        <f t="shared" si="10"/>
        <v>3.1060330953314619E-2</v>
      </c>
      <c r="J79" s="22">
        <f t="shared" si="11"/>
        <v>310.60330953314622</v>
      </c>
    </row>
    <row r="80" spans="1:10" x14ac:dyDescent="0.3">
      <c r="A80" s="11">
        <v>0.65</v>
      </c>
      <c r="B80" s="7">
        <v>0.25</v>
      </c>
      <c r="C80" s="11">
        <f t="shared" ref="C80:F143" si="13">VLOOKUP($B80, $A$3:$H$12, MATCH(C$14, $A$3:$H$3, 0), FALSE)</f>
        <v>6.0741266159441082E-3</v>
      </c>
      <c r="D80" s="11">
        <f t="shared" si="13"/>
        <v>-1.3125394456458909E-2</v>
      </c>
      <c r="E80" s="11">
        <f t="shared" si="13"/>
        <v>2.4131450883328742E-3</v>
      </c>
      <c r="F80" s="11">
        <f t="shared" si="13"/>
        <v>3.9329362542112362E-2</v>
      </c>
      <c r="G80" s="3">
        <f t="shared" ref="G80:G143" si="14">C80*A80^3 + D80*A80^2 + E80*A80 + F80</f>
        <v>3.7020534713578489E-2</v>
      </c>
      <c r="H80" s="11">
        <f t="shared" si="12"/>
        <v>0.97622386639543191</v>
      </c>
      <c r="I80" s="3">
        <f t="shared" ref="I80:I143" si="15">(H80/H105-1)/(A105-A80)</f>
        <v>3.0937218246183562E-2</v>
      </c>
      <c r="J80" s="22">
        <f t="shared" ref="J80:J143" si="16">I80*10000</f>
        <v>309.37218246183562</v>
      </c>
    </row>
    <row r="81" spans="1:10" x14ac:dyDescent="0.3">
      <c r="A81" s="11">
        <v>0.66</v>
      </c>
      <c r="B81" s="7">
        <v>0.25</v>
      </c>
      <c r="C81" s="11">
        <f t="shared" si="13"/>
        <v>6.0741266159441082E-3</v>
      </c>
      <c r="D81" s="11">
        <f t="shared" si="13"/>
        <v>-1.3125394456458909E-2</v>
      </c>
      <c r="E81" s="11">
        <f t="shared" si="13"/>
        <v>2.4131450883328742E-3</v>
      </c>
      <c r="F81" s="11">
        <f t="shared" si="13"/>
        <v>3.9329362542112362E-2</v>
      </c>
      <c r="G81" s="3">
        <f t="shared" si="14"/>
        <v>3.6950903580756027E-2</v>
      </c>
      <c r="H81" s="11">
        <f t="shared" si="12"/>
        <v>0.97590737829195295</v>
      </c>
      <c r="I81" s="3">
        <f t="shared" si="15"/>
        <v>3.081755830573929E-2</v>
      </c>
      <c r="J81" s="22">
        <f t="shared" si="16"/>
        <v>308.17558305739288</v>
      </c>
    </row>
    <row r="82" spans="1:10" x14ac:dyDescent="0.3">
      <c r="A82" s="11">
        <v>0.67</v>
      </c>
      <c r="B82" s="7">
        <v>0.25</v>
      </c>
      <c r="C82" s="11">
        <f t="shared" si="13"/>
        <v>6.0741266159441082E-3</v>
      </c>
      <c r="D82" s="11">
        <f t="shared" si="13"/>
        <v>-1.3125394456458909E-2</v>
      </c>
      <c r="E82" s="11">
        <f t="shared" si="13"/>
        <v>2.4131450883328742E-3</v>
      </c>
      <c r="F82" s="11">
        <f t="shared" si="13"/>
        <v>3.9329362542112362E-2</v>
      </c>
      <c r="G82" s="3">
        <f t="shared" si="14"/>
        <v>3.6881052723182178E-2</v>
      </c>
      <c r="H82" s="11">
        <f t="shared" si="12"/>
        <v>0.97559249504619994</v>
      </c>
      <c r="I82" s="3">
        <f t="shared" si="15"/>
        <v>3.0701497722656512E-2</v>
      </c>
      <c r="J82" s="22">
        <f t="shared" si="16"/>
        <v>307.01497722656512</v>
      </c>
    </row>
    <row r="83" spans="1:10" x14ac:dyDescent="0.3">
      <c r="A83" s="11">
        <v>0.68</v>
      </c>
      <c r="B83" s="7">
        <v>0.25</v>
      </c>
      <c r="C83" s="11">
        <f t="shared" si="13"/>
        <v>6.0741266159441082E-3</v>
      </c>
      <c r="D83" s="11">
        <f t="shared" si="13"/>
        <v>-1.3125394456458909E-2</v>
      </c>
      <c r="E83" s="11">
        <f t="shared" si="13"/>
        <v>2.4131450883328742E-3</v>
      </c>
      <c r="F83" s="11">
        <f t="shared" si="13"/>
        <v>3.9329362542112362E-2</v>
      </c>
      <c r="G83" s="3">
        <f t="shared" si="14"/>
        <v>3.6811018585616653E-2</v>
      </c>
      <c r="H83" s="11">
        <f t="shared" si="12"/>
        <v>0.97527919742976588</v>
      </c>
      <c r="I83" s="3">
        <f t="shared" si="15"/>
        <v>3.0589183080077298E-2</v>
      </c>
      <c r="J83" s="22">
        <f t="shared" si="16"/>
        <v>305.89183080077299</v>
      </c>
    </row>
    <row r="84" spans="1:10" x14ac:dyDescent="0.3">
      <c r="A84" s="11">
        <v>0.69</v>
      </c>
      <c r="B84" s="7">
        <v>0.25</v>
      </c>
      <c r="C84" s="11">
        <f t="shared" si="13"/>
        <v>6.0741266159441082E-3</v>
      </c>
      <c r="D84" s="11">
        <f t="shared" si="13"/>
        <v>-1.3125394456458909E-2</v>
      </c>
      <c r="E84" s="11">
        <f t="shared" si="13"/>
        <v>2.4131450883328742E-3</v>
      </c>
      <c r="F84" s="11">
        <f t="shared" si="13"/>
        <v>3.9329362542112362E-2</v>
      </c>
      <c r="G84" s="3">
        <f t="shared" si="14"/>
        <v>3.6740837612819141E-2</v>
      </c>
      <c r="H84" s="11">
        <f t="shared" si="12"/>
        <v>0.97496746482351049</v>
      </c>
      <c r="I84" s="3">
        <f t="shared" si="15"/>
        <v>3.048076095494423E-2</v>
      </c>
      <c r="J84" s="22">
        <f t="shared" si="16"/>
        <v>304.8076095494423</v>
      </c>
    </row>
    <row r="85" spans="1:10" x14ac:dyDescent="0.3">
      <c r="A85" s="11">
        <v>0.7</v>
      </c>
      <c r="B85" s="7">
        <v>0.25</v>
      </c>
      <c r="C85" s="11">
        <f t="shared" si="13"/>
        <v>6.0741266159441082E-3</v>
      </c>
      <c r="D85" s="11">
        <f t="shared" si="13"/>
        <v>-1.3125394456458909E-2</v>
      </c>
      <c r="E85" s="11">
        <f t="shared" si="13"/>
        <v>2.4131450883328742E-3</v>
      </c>
      <c r="F85" s="11">
        <f t="shared" si="13"/>
        <v>3.9329362542112362E-2</v>
      </c>
      <c r="G85" s="3">
        <f t="shared" si="14"/>
        <v>3.6670546249549338E-2</v>
      </c>
      <c r="H85" s="11">
        <f t="shared" si="12"/>
        <v>0.97465727521952328</v>
      </c>
      <c r="I85" s="3">
        <f t="shared" si="15"/>
        <v>3.0376377919393072E-2</v>
      </c>
      <c r="J85" s="22">
        <f t="shared" si="16"/>
        <v>303.7637791939307</v>
      </c>
    </row>
    <row r="86" spans="1:10" x14ac:dyDescent="0.3">
      <c r="A86" s="11">
        <v>0.71</v>
      </c>
      <c r="B86" s="7">
        <v>0.25</v>
      </c>
      <c r="C86" s="11">
        <f t="shared" si="13"/>
        <v>6.0741266159441082E-3</v>
      </c>
      <c r="D86" s="11">
        <f t="shared" si="13"/>
        <v>-1.3125394456458909E-2</v>
      </c>
      <c r="E86" s="11">
        <f t="shared" si="13"/>
        <v>2.4131450883328742E-3</v>
      </c>
      <c r="F86" s="11">
        <f t="shared" si="13"/>
        <v>3.9329362542112362E-2</v>
      </c>
      <c r="G86" s="3">
        <f t="shared" si="14"/>
        <v>3.660018094056694E-2</v>
      </c>
      <c r="H86" s="11">
        <f t="shared" si="12"/>
        <v>0.97434860522305689</v>
      </c>
      <c r="I86" s="3">
        <f t="shared" si="15"/>
        <v>3.0276180542201381E-2</v>
      </c>
      <c r="J86" s="22">
        <f t="shared" si="16"/>
        <v>302.76180542201382</v>
      </c>
    </row>
    <row r="87" spans="1:10" x14ac:dyDescent="0.3">
      <c r="A87" s="11">
        <v>0.72</v>
      </c>
      <c r="B87" s="7">
        <v>0.25</v>
      </c>
      <c r="C87" s="11">
        <f t="shared" si="13"/>
        <v>6.0741266159441082E-3</v>
      </c>
      <c r="D87" s="11">
        <f t="shared" si="13"/>
        <v>-1.3125394456458909E-2</v>
      </c>
      <c r="E87" s="11">
        <f t="shared" si="13"/>
        <v>2.4131450883328742E-3</v>
      </c>
      <c r="F87" s="11">
        <f t="shared" si="13"/>
        <v>3.9329362542112362E-2</v>
      </c>
      <c r="G87" s="3">
        <f t="shared" si="14"/>
        <v>3.6529778130631636E-2</v>
      </c>
      <c r="H87" s="11">
        <f t="shared" si="12"/>
        <v>0.97404143005443211</v>
      </c>
      <c r="I87" s="3">
        <f t="shared" si="15"/>
        <v>3.0180315390275325E-2</v>
      </c>
      <c r="J87" s="22">
        <f t="shared" si="16"/>
        <v>301.80315390275325</v>
      </c>
    </row>
    <row r="88" spans="1:10" x14ac:dyDescent="0.3">
      <c r="A88" s="11">
        <v>0.73</v>
      </c>
      <c r="B88" s="7">
        <v>0.25</v>
      </c>
      <c r="C88" s="11">
        <f t="shared" si="13"/>
        <v>6.0741266159441082E-3</v>
      </c>
      <c r="D88" s="11">
        <f t="shared" si="13"/>
        <v>-1.3125394456458909E-2</v>
      </c>
      <c r="E88" s="11">
        <f t="shared" si="13"/>
        <v>2.4131450883328742E-3</v>
      </c>
      <c r="F88" s="11">
        <f t="shared" si="13"/>
        <v>3.9329362542112362E-2</v>
      </c>
      <c r="G88" s="3">
        <f t="shared" si="14"/>
        <v>3.6459374264503137E-2</v>
      </c>
      <c r="H88" s="11">
        <f t="shared" si="12"/>
        <v>0.97373572355091609</v>
      </c>
      <c r="I88" s="3">
        <f t="shared" si="15"/>
        <v>3.008892903021021E-2</v>
      </c>
      <c r="J88" s="22">
        <f t="shared" si="16"/>
        <v>300.8892903021021</v>
      </c>
    </row>
    <row r="89" spans="1:10" x14ac:dyDescent="0.3">
      <c r="A89" s="11">
        <v>0.74</v>
      </c>
      <c r="B89" s="7">
        <v>0.25</v>
      </c>
      <c r="C89" s="11">
        <f t="shared" si="13"/>
        <v>6.0741266159441082E-3</v>
      </c>
      <c r="D89" s="11">
        <f t="shared" si="13"/>
        <v>-1.3125394456458909E-2</v>
      </c>
      <c r="E89" s="11">
        <f t="shared" si="13"/>
        <v>2.4131450883328742E-3</v>
      </c>
      <c r="F89" s="11">
        <f t="shared" si="13"/>
        <v>3.9329362542112362E-2</v>
      </c>
      <c r="G89" s="3">
        <f t="shared" si="14"/>
        <v>3.6389005786941125E-2</v>
      </c>
      <c r="H89" s="11">
        <f t="shared" si="12"/>
        <v>0.97343145816857357</v>
      </c>
      <c r="I89" s="3">
        <f t="shared" si="15"/>
        <v>3.0002168029886533E-2</v>
      </c>
      <c r="J89" s="22">
        <f t="shared" si="16"/>
        <v>300.02168029886536</v>
      </c>
    </row>
    <row r="90" spans="1:10" x14ac:dyDescent="0.3">
      <c r="A90" s="11">
        <v>0.75</v>
      </c>
      <c r="B90" s="7">
        <v>0.25</v>
      </c>
      <c r="C90" s="11">
        <f t="shared" si="13"/>
        <v>6.0741266159441082E-3</v>
      </c>
      <c r="D90" s="11">
        <f t="shared" si="13"/>
        <v>-1.3125394456458909E-2</v>
      </c>
      <c r="E90" s="11">
        <f t="shared" si="13"/>
        <v>2.4131450883328742E-3</v>
      </c>
      <c r="F90" s="11">
        <f t="shared" si="13"/>
        <v>3.9329362542112362E-2</v>
      </c>
      <c r="G90" s="3">
        <f t="shared" si="14"/>
        <v>3.6318709142705304E-2</v>
      </c>
      <c r="H90" s="11">
        <f t="shared" si="12"/>
        <v>0.97312860498409492</v>
      </c>
      <c r="I90" s="3">
        <f t="shared" si="15"/>
        <v>2.9920178960134436E-2</v>
      </c>
      <c r="J90" s="22">
        <f t="shared" si="16"/>
        <v>299.20178960134433</v>
      </c>
    </row>
    <row r="91" spans="1:10" x14ac:dyDescent="0.3">
      <c r="A91" s="11">
        <v>0.76</v>
      </c>
      <c r="B91" s="7">
        <v>0.25</v>
      </c>
      <c r="C91" s="11">
        <f t="shared" si="13"/>
        <v>6.0741266159441082E-3</v>
      </c>
      <c r="D91" s="11">
        <f t="shared" si="13"/>
        <v>-1.3125394456458909E-2</v>
      </c>
      <c r="E91" s="11">
        <f t="shared" si="13"/>
        <v>2.4131450883328742E-3</v>
      </c>
      <c r="F91" s="11">
        <f t="shared" si="13"/>
        <v>3.9329362542112362E-2</v>
      </c>
      <c r="G91" s="3">
        <f t="shared" si="14"/>
        <v>3.6248520776555361E-2</v>
      </c>
      <c r="H91" s="11">
        <f t="shared" si="12"/>
        <v>0.97282713369659946</v>
      </c>
      <c r="I91" s="3">
        <f t="shared" si="15"/>
        <v>2.9840785596615405E-2</v>
      </c>
      <c r="J91" s="22">
        <f t="shared" si="16"/>
        <v>298.40785596615405</v>
      </c>
    </row>
    <row r="92" spans="1:10" x14ac:dyDescent="0.3">
      <c r="A92" s="11">
        <v>0.77</v>
      </c>
      <c r="B92" s="7">
        <v>0.25</v>
      </c>
      <c r="C92" s="11">
        <f t="shared" si="13"/>
        <v>6.0741266159441082E-3</v>
      </c>
      <c r="D92" s="11">
        <f t="shared" si="13"/>
        <v>-1.3125394456458909E-2</v>
      </c>
      <c r="E92" s="11">
        <f t="shared" si="13"/>
        <v>2.4131450883328742E-3</v>
      </c>
      <c r="F92" s="11">
        <f t="shared" si="13"/>
        <v>3.9329362542112362E-2</v>
      </c>
      <c r="G92" s="3">
        <f t="shared" si="14"/>
        <v>3.6178477133251001E-2</v>
      </c>
      <c r="H92" s="11">
        <f t="shared" si="12"/>
        <v>0.97252701262941776</v>
      </c>
      <c r="I92" s="3">
        <f t="shared" si="15"/>
        <v>2.9761635902129768E-2</v>
      </c>
      <c r="J92" s="22">
        <f t="shared" si="16"/>
        <v>297.61635902129768</v>
      </c>
    </row>
    <row r="93" spans="1:10" x14ac:dyDescent="0.3">
      <c r="A93" s="11">
        <v>0.78</v>
      </c>
      <c r="B93" s="7">
        <v>0.25</v>
      </c>
      <c r="C93" s="11">
        <f t="shared" si="13"/>
        <v>6.0741266159441082E-3</v>
      </c>
      <c r="D93" s="11">
        <f t="shared" si="13"/>
        <v>-1.3125394456458909E-2</v>
      </c>
      <c r="E93" s="11">
        <f t="shared" si="13"/>
        <v>2.4131450883328742E-3</v>
      </c>
      <c r="F93" s="11">
        <f t="shared" si="13"/>
        <v>3.9329362542112362E-2</v>
      </c>
      <c r="G93" s="3">
        <f t="shared" si="14"/>
        <v>3.6108614657551913E-2</v>
      </c>
      <c r="H93" s="11">
        <f t="shared" si="12"/>
        <v>0.97222820873185334</v>
      </c>
      <c r="I93" s="3">
        <f t="shared" si="15"/>
        <v>2.9682609032428253E-2</v>
      </c>
      <c r="J93" s="22">
        <f t="shared" si="16"/>
        <v>296.82609032428252</v>
      </c>
    </row>
    <row r="94" spans="1:10" x14ac:dyDescent="0.3">
      <c r="A94" s="11">
        <v>0.79</v>
      </c>
      <c r="B94" s="7">
        <v>0.25</v>
      </c>
      <c r="C94" s="11">
        <f t="shared" si="13"/>
        <v>6.0741266159441082E-3</v>
      </c>
      <c r="D94" s="11">
        <f t="shared" si="13"/>
        <v>-1.3125394456458909E-2</v>
      </c>
      <c r="E94" s="11">
        <f t="shared" si="13"/>
        <v>2.4131450883328742E-3</v>
      </c>
      <c r="F94" s="11">
        <f t="shared" si="13"/>
        <v>3.9329362542112362E-2</v>
      </c>
      <c r="G94" s="3">
        <f t="shared" si="14"/>
        <v>3.6038969794217793E-2</v>
      </c>
      <c r="H94" s="11">
        <f t="shared" si="12"/>
        <v>0.97193068758092616</v>
      </c>
      <c r="I94" s="3">
        <f t="shared" si="15"/>
        <v>2.9603579211598507E-2</v>
      </c>
      <c r="J94" s="22">
        <f t="shared" si="16"/>
        <v>296.03579211598509</v>
      </c>
    </row>
    <row r="95" spans="1:10" x14ac:dyDescent="0.3">
      <c r="A95" s="11">
        <v>0.8</v>
      </c>
      <c r="B95" s="7">
        <v>0.25</v>
      </c>
      <c r="C95" s="11">
        <f t="shared" si="13"/>
        <v>6.0741266159441082E-3</v>
      </c>
      <c r="D95" s="11">
        <f t="shared" si="13"/>
        <v>-1.3125394456458909E-2</v>
      </c>
      <c r="E95" s="11">
        <f t="shared" si="13"/>
        <v>2.4131450883328742E-3</v>
      </c>
      <c r="F95" s="11">
        <f t="shared" si="13"/>
        <v>3.9329362542112362E-2</v>
      </c>
      <c r="G95" s="3">
        <f t="shared" si="14"/>
        <v>3.5969578988008344E-2</v>
      </c>
      <c r="H95" s="11">
        <f t="shared" si="12"/>
        <v>0.97163441338309797</v>
      </c>
      <c r="I95" s="3">
        <f t="shared" si="15"/>
        <v>2.9524415732531395E-2</v>
      </c>
      <c r="J95" s="22">
        <f t="shared" si="16"/>
        <v>295.24415732531395</v>
      </c>
    </row>
    <row r="96" spans="1:10" x14ac:dyDescent="0.3">
      <c r="A96" s="11">
        <v>0.81</v>
      </c>
      <c r="B96" s="7">
        <v>0.25</v>
      </c>
      <c r="C96" s="11">
        <f t="shared" si="13"/>
        <v>6.0741266159441082E-3</v>
      </c>
      <c r="D96" s="11">
        <f t="shared" si="13"/>
        <v>-1.3125394456458909E-2</v>
      </c>
      <c r="E96" s="11">
        <f t="shared" si="13"/>
        <v>2.4131450883328742E-3</v>
      </c>
      <c r="F96" s="11">
        <f t="shared" si="13"/>
        <v>3.9329362542112362E-2</v>
      </c>
      <c r="G96" s="3">
        <f t="shared" si="14"/>
        <v>3.5900478683683248E-2</v>
      </c>
      <c r="H96" s="11">
        <f t="shared" si="12"/>
        <v>0.9713393489759834</v>
      </c>
      <c r="I96" s="3">
        <f t="shared" si="15"/>
        <v>2.9444982957426369E-2</v>
      </c>
      <c r="J96" s="22">
        <f t="shared" si="16"/>
        <v>294.44982957426367</v>
      </c>
    </row>
    <row r="97" spans="1:10" x14ac:dyDescent="0.3">
      <c r="A97" s="11">
        <v>0.82</v>
      </c>
      <c r="B97" s="7">
        <v>0.25</v>
      </c>
      <c r="C97" s="11">
        <f t="shared" si="13"/>
        <v>6.0741266159441082E-3</v>
      </c>
      <c r="D97" s="11">
        <f t="shared" si="13"/>
        <v>-1.3125394456458909E-2</v>
      </c>
      <c r="E97" s="11">
        <f t="shared" si="13"/>
        <v>2.4131450883328742E-3</v>
      </c>
      <c r="F97" s="11">
        <f t="shared" si="13"/>
        <v>3.9329362542112362E-2</v>
      </c>
      <c r="G97" s="3">
        <f t="shared" si="14"/>
        <v>3.5831705326002217E-2</v>
      </c>
      <c r="H97" s="11">
        <f t="shared" si="12"/>
        <v>0.97104545583004731</v>
      </c>
      <c r="I97" s="3">
        <f t="shared" si="15"/>
        <v>2.936514031835101E-2</v>
      </c>
      <c r="J97" s="22">
        <f t="shared" si="16"/>
        <v>293.65140318351013</v>
      </c>
    </row>
    <row r="98" spans="1:10" x14ac:dyDescent="0.3">
      <c r="A98" s="11">
        <v>0.83</v>
      </c>
      <c r="B98" s="7">
        <v>0.25</v>
      </c>
      <c r="C98" s="11">
        <f t="shared" si="13"/>
        <v>6.0741266159441082E-3</v>
      </c>
      <c r="D98" s="11">
        <f t="shared" si="13"/>
        <v>-1.3125394456458909E-2</v>
      </c>
      <c r="E98" s="11">
        <f t="shared" si="13"/>
        <v>2.4131450883328742E-3</v>
      </c>
      <c r="F98" s="11">
        <f t="shared" si="13"/>
        <v>3.9329362542112362E-2</v>
      </c>
      <c r="G98" s="3">
        <f t="shared" si="14"/>
        <v>3.5763295359724938E-2</v>
      </c>
      <c r="H98" s="11">
        <f t="shared" si="12"/>
        <v>0.97075269405028963</v>
      </c>
      <c r="I98" s="3">
        <f t="shared" si="15"/>
        <v>2.9284742317839715E-2</v>
      </c>
      <c r="J98" s="22">
        <f t="shared" si="16"/>
        <v>292.84742317839715</v>
      </c>
    </row>
    <row r="99" spans="1:10" x14ac:dyDescent="0.3">
      <c r="A99" s="11">
        <v>0.84</v>
      </c>
      <c r="B99" s="7">
        <v>0.25</v>
      </c>
      <c r="C99" s="11">
        <f t="shared" si="13"/>
        <v>6.0741266159441082E-3</v>
      </c>
      <c r="D99" s="11">
        <f t="shared" si="13"/>
        <v>-1.3125394456458909E-2</v>
      </c>
      <c r="E99" s="11">
        <f t="shared" si="13"/>
        <v>2.4131450883328742E-3</v>
      </c>
      <c r="F99" s="11">
        <f t="shared" si="13"/>
        <v>3.9329362542112362E-2</v>
      </c>
      <c r="G99" s="3">
        <f t="shared" si="14"/>
        <v>3.5695285229611108E-2</v>
      </c>
      <c r="H99" s="11">
        <f t="shared" si="12"/>
        <v>0.97046102237792153</v>
      </c>
      <c r="I99" s="3">
        <f t="shared" si="15"/>
        <v>2.9203638529562412E-2</v>
      </c>
      <c r="J99" s="22">
        <f t="shared" si="16"/>
        <v>292.03638529562414</v>
      </c>
    </row>
    <row r="100" spans="1:10" x14ac:dyDescent="0.3">
      <c r="A100" s="11">
        <v>0.85</v>
      </c>
      <c r="B100" s="7">
        <v>0.25</v>
      </c>
      <c r="C100" s="11">
        <f t="shared" si="13"/>
        <v>6.0741266159441082E-3</v>
      </c>
      <c r="D100" s="11">
        <f t="shared" si="13"/>
        <v>-1.3125394456458909E-2</v>
      </c>
      <c r="E100" s="11">
        <f t="shared" si="13"/>
        <v>2.4131450883328742E-3</v>
      </c>
      <c r="F100" s="11">
        <f t="shared" si="13"/>
        <v>3.9329362542112362E-2</v>
      </c>
      <c r="G100" s="3">
        <f t="shared" si="14"/>
        <v>3.5627711380420417E-2</v>
      </c>
      <c r="H100" s="11">
        <f t="shared" si="12"/>
        <v>0.97017039819203332</v>
      </c>
      <c r="I100" s="3">
        <f t="shared" si="15"/>
        <v>2.9121673599056472E-2</v>
      </c>
      <c r="J100" s="22">
        <f t="shared" si="16"/>
        <v>291.2167359905647</v>
      </c>
    </row>
    <row r="101" spans="1:10" x14ac:dyDescent="0.3">
      <c r="A101" s="11">
        <v>0.86</v>
      </c>
      <c r="B101" s="7">
        <v>0.25</v>
      </c>
      <c r="C101" s="11">
        <f t="shared" si="13"/>
        <v>6.0741266159441082E-3</v>
      </c>
      <c r="D101" s="11">
        <f t="shared" si="13"/>
        <v>-1.3125394456458909E-2</v>
      </c>
      <c r="E101" s="11">
        <f t="shared" si="13"/>
        <v>2.4131450883328742E-3</v>
      </c>
      <c r="F101" s="11">
        <f t="shared" si="13"/>
        <v>3.9329362542112362E-2</v>
      </c>
      <c r="G101" s="3">
        <f t="shared" si="14"/>
        <v>3.5560610256912567E-2</v>
      </c>
      <c r="H101" s="11">
        <f t="shared" si="12"/>
        <v>0.96988077751125634</v>
      </c>
      <c r="I101" s="3">
        <f t="shared" si="15"/>
        <v>2.9038687244521619E-2</v>
      </c>
      <c r="J101" s="22">
        <f t="shared" si="16"/>
        <v>290.38687244521617</v>
      </c>
    </row>
    <row r="102" spans="1:10" x14ac:dyDescent="0.3">
      <c r="A102" s="11">
        <v>0.87</v>
      </c>
      <c r="B102" s="7">
        <v>0.25</v>
      </c>
      <c r="C102" s="11">
        <f t="shared" si="13"/>
        <v>6.0741266159441082E-3</v>
      </c>
      <c r="D102" s="11">
        <f t="shared" si="13"/>
        <v>-1.3125394456458909E-2</v>
      </c>
      <c r="E102" s="11">
        <f t="shared" si="13"/>
        <v>2.4131450883328742E-3</v>
      </c>
      <c r="F102" s="11">
        <f t="shared" si="13"/>
        <v>3.9329362542112362E-2</v>
      </c>
      <c r="G102" s="3">
        <f t="shared" si="14"/>
        <v>3.5494018303847255E-2</v>
      </c>
      <c r="H102" s="11">
        <f t="shared" si="12"/>
        <v>0.96959211499542208</v>
      </c>
      <c r="I102" s="3">
        <f t="shared" si="15"/>
        <v>2.8954514257700112E-2</v>
      </c>
      <c r="J102" s="22">
        <f t="shared" si="16"/>
        <v>289.54514257700112</v>
      </c>
    </row>
    <row r="103" spans="1:10" x14ac:dyDescent="0.3">
      <c r="A103" s="11">
        <v>0.88</v>
      </c>
      <c r="B103" s="7">
        <v>0.25</v>
      </c>
      <c r="C103" s="11">
        <f t="shared" si="13"/>
        <v>6.0741266159441082E-3</v>
      </c>
      <c r="D103" s="11">
        <f t="shared" si="13"/>
        <v>-1.3125394456458909E-2</v>
      </c>
      <c r="E103" s="11">
        <f t="shared" si="13"/>
        <v>2.4131450883328742E-3</v>
      </c>
      <c r="F103" s="11">
        <f t="shared" si="13"/>
        <v>3.9329362542112362E-2</v>
      </c>
      <c r="G103" s="3">
        <f t="shared" si="14"/>
        <v>3.5427971965984177E-2</v>
      </c>
      <c r="H103" s="11">
        <f t="shared" si="12"/>
        <v>0.96930436394721953</v>
      </c>
      <c r="I103" s="3">
        <f t="shared" si="15"/>
        <v>2.8868984504843112E-2</v>
      </c>
      <c r="J103" s="22">
        <f t="shared" si="16"/>
        <v>288.6898450484311</v>
      </c>
    </row>
    <row r="104" spans="1:10" x14ac:dyDescent="0.3">
      <c r="A104" s="11">
        <v>0.89</v>
      </c>
      <c r="B104" s="7">
        <v>0.25</v>
      </c>
      <c r="C104" s="11">
        <f t="shared" si="13"/>
        <v>6.0741266159441082E-3</v>
      </c>
      <c r="D104" s="11">
        <f t="shared" si="13"/>
        <v>-1.3125394456458909E-2</v>
      </c>
      <c r="E104" s="11">
        <f t="shared" si="13"/>
        <v>2.4131450883328742E-3</v>
      </c>
      <c r="F104" s="11">
        <f t="shared" si="13"/>
        <v>3.9329362542112362E-2</v>
      </c>
      <c r="G104" s="3">
        <f t="shared" si="14"/>
        <v>3.5362507688083022E-2</v>
      </c>
      <c r="H104" s="11">
        <f t="shared" si="12"/>
        <v>0.96901747631385304</v>
      </c>
      <c r="I104" s="3">
        <f t="shared" si="15"/>
        <v>2.8781922927758621E-2</v>
      </c>
      <c r="J104" s="22">
        <f t="shared" si="16"/>
        <v>287.8192292775862</v>
      </c>
    </row>
    <row r="105" spans="1:10" x14ac:dyDescent="0.3">
      <c r="A105" s="11">
        <v>0.9</v>
      </c>
      <c r="B105" s="7">
        <v>0.25</v>
      </c>
      <c r="C105" s="11">
        <f t="shared" si="13"/>
        <v>6.0741266159441082E-3</v>
      </c>
      <c r="D105" s="11">
        <f t="shared" si="13"/>
        <v>-1.3125394456458909E-2</v>
      </c>
      <c r="E105" s="11">
        <f t="shared" si="13"/>
        <v>2.4131450883328742E-3</v>
      </c>
      <c r="F105" s="11">
        <f t="shared" si="13"/>
        <v>3.9329362542112362E-2</v>
      </c>
      <c r="G105" s="3">
        <f t="shared" si="14"/>
        <v>3.5297661914903487E-2</v>
      </c>
      <c r="H105" s="11">
        <f t="shared" si="12"/>
        <v>0.96873140268870384</v>
      </c>
      <c r="I105" s="3">
        <f t="shared" si="15"/>
        <v>2.869314954496717E-2</v>
      </c>
      <c r="J105" s="22">
        <f t="shared" si="16"/>
        <v>286.93149544967167</v>
      </c>
    </row>
    <row r="106" spans="1:10" x14ac:dyDescent="0.3">
      <c r="A106" s="11">
        <v>0.91</v>
      </c>
      <c r="B106" s="7">
        <v>0.25</v>
      </c>
      <c r="C106" s="11">
        <f t="shared" si="13"/>
        <v>6.0741266159441082E-3</v>
      </c>
      <c r="D106" s="11">
        <f t="shared" si="13"/>
        <v>-1.3125394456458909E-2</v>
      </c>
      <c r="E106" s="11">
        <f t="shared" si="13"/>
        <v>2.4131450883328742E-3</v>
      </c>
      <c r="F106" s="11">
        <f t="shared" si="13"/>
        <v>3.9329362542112362E-2</v>
      </c>
      <c r="G106" s="3">
        <f t="shared" si="14"/>
        <v>3.5233471091205268E-2</v>
      </c>
      <c r="H106" s="11">
        <f t="shared" si="12"/>
        <v>0.96844609231299761</v>
      </c>
      <c r="I106" s="3">
        <f t="shared" si="15"/>
        <v>2.8602479452963805E-2</v>
      </c>
      <c r="J106" s="22">
        <f t="shared" si="16"/>
        <v>286.02479452963803</v>
      </c>
    </row>
    <row r="107" spans="1:10" x14ac:dyDescent="0.3">
      <c r="A107" s="11">
        <v>0.92</v>
      </c>
      <c r="B107" s="7">
        <v>0.25</v>
      </c>
      <c r="C107" s="11">
        <f t="shared" si="13"/>
        <v>6.0741266159441082E-3</v>
      </c>
      <c r="D107" s="11">
        <f t="shared" si="13"/>
        <v>-1.3125394456458909E-2</v>
      </c>
      <c r="E107" s="11">
        <f t="shared" si="13"/>
        <v>2.4131450883328742E-3</v>
      </c>
      <c r="F107" s="11">
        <f t="shared" si="13"/>
        <v>3.9329362542112362E-2</v>
      </c>
      <c r="G107" s="3">
        <f t="shared" si="14"/>
        <v>3.5169971661748067E-2</v>
      </c>
      <c r="H107" s="11">
        <f t="shared" si="12"/>
        <v>0.96816149307747934</v>
      </c>
      <c r="I107" s="3">
        <f t="shared" si="15"/>
        <v>2.8509722827590359E-2</v>
      </c>
      <c r="J107" s="22">
        <f t="shared" si="16"/>
        <v>285.0972282759036</v>
      </c>
    </row>
    <row r="108" spans="1:10" x14ac:dyDescent="0.3">
      <c r="A108" s="11">
        <v>0.93</v>
      </c>
      <c r="B108" s="7">
        <v>0.25</v>
      </c>
      <c r="C108" s="11">
        <f t="shared" si="13"/>
        <v>6.0741266159441082E-3</v>
      </c>
      <c r="D108" s="11">
        <f t="shared" si="13"/>
        <v>-1.3125394456458909E-2</v>
      </c>
      <c r="E108" s="11">
        <f t="shared" si="13"/>
        <v>2.4131450883328742E-3</v>
      </c>
      <c r="F108" s="11">
        <f t="shared" si="13"/>
        <v>3.9329362542112362E-2</v>
      </c>
      <c r="G108" s="3">
        <f t="shared" si="14"/>
        <v>3.5107200071291575E-2</v>
      </c>
      <c r="H108" s="11">
        <f t="shared" si="12"/>
        <v>0.96787755152409893</v>
      </c>
      <c r="I108" s="3">
        <f t="shared" si="15"/>
        <v>2.8414684925527581E-2</v>
      </c>
      <c r="J108" s="22">
        <f t="shared" si="16"/>
        <v>284.14684925527581</v>
      </c>
    </row>
    <row r="109" spans="1:10" x14ac:dyDescent="0.3">
      <c r="A109" s="11">
        <v>0.94</v>
      </c>
      <c r="B109" s="7">
        <v>0.25</v>
      </c>
      <c r="C109" s="11">
        <f t="shared" si="13"/>
        <v>6.0741266159441082E-3</v>
      </c>
      <c r="D109" s="11">
        <f t="shared" si="13"/>
        <v>-1.3125394456458909E-2</v>
      </c>
      <c r="E109" s="11">
        <f t="shared" si="13"/>
        <v>2.4131450883328742E-3</v>
      </c>
      <c r="F109" s="11">
        <f t="shared" si="13"/>
        <v>3.9329362542112362E-2</v>
      </c>
      <c r="G109" s="3">
        <f t="shared" si="14"/>
        <v>3.5045192764595494E-2</v>
      </c>
      <c r="H109" s="11">
        <f t="shared" si="12"/>
        <v>0.96759421284771097</v>
      </c>
      <c r="I109" s="3">
        <f t="shared" si="15"/>
        <v>2.8317166085928491E-2</v>
      </c>
      <c r="J109" s="22">
        <f t="shared" si="16"/>
        <v>283.17166085928488</v>
      </c>
    </row>
    <row r="110" spans="1:10" x14ac:dyDescent="0.3">
      <c r="A110" s="11">
        <v>0.95</v>
      </c>
      <c r="B110" s="7">
        <v>0.25</v>
      </c>
      <c r="C110" s="11">
        <f t="shared" si="13"/>
        <v>6.0741266159441082E-3</v>
      </c>
      <c r="D110" s="11">
        <f t="shared" si="13"/>
        <v>-1.3125394456458909E-2</v>
      </c>
      <c r="E110" s="11">
        <f t="shared" si="13"/>
        <v>2.4131450883328742E-3</v>
      </c>
      <c r="F110" s="11">
        <f t="shared" si="13"/>
        <v>3.9329362542112362E-2</v>
      </c>
      <c r="G110" s="3">
        <f t="shared" si="14"/>
        <v>3.4983986186419506E-2</v>
      </c>
      <c r="H110" s="11">
        <f t="shared" si="12"/>
        <v>0.9673114208977891</v>
      </c>
      <c r="I110" s="3">
        <f t="shared" si="15"/>
        <v>2.8216961732174362E-2</v>
      </c>
      <c r="J110" s="22">
        <f t="shared" si="16"/>
        <v>282.1696173217436</v>
      </c>
    </row>
    <row r="111" spans="1:10" x14ac:dyDescent="0.3">
      <c r="A111" s="11">
        <v>0.96</v>
      </c>
      <c r="B111" s="7">
        <v>0.25</v>
      </c>
      <c r="C111" s="11">
        <f t="shared" si="13"/>
        <v>6.0741266159441082E-3</v>
      </c>
      <c r="D111" s="11">
        <f t="shared" si="13"/>
        <v>-1.3125394456458909E-2</v>
      </c>
      <c r="E111" s="11">
        <f t="shared" si="13"/>
        <v>2.4131450883328742E-3</v>
      </c>
      <c r="F111" s="11">
        <f t="shared" si="13"/>
        <v>3.9329362542112362E-2</v>
      </c>
      <c r="G111" s="3">
        <f t="shared" si="14"/>
        <v>3.4923616781523316E-2</v>
      </c>
      <c r="H111" s="11">
        <f t="shared" si="12"/>
        <v>0.9670291181801598</v>
      </c>
      <c r="I111" s="3">
        <f t="shared" si="15"/>
        <v>2.8113862373795762E-2</v>
      </c>
      <c r="J111" s="22">
        <f t="shared" si="16"/>
        <v>281.13862373795763</v>
      </c>
    </row>
    <row r="112" spans="1:10" x14ac:dyDescent="0.3">
      <c r="A112" s="11">
        <v>0.97</v>
      </c>
      <c r="B112" s="7">
        <v>0.25</v>
      </c>
      <c r="C112" s="11">
        <f t="shared" si="13"/>
        <v>6.0741266159441082E-3</v>
      </c>
      <c r="D112" s="11">
        <f t="shared" si="13"/>
        <v>-1.3125394456458909E-2</v>
      </c>
      <c r="E112" s="11">
        <f t="shared" si="13"/>
        <v>2.4131450883328742E-3</v>
      </c>
      <c r="F112" s="11">
        <f t="shared" si="13"/>
        <v>3.9329362542112362E-2</v>
      </c>
      <c r="G112" s="3">
        <f t="shared" si="14"/>
        <v>3.4864120994666618E-2</v>
      </c>
      <c r="H112" s="11">
        <f t="shared" si="12"/>
        <v>0.96674724585875771</v>
      </c>
      <c r="I112" s="3">
        <f t="shared" si="15"/>
        <v>2.8007653608532301E-2</v>
      </c>
      <c r="J112" s="22">
        <f t="shared" si="16"/>
        <v>280.07653608532303</v>
      </c>
    </row>
    <row r="113" spans="1:10" x14ac:dyDescent="0.3">
      <c r="A113" s="11">
        <v>0.98</v>
      </c>
      <c r="B113" s="7">
        <v>0.25</v>
      </c>
      <c r="C113" s="11">
        <f t="shared" si="13"/>
        <v>6.0741266159441082E-3</v>
      </c>
      <c r="D113" s="11">
        <f t="shared" si="13"/>
        <v>-1.3125394456458909E-2</v>
      </c>
      <c r="E113" s="11">
        <f t="shared" si="13"/>
        <v>2.4131450883328742E-3</v>
      </c>
      <c r="F113" s="11">
        <f t="shared" si="13"/>
        <v>3.9329362542112362E-2</v>
      </c>
      <c r="G113" s="3">
        <f t="shared" si="14"/>
        <v>3.480553527060911E-2</v>
      </c>
      <c r="H113" s="11">
        <f t="shared" si="12"/>
        <v>0.96646574375740468</v>
      </c>
      <c r="I113" s="3">
        <f t="shared" si="15"/>
        <v>2.7898116124566386E-2</v>
      </c>
      <c r="J113" s="22">
        <f t="shared" si="16"/>
        <v>278.98116124566388</v>
      </c>
    </row>
    <row r="114" spans="1:10" x14ac:dyDescent="0.3">
      <c r="A114" s="11">
        <v>0.99</v>
      </c>
      <c r="B114" s="7">
        <v>0.25</v>
      </c>
      <c r="C114" s="11">
        <f t="shared" si="13"/>
        <v>6.0741266159441082E-3</v>
      </c>
      <c r="D114" s="11">
        <f t="shared" si="13"/>
        <v>-1.3125394456458909E-2</v>
      </c>
      <c r="E114" s="11">
        <f t="shared" si="13"/>
        <v>2.4131450883328742E-3</v>
      </c>
      <c r="F114" s="11">
        <f t="shared" si="13"/>
        <v>3.9329362542112362E-2</v>
      </c>
      <c r="G114" s="3">
        <f t="shared" si="14"/>
        <v>3.474789605411048E-2</v>
      </c>
      <c r="H114" s="11">
        <f t="shared" si="12"/>
        <v>0.9661845503616161</v>
      </c>
      <c r="I114" s="3">
        <f t="shared" si="15"/>
        <v>2.7785025702932842E-2</v>
      </c>
      <c r="J114" s="22">
        <f t="shared" si="16"/>
        <v>277.85025702932842</v>
      </c>
    </row>
    <row r="115" spans="1:10" x14ac:dyDescent="0.3">
      <c r="A115" s="11">
        <v>1</v>
      </c>
      <c r="B115" s="7">
        <v>1</v>
      </c>
      <c r="C115" s="11">
        <f t="shared" si="13"/>
        <v>9.648931430423259E-4</v>
      </c>
      <c r="D115" s="11">
        <f t="shared" si="13"/>
        <v>-3.4535297501078043E-3</v>
      </c>
      <c r="E115" s="11">
        <f t="shared" si="13"/>
        <v>-1.6028839056639894E-3</v>
      </c>
      <c r="F115" s="11">
        <f t="shared" si="13"/>
        <v>3.878276030265991E-2</v>
      </c>
      <c r="G115" s="3">
        <f t="shared" si="14"/>
        <v>3.4691239789930439E-2</v>
      </c>
      <c r="H115" s="11">
        <f t="shared" si="12"/>
        <v>0.96590360282043841</v>
      </c>
      <c r="I115" s="3">
        <f t="shared" si="15"/>
        <v>2.7668153220104408E-2</v>
      </c>
      <c r="J115" s="22">
        <f t="shared" si="16"/>
        <v>276.68153220104409</v>
      </c>
    </row>
    <row r="116" spans="1:10" x14ac:dyDescent="0.3">
      <c r="A116" s="11">
        <v>1.01</v>
      </c>
      <c r="B116" s="7">
        <v>1</v>
      </c>
      <c r="C116" s="11">
        <f t="shared" si="13"/>
        <v>9.648931430423259E-4</v>
      </c>
      <c r="D116" s="11">
        <f t="shared" si="13"/>
        <v>-3.4535297501078043E-3</v>
      </c>
      <c r="E116" s="11">
        <f t="shared" si="13"/>
        <v>-1.6028839056639894E-3</v>
      </c>
      <c r="F116" s="11">
        <f t="shared" si="13"/>
        <v>3.878276030265991E-2</v>
      </c>
      <c r="G116" s="3">
        <f t="shared" si="14"/>
        <v>3.4635032230023961E-2</v>
      </c>
      <c r="H116" s="11">
        <f t="shared" si="12"/>
        <v>0.96562339353322413</v>
      </c>
      <c r="I116" s="3">
        <f t="shared" si="15"/>
        <v>2.7549586128616355E-2</v>
      </c>
      <c r="J116" s="22">
        <f t="shared" si="16"/>
        <v>275.49586128616352</v>
      </c>
    </row>
    <row r="117" spans="1:10" x14ac:dyDescent="0.3">
      <c r="A117" s="11">
        <v>1.02</v>
      </c>
      <c r="B117" s="7">
        <v>1</v>
      </c>
      <c r="C117" s="11">
        <f t="shared" si="13"/>
        <v>9.648931430423259E-4</v>
      </c>
      <c r="D117" s="11">
        <f t="shared" si="13"/>
        <v>-3.4535297501078043E-3</v>
      </c>
      <c r="E117" s="11">
        <f t="shared" si="13"/>
        <v>-1.6028839056639894E-3</v>
      </c>
      <c r="F117" s="11">
        <f t="shared" si="13"/>
        <v>3.878276030265991E-2</v>
      </c>
      <c r="G117" s="3">
        <f t="shared" si="14"/>
        <v>3.457871868941214E-2</v>
      </c>
      <c r="H117" s="11">
        <f t="shared" si="12"/>
        <v>0.96534445508134992</v>
      </c>
      <c r="I117" s="3">
        <f t="shared" si="15"/>
        <v>2.7431582593266057E-2</v>
      </c>
      <c r="J117" s="22">
        <f t="shared" si="16"/>
        <v>274.31582593266057</v>
      </c>
    </row>
    <row r="118" spans="1:10" x14ac:dyDescent="0.3">
      <c r="A118" s="11">
        <v>1.03</v>
      </c>
      <c r="B118" s="7">
        <v>1</v>
      </c>
      <c r="C118" s="11">
        <f t="shared" si="13"/>
        <v>9.648931430423259E-4</v>
      </c>
      <c r="D118" s="11">
        <f t="shared" si="13"/>
        <v>-3.4535297501078043E-3</v>
      </c>
      <c r="E118" s="11">
        <f t="shared" si="13"/>
        <v>-1.6028839056639894E-3</v>
      </c>
      <c r="F118" s="11">
        <f t="shared" si="13"/>
        <v>3.878276030265991E-2</v>
      </c>
      <c r="G118" s="3">
        <f t="shared" si="14"/>
        <v>3.4522304957453842E-2</v>
      </c>
      <c r="H118" s="11">
        <f t="shared" si="12"/>
        <v>0.96506678372398791</v>
      </c>
      <c r="I118" s="3">
        <f t="shared" si="15"/>
        <v>2.7314165880294006E-2</v>
      </c>
      <c r="J118" s="22">
        <f t="shared" si="16"/>
        <v>273.14165880294007</v>
      </c>
    </row>
    <row r="119" spans="1:10" x14ac:dyDescent="0.3">
      <c r="A119" s="11">
        <v>1.04</v>
      </c>
      <c r="B119" s="7">
        <v>1</v>
      </c>
      <c r="C119" s="11">
        <f t="shared" si="13"/>
        <v>9.648931430423259E-4</v>
      </c>
      <c r="D119" s="11">
        <f t="shared" si="13"/>
        <v>-3.4535297501078043E-3</v>
      </c>
      <c r="E119" s="11">
        <f t="shared" si="13"/>
        <v>-1.6028839056639894E-3</v>
      </c>
      <c r="F119" s="11">
        <f t="shared" si="13"/>
        <v>3.878276030265991E-2</v>
      </c>
      <c r="G119" s="3">
        <f t="shared" si="14"/>
        <v>3.4465796823507922E-2</v>
      </c>
      <c r="H119" s="11">
        <f t="shared" si="12"/>
        <v>0.96479037550496394</v>
      </c>
      <c r="I119" s="3">
        <f t="shared" si="15"/>
        <v>2.7197359253462672E-2</v>
      </c>
      <c r="J119" s="22">
        <f t="shared" si="16"/>
        <v>271.97359253462673</v>
      </c>
    </row>
    <row r="120" spans="1:10" x14ac:dyDescent="0.3">
      <c r="A120" s="11">
        <v>1.05</v>
      </c>
      <c r="B120" s="7">
        <v>1</v>
      </c>
      <c r="C120" s="11">
        <f t="shared" si="13"/>
        <v>9.648931430423259E-4</v>
      </c>
      <c r="D120" s="11">
        <f t="shared" si="13"/>
        <v>-3.4535297501078043E-3</v>
      </c>
      <c r="E120" s="11">
        <f t="shared" si="13"/>
        <v>-1.6028839056639894E-3</v>
      </c>
      <c r="F120" s="11">
        <f t="shared" si="13"/>
        <v>3.878276030265991E-2</v>
      </c>
      <c r="G120" s="3">
        <f t="shared" si="14"/>
        <v>3.4409200076933238E-2</v>
      </c>
      <c r="H120" s="11">
        <f t="shared" si="12"/>
        <v>0.96451522625303521</v>
      </c>
      <c r="I120" s="3">
        <f t="shared" si="15"/>
        <v>2.7081185974106248E-2</v>
      </c>
      <c r="J120" s="22">
        <f t="shared" si="16"/>
        <v>270.81185974106245</v>
      </c>
    </row>
    <row r="121" spans="1:10" x14ac:dyDescent="0.3">
      <c r="A121" s="11">
        <v>1.06</v>
      </c>
      <c r="B121" s="7">
        <v>1</v>
      </c>
      <c r="C121" s="11">
        <f t="shared" si="13"/>
        <v>9.648931430423259E-4</v>
      </c>
      <c r="D121" s="11">
        <f t="shared" si="13"/>
        <v>-3.4535297501078043E-3</v>
      </c>
      <c r="E121" s="11">
        <f t="shared" si="13"/>
        <v>-1.6028839056639894E-3</v>
      </c>
      <c r="F121" s="11">
        <f t="shared" si="13"/>
        <v>3.878276030265991E-2</v>
      </c>
      <c r="G121" s="3">
        <f t="shared" si="14"/>
        <v>3.4352520507088653E-2</v>
      </c>
      <c r="H121" s="11">
        <f t="shared" si="12"/>
        <v>0.96424133158216263</v>
      </c>
      <c r="I121" s="3">
        <f t="shared" si="15"/>
        <v>2.6965669301158179E-2</v>
      </c>
      <c r="J121" s="22">
        <f t="shared" si="16"/>
        <v>269.65669301158181</v>
      </c>
    </row>
    <row r="122" spans="1:10" x14ac:dyDescent="0.3">
      <c r="A122" s="11">
        <v>1.07</v>
      </c>
      <c r="B122" s="7">
        <v>1</v>
      </c>
      <c r="C122" s="11">
        <f t="shared" si="13"/>
        <v>9.648931430423259E-4</v>
      </c>
      <c r="D122" s="11">
        <f t="shared" si="13"/>
        <v>-3.4535297501078043E-3</v>
      </c>
      <c r="E122" s="11">
        <f t="shared" si="13"/>
        <v>-1.6028839056639894E-3</v>
      </c>
      <c r="F122" s="11">
        <f t="shared" si="13"/>
        <v>3.878276030265991E-2</v>
      </c>
      <c r="G122" s="3">
        <f t="shared" si="14"/>
        <v>3.4295763903333019E-2</v>
      </c>
      <c r="H122" s="11">
        <f t="shared" si="12"/>
        <v>0.96396868689177884</v>
      </c>
      <c r="I122" s="3">
        <f t="shared" si="15"/>
        <v>2.6850832491190246E-2</v>
      </c>
      <c r="J122" s="22">
        <f t="shared" si="16"/>
        <v>268.50832491190249</v>
      </c>
    </row>
    <row r="123" spans="1:10" x14ac:dyDescent="0.3">
      <c r="A123" s="11">
        <v>1.08</v>
      </c>
      <c r="B123" s="7">
        <v>1</v>
      </c>
      <c r="C123" s="11">
        <f t="shared" si="13"/>
        <v>9.648931430423259E-4</v>
      </c>
      <c r="D123" s="11">
        <f t="shared" si="13"/>
        <v>-3.4535297501078043E-3</v>
      </c>
      <c r="E123" s="11">
        <f t="shared" si="13"/>
        <v>-1.6028839056639894E-3</v>
      </c>
      <c r="F123" s="11">
        <f t="shared" si="13"/>
        <v>3.878276030265991E-2</v>
      </c>
      <c r="G123" s="3">
        <f t="shared" si="14"/>
        <v>3.423893605502519E-2</v>
      </c>
      <c r="H123" s="11">
        <f t="shared" si="12"/>
        <v>0.9636972873670534</v>
      </c>
      <c r="I123" s="3">
        <f t="shared" si="15"/>
        <v>2.6736698798450753E-2</v>
      </c>
      <c r="J123" s="22">
        <f t="shared" si="16"/>
        <v>267.36698798450755</v>
      </c>
    </row>
    <row r="124" spans="1:10" x14ac:dyDescent="0.3">
      <c r="A124" s="11">
        <v>1.0900000000000001</v>
      </c>
      <c r="B124" s="7">
        <v>1</v>
      </c>
      <c r="C124" s="11">
        <f t="shared" si="13"/>
        <v>9.648931430423259E-4</v>
      </c>
      <c r="D124" s="11">
        <f t="shared" si="13"/>
        <v>-3.4535297501078043E-3</v>
      </c>
      <c r="E124" s="11">
        <f t="shared" si="13"/>
        <v>-1.6028839056639894E-3</v>
      </c>
      <c r="F124" s="11">
        <f t="shared" si="13"/>
        <v>3.878276030265991E-2</v>
      </c>
      <c r="G124" s="3">
        <f t="shared" si="14"/>
        <v>3.418204275152404E-2</v>
      </c>
      <c r="H124" s="11">
        <f t="shared" si="12"/>
        <v>0.96342712797915209</v>
      </c>
      <c r="I124" s="3">
        <f t="shared" si="15"/>
        <v>2.6623291474908051E-2</v>
      </c>
      <c r="J124" s="22">
        <f t="shared" si="16"/>
        <v>266.23291474908052</v>
      </c>
    </row>
    <row r="125" spans="1:10" x14ac:dyDescent="0.3">
      <c r="A125" s="11">
        <v>1.1000000000000001</v>
      </c>
      <c r="B125" s="7">
        <v>1</v>
      </c>
      <c r="C125" s="11">
        <f t="shared" si="13"/>
        <v>9.648931430423259E-4</v>
      </c>
      <c r="D125" s="11">
        <f t="shared" si="13"/>
        <v>-3.4535297501078043E-3</v>
      </c>
      <c r="E125" s="11">
        <f t="shared" si="13"/>
        <v>-1.6028839056639894E-3</v>
      </c>
      <c r="F125" s="11">
        <f t="shared" si="13"/>
        <v>3.878276030265991E-2</v>
      </c>
      <c r="G125" s="3">
        <f t="shared" si="14"/>
        <v>3.4125089782188416E-2</v>
      </c>
      <c r="H125" s="11">
        <f t="shared" si="12"/>
        <v>0.96315820348549375</v>
      </c>
      <c r="I125" s="3">
        <f t="shared" si="15"/>
        <v>2.6510633770286063E-2</v>
      </c>
      <c r="J125" s="22">
        <f t="shared" si="16"/>
        <v>265.10633770286063</v>
      </c>
    </row>
    <row r="126" spans="1:10" x14ac:dyDescent="0.3">
      <c r="A126" s="11">
        <v>1.1100000000000001</v>
      </c>
      <c r="B126" s="7">
        <v>1</v>
      </c>
      <c r="C126" s="11">
        <f t="shared" si="13"/>
        <v>9.648931430423259E-4</v>
      </c>
      <c r="D126" s="11">
        <f t="shared" si="13"/>
        <v>-3.4535297501078043E-3</v>
      </c>
      <c r="E126" s="11">
        <f t="shared" si="13"/>
        <v>-1.6028839056639894E-3</v>
      </c>
      <c r="F126" s="11">
        <f t="shared" si="13"/>
        <v>3.878276030265991E-2</v>
      </c>
      <c r="G126" s="3">
        <f t="shared" si="14"/>
        <v>3.4068082936377177E-2</v>
      </c>
      <c r="H126" s="11">
        <f t="shared" si="12"/>
        <v>0.96289050843000201</v>
      </c>
      <c r="I126" s="3">
        <f t="shared" si="15"/>
        <v>2.6398748932110472E-2</v>
      </c>
      <c r="J126" s="22">
        <f t="shared" si="16"/>
        <v>263.9874893211047</v>
      </c>
    </row>
    <row r="127" spans="1:10" x14ac:dyDescent="0.3">
      <c r="A127" s="11">
        <v>1.1200000000000001</v>
      </c>
      <c r="B127" s="7">
        <v>1</v>
      </c>
      <c r="C127" s="11">
        <f t="shared" si="13"/>
        <v>9.648931430423259E-4</v>
      </c>
      <c r="D127" s="11">
        <f t="shared" si="13"/>
        <v>-3.4535297501078043E-3</v>
      </c>
      <c r="E127" s="11">
        <f t="shared" si="13"/>
        <v>-1.6028839056639894E-3</v>
      </c>
      <c r="F127" s="11">
        <f t="shared" si="13"/>
        <v>3.878276030265991E-2</v>
      </c>
      <c r="G127" s="3">
        <f t="shared" si="14"/>
        <v>3.4011028003449184E-2</v>
      </c>
      <c r="H127" s="11">
        <f t="shared" si="12"/>
        <v>0.96262403714335398</v>
      </c>
      <c r="I127" s="3">
        <f t="shared" si="15"/>
        <v>2.6287660205754015E-2</v>
      </c>
      <c r="J127" s="22">
        <f t="shared" si="16"/>
        <v>262.87660205754014</v>
      </c>
    </row>
    <row r="128" spans="1:10" x14ac:dyDescent="0.3">
      <c r="A128" s="11">
        <v>1.1299999999999999</v>
      </c>
      <c r="B128" s="7">
        <v>1</v>
      </c>
      <c r="C128" s="11">
        <f t="shared" si="13"/>
        <v>9.648931430423259E-4</v>
      </c>
      <c r="D128" s="11">
        <f t="shared" si="13"/>
        <v>-3.4535297501078043E-3</v>
      </c>
      <c r="E128" s="11">
        <f t="shared" si="13"/>
        <v>-1.6028839056639894E-3</v>
      </c>
      <c r="F128" s="11">
        <f t="shared" si="13"/>
        <v>3.878276030265991E-2</v>
      </c>
      <c r="G128" s="3">
        <f t="shared" si="14"/>
        <v>3.3953930772763291E-2</v>
      </c>
      <c r="H128" s="11">
        <f t="shared" si="12"/>
        <v>0.96235878374322381</v>
      </c>
      <c r="I128" s="3">
        <f t="shared" si="15"/>
        <v>2.617739083447912E-2</v>
      </c>
      <c r="J128" s="22">
        <f t="shared" si="16"/>
        <v>261.77390834479121</v>
      </c>
    </row>
    <row r="129" spans="1:10" x14ac:dyDescent="0.3">
      <c r="A129" s="11">
        <v>1.1399999999999999</v>
      </c>
      <c r="B129" s="7">
        <v>1</v>
      </c>
      <c r="C129" s="11">
        <f t="shared" si="13"/>
        <v>9.648931430423259E-4</v>
      </c>
      <c r="D129" s="11">
        <f t="shared" si="13"/>
        <v>-3.4535297501078043E-3</v>
      </c>
      <c r="E129" s="11">
        <f t="shared" si="13"/>
        <v>-1.6028839056639894E-3</v>
      </c>
      <c r="F129" s="11">
        <f t="shared" si="13"/>
        <v>3.878276030265991E-2</v>
      </c>
      <c r="G129" s="3">
        <f t="shared" si="14"/>
        <v>3.3896797033678358E-2</v>
      </c>
      <c r="H129" s="11">
        <f t="shared" si="12"/>
        <v>0.96209474213452362</v>
      </c>
      <c r="I129" s="3">
        <f t="shared" si="15"/>
        <v>2.6067964059483195E-2</v>
      </c>
      <c r="J129" s="22">
        <f t="shared" si="16"/>
        <v>260.67964059483194</v>
      </c>
    </row>
    <row r="130" spans="1:10" x14ac:dyDescent="0.3">
      <c r="A130" s="11">
        <v>1.1499999999999999</v>
      </c>
      <c r="B130" s="7">
        <v>1</v>
      </c>
      <c r="C130" s="11">
        <f t="shared" si="13"/>
        <v>9.648931430423259E-4</v>
      </c>
      <c r="D130" s="11">
        <f t="shared" si="13"/>
        <v>-3.4535297501078043E-3</v>
      </c>
      <c r="E130" s="11">
        <f t="shared" si="13"/>
        <v>-1.6028839056639894E-3</v>
      </c>
      <c r="F130" s="11">
        <f t="shared" si="13"/>
        <v>3.878276030265991E-2</v>
      </c>
      <c r="G130" s="3">
        <f t="shared" si="14"/>
        <v>3.3839632575553252E-2</v>
      </c>
      <c r="H130" s="11">
        <f t="shared" si="12"/>
        <v>0.96183190600963997</v>
      </c>
      <c r="I130" s="3">
        <f t="shared" si="15"/>
        <v>2.5959403119954594E-2</v>
      </c>
      <c r="J130" s="22">
        <f t="shared" si="16"/>
        <v>259.59403119954595</v>
      </c>
    </row>
    <row r="131" spans="1:10" x14ac:dyDescent="0.3">
      <c r="A131" s="11">
        <v>1.1599999999999999</v>
      </c>
      <c r="B131" s="7">
        <v>1</v>
      </c>
      <c r="C131" s="11">
        <f t="shared" si="13"/>
        <v>9.648931430423259E-4</v>
      </c>
      <c r="D131" s="11">
        <f t="shared" si="13"/>
        <v>-3.4535297501078043E-3</v>
      </c>
      <c r="E131" s="11">
        <f t="shared" si="13"/>
        <v>-1.6028839056639894E-3</v>
      </c>
      <c r="F131" s="11">
        <f t="shared" si="13"/>
        <v>3.878276030265991E-2</v>
      </c>
      <c r="G131" s="3">
        <f t="shared" si="14"/>
        <v>3.3782443187746813E-2</v>
      </c>
      <c r="H131" s="11">
        <f t="shared" si="12"/>
        <v>0.96157026884866637</v>
      </c>
      <c r="I131" s="3">
        <f t="shared" si="15"/>
        <v>2.5851731253109911E-2</v>
      </c>
      <c r="J131" s="22">
        <f t="shared" si="16"/>
        <v>258.51731253109909</v>
      </c>
    </row>
    <row r="132" spans="1:10" x14ac:dyDescent="0.3">
      <c r="A132" s="11">
        <v>1.17</v>
      </c>
      <c r="B132" s="7">
        <v>1</v>
      </c>
      <c r="C132" s="11">
        <f t="shared" si="13"/>
        <v>9.648931430423259E-4</v>
      </c>
      <c r="D132" s="11">
        <f t="shared" si="13"/>
        <v>-3.4535297501078043E-3</v>
      </c>
      <c r="E132" s="11">
        <f t="shared" si="13"/>
        <v>-1.6028839056639894E-3</v>
      </c>
      <c r="F132" s="11">
        <f t="shared" si="13"/>
        <v>3.878276030265991E-2</v>
      </c>
      <c r="G132" s="3">
        <f t="shared" si="14"/>
        <v>3.3725234659617923E-2</v>
      </c>
      <c r="H132" s="11">
        <f t="shared" si="12"/>
        <v>0.96130982391963227</v>
      </c>
      <c r="I132" s="3">
        <f t="shared" si="15"/>
        <v>2.574497169425527E-2</v>
      </c>
      <c r="J132" s="22">
        <f t="shared" si="16"/>
        <v>257.4497169425527</v>
      </c>
    </row>
    <row r="133" spans="1:10" x14ac:dyDescent="0.3">
      <c r="A133" s="11">
        <v>1.18</v>
      </c>
      <c r="B133" s="7">
        <v>1</v>
      </c>
      <c r="C133" s="11">
        <f t="shared" si="13"/>
        <v>9.648931430423259E-4</v>
      </c>
      <c r="D133" s="11">
        <f t="shared" si="13"/>
        <v>-3.4535297501078043E-3</v>
      </c>
      <c r="E133" s="11">
        <f t="shared" si="13"/>
        <v>-1.6028839056639894E-3</v>
      </c>
      <c r="F133" s="11">
        <f t="shared" si="13"/>
        <v>3.878276030265991E-2</v>
      </c>
      <c r="G133" s="3">
        <f t="shared" si="14"/>
        <v>3.3668012780525419E-2</v>
      </c>
      <c r="H133" s="11">
        <f t="shared" si="12"/>
        <v>0.9610505642787287</v>
      </c>
      <c r="I133" s="3">
        <f t="shared" si="15"/>
        <v>2.5639147676833396E-2</v>
      </c>
      <c r="J133" s="22">
        <f t="shared" si="16"/>
        <v>256.39147676833397</v>
      </c>
    </row>
    <row r="134" spans="1:10" x14ac:dyDescent="0.3">
      <c r="A134" s="11">
        <v>1.19</v>
      </c>
      <c r="B134" s="7">
        <v>1</v>
      </c>
      <c r="C134" s="11">
        <f t="shared" si="13"/>
        <v>9.648931430423259E-4</v>
      </c>
      <c r="D134" s="11">
        <f t="shared" si="13"/>
        <v>-3.4535297501078043E-3</v>
      </c>
      <c r="E134" s="11">
        <f t="shared" si="13"/>
        <v>-1.6028839056639894E-3</v>
      </c>
      <c r="F134" s="11">
        <f t="shared" si="13"/>
        <v>3.878276030265991E-2</v>
      </c>
      <c r="G134" s="3">
        <f t="shared" si="14"/>
        <v>3.3610783339828164E-2</v>
      </c>
      <c r="H134" s="11">
        <f t="shared" si="12"/>
        <v>0.96079248277052987</v>
      </c>
      <c r="I134" s="3">
        <f t="shared" si="15"/>
        <v>2.5534282432476907E-2</v>
      </c>
      <c r="J134" s="22">
        <f t="shared" si="16"/>
        <v>255.34282432476908</v>
      </c>
    </row>
    <row r="135" spans="1:10" x14ac:dyDescent="0.3">
      <c r="A135" s="11">
        <v>1.2</v>
      </c>
      <c r="B135" s="7">
        <v>1</v>
      </c>
      <c r="C135" s="11">
        <f t="shared" si="13"/>
        <v>9.648931430423259E-4</v>
      </c>
      <c r="D135" s="11">
        <f t="shared" si="13"/>
        <v>-3.4535297501078043E-3</v>
      </c>
      <c r="E135" s="11">
        <f t="shared" si="13"/>
        <v>-1.6028839056639894E-3</v>
      </c>
      <c r="F135" s="11">
        <f t="shared" si="13"/>
        <v>3.878276030265991E-2</v>
      </c>
      <c r="G135" s="3">
        <f t="shared" si="14"/>
        <v>3.3553552126885024E-2</v>
      </c>
      <c r="H135" s="11">
        <f t="shared" si="12"/>
        <v>0.96053557202821094</v>
      </c>
      <c r="I135" s="3">
        <f t="shared" si="15"/>
        <v>2.5430399191066044E-2</v>
      </c>
      <c r="J135" s="22">
        <f t="shared" si="16"/>
        <v>254.30399191066044</v>
      </c>
    </row>
    <row r="136" spans="1:10" x14ac:dyDescent="0.3">
      <c r="A136" s="11">
        <v>1.21</v>
      </c>
      <c r="B136" s="7">
        <v>1</v>
      </c>
      <c r="C136" s="11">
        <f t="shared" si="13"/>
        <v>9.648931430423259E-4</v>
      </c>
      <c r="D136" s="11">
        <f t="shared" si="13"/>
        <v>-3.4535297501078043E-3</v>
      </c>
      <c r="E136" s="11">
        <f t="shared" si="13"/>
        <v>-1.6028839056639894E-3</v>
      </c>
      <c r="F136" s="11">
        <f t="shared" si="13"/>
        <v>3.878276030265991E-2</v>
      </c>
      <c r="G136" s="3">
        <f t="shared" si="14"/>
        <v>3.3496324931054852E-2</v>
      </c>
      <c r="H136" s="11">
        <f t="shared" si="12"/>
        <v>0.9602798244737627</v>
      </c>
      <c r="I136" s="3">
        <f t="shared" si="15"/>
        <v>2.5327521180781964E-2</v>
      </c>
      <c r="J136" s="22">
        <f t="shared" si="16"/>
        <v>253.27521180781963</v>
      </c>
    </row>
    <row r="137" spans="1:10" x14ac:dyDescent="0.3">
      <c r="A137" s="11">
        <v>1.22</v>
      </c>
      <c r="B137" s="7">
        <v>1</v>
      </c>
      <c r="C137" s="11">
        <f t="shared" si="13"/>
        <v>9.648931430423259E-4</v>
      </c>
      <c r="D137" s="11">
        <f t="shared" si="13"/>
        <v>-3.4535297501078043E-3</v>
      </c>
      <c r="E137" s="11">
        <f t="shared" si="13"/>
        <v>-1.6028839056639894E-3</v>
      </c>
      <c r="F137" s="11">
        <f t="shared" si="13"/>
        <v>3.878276030265991E-2</v>
      </c>
      <c r="G137" s="3">
        <f t="shared" si="14"/>
        <v>3.343910754169651E-2</v>
      </c>
      <c r="H137" s="11">
        <f t="shared" si="12"/>
        <v>0.96002523231820303</v>
      </c>
      <c r="I137" s="3">
        <f t="shared" si="15"/>
        <v>2.5225671628162694E-2</v>
      </c>
      <c r="J137" s="22">
        <f t="shared" si="16"/>
        <v>252.25671628162695</v>
      </c>
    </row>
    <row r="138" spans="1:10" x14ac:dyDescent="0.3">
      <c r="A138" s="11">
        <v>1.23</v>
      </c>
      <c r="B138" s="7">
        <v>1</v>
      </c>
      <c r="C138" s="11">
        <f t="shared" si="13"/>
        <v>9.648931430423259E-4</v>
      </c>
      <c r="D138" s="11">
        <f t="shared" si="13"/>
        <v>-3.4535297501078043E-3</v>
      </c>
      <c r="E138" s="11">
        <f t="shared" si="13"/>
        <v>-1.6028839056639894E-3</v>
      </c>
      <c r="F138" s="11">
        <f t="shared" si="13"/>
        <v>3.878276030265991E-2</v>
      </c>
      <c r="G138" s="3">
        <f t="shared" si="14"/>
        <v>3.338190574816885E-2</v>
      </c>
      <c r="H138" s="11">
        <f t="shared" si="12"/>
        <v>0.95977178756178438</v>
      </c>
      <c r="I138" s="3">
        <f t="shared" si="15"/>
        <v>2.5124873758167965E-2</v>
      </c>
      <c r="J138" s="22">
        <f t="shared" si="16"/>
        <v>251.24873758167965</v>
      </c>
    </row>
    <row r="139" spans="1:10" x14ac:dyDescent="0.3">
      <c r="A139" s="11">
        <v>1.24</v>
      </c>
      <c r="B139" s="7">
        <v>1</v>
      </c>
      <c r="C139" s="11">
        <f t="shared" si="13"/>
        <v>9.648931430423259E-4</v>
      </c>
      <c r="D139" s="11">
        <f t="shared" si="13"/>
        <v>-3.4535297501078043E-3</v>
      </c>
      <c r="E139" s="11">
        <f t="shared" si="13"/>
        <v>-1.6028839056639894E-3</v>
      </c>
      <c r="F139" s="11">
        <f t="shared" si="13"/>
        <v>3.878276030265991E-2</v>
      </c>
      <c r="G139" s="3">
        <f t="shared" si="14"/>
        <v>3.3324725339830732E-2</v>
      </c>
      <c r="H139" s="11">
        <f t="shared" si="12"/>
        <v>0.95951948199419779</v>
      </c>
      <c r="I139" s="3">
        <f t="shared" si="15"/>
        <v>2.5025150794233397E-2</v>
      </c>
      <c r="J139" s="22">
        <f t="shared" si="16"/>
        <v>250.25150794233397</v>
      </c>
    </row>
    <row r="140" spans="1:10" x14ac:dyDescent="0.3">
      <c r="A140" s="11">
        <v>1.25</v>
      </c>
      <c r="B140" s="7">
        <v>1</v>
      </c>
      <c r="C140" s="11">
        <f t="shared" si="13"/>
        <v>9.648931430423259E-4</v>
      </c>
      <c r="D140" s="11">
        <f t="shared" si="13"/>
        <v>-3.4535297501078043E-3</v>
      </c>
      <c r="E140" s="11">
        <f t="shared" si="13"/>
        <v>-1.6028839056639894E-3</v>
      </c>
      <c r="F140" s="11">
        <f t="shared" si="13"/>
        <v>3.878276030265991E-2</v>
      </c>
      <c r="G140" s="3">
        <f t="shared" si="14"/>
        <v>3.3267572106041018E-2</v>
      </c>
      <c r="H140" s="11">
        <f t="shared" si="12"/>
        <v>0.95926830719477452</v>
      </c>
      <c r="I140" s="3">
        <f t="shared" si="15"/>
        <v>2.4926525958334445E-2</v>
      </c>
      <c r="J140" s="22">
        <f t="shared" si="16"/>
        <v>249.26525958334446</v>
      </c>
    </row>
    <row r="141" spans="1:10" x14ac:dyDescent="0.3">
      <c r="A141" s="11">
        <v>1.26</v>
      </c>
      <c r="B141" s="7">
        <v>1</v>
      </c>
      <c r="C141" s="11">
        <f t="shared" si="13"/>
        <v>9.648931430423259E-4</v>
      </c>
      <c r="D141" s="11">
        <f t="shared" si="13"/>
        <v>-3.4535297501078043E-3</v>
      </c>
      <c r="E141" s="11">
        <f t="shared" si="13"/>
        <v>-1.6028839056639894E-3</v>
      </c>
      <c r="F141" s="11">
        <f t="shared" si="13"/>
        <v>3.878276030265991E-2</v>
      </c>
      <c r="G141" s="3">
        <f t="shared" si="14"/>
        <v>3.3210451836158568E-2</v>
      </c>
      <c r="H141" s="11">
        <f t="shared" si="12"/>
        <v>0.9590182545326833</v>
      </c>
      <c r="I141" s="3">
        <f t="shared" si="15"/>
        <v>2.4829022471049456E-2</v>
      </c>
      <c r="J141" s="22">
        <f t="shared" si="16"/>
        <v>248.29022471049456</v>
      </c>
    </row>
    <row r="142" spans="1:10" x14ac:dyDescent="0.3">
      <c r="A142" s="11">
        <v>1.27</v>
      </c>
      <c r="B142" s="7">
        <v>1</v>
      </c>
      <c r="C142" s="11">
        <f t="shared" si="13"/>
        <v>9.648931430423259E-4</v>
      </c>
      <c r="D142" s="11">
        <f t="shared" si="13"/>
        <v>-3.4535297501078043E-3</v>
      </c>
      <c r="E142" s="11">
        <f t="shared" si="13"/>
        <v>-1.6028839056639894E-3</v>
      </c>
      <c r="F142" s="11">
        <f t="shared" si="13"/>
        <v>3.878276030265991E-2</v>
      </c>
      <c r="G142" s="3">
        <f t="shared" si="14"/>
        <v>3.3153370319542234E-2</v>
      </c>
      <c r="H142" s="11">
        <f t="shared" si="12"/>
        <v>0.95876931516712582</v>
      </c>
      <c r="I142" s="3">
        <f t="shared" si="15"/>
        <v>2.4732663551621847E-2</v>
      </c>
      <c r="J142" s="22">
        <f t="shared" si="16"/>
        <v>247.32663551621846</v>
      </c>
    </row>
    <row r="143" spans="1:10" x14ac:dyDescent="0.3">
      <c r="A143" s="11">
        <v>1.28</v>
      </c>
      <c r="B143" s="7">
        <v>1</v>
      </c>
      <c r="C143" s="11">
        <f t="shared" si="13"/>
        <v>9.648931430423259E-4</v>
      </c>
      <c r="D143" s="11">
        <f t="shared" si="13"/>
        <v>-3.4535297501078043E-3</v>
      </c>
      <c r="E143" s="11">
        <f t="shared" si="13"/>
        <v>-1.6028839056639894E-3</v>
      </c>
      <c r="F143" s="11">
        <f t="shared" ref="F143:F206" si="17">VLOOKUP($B143, $A$3:$H$12, MATCH(F$14, $A$3:$H$3, 0), FALSE)</f>
        <v>3.878276030265991E-2</v>
      </c>
      <c r="G143" s="3">
        <f t="shared" si="14"/>
        <v>3.3096333345550878E-2</v>
      </c>
      <c r="H143" s="11">
        <f t="shared" ref="H143:H206" si="18">EXP(-G143*A143)</f>
        <v>0.95852148004752724</v>
      </c>
      <c r="I143" s="3">
        <f t="shared" si="15"/>
        <v>2.4637472418028494E-2</v>
      </c>
      <c r="J143" s="22">
        <f t="shared" si="16"/>
        <v>246.37472418028494</v>
      </c>
    </row>
    <row r="144" spans="1:10" x14ac:dyDescent="0.3">
      <c r="A144" s="11">
        <v>1.29</v>
      </c>
      <c r="B144" s="7">
        <v>1</v>
      </c>
      <c r="C144" s="11">
        <f t="shared" ref="C144:F207" si="19">VLOOKUP($B144, $A$3:$H$12, MATCH(C$14, $A$3:$H$3, 0), FALSE)</f>
        <v>9.648931430423259E-4</v>
      </c>
      <c r="D144" s="11">
        <f t="shared" si="19"/>
        <v>-3.4535297501078043E-3</v>
      </c>
      <c r="E144" s="11">
        <f t="shared" si="19"/>
        <v>-1.6028839056639894E-3</v>
      </c>
      <c r="F144" s="11">
        <f t="shared" si="17"/>
        <v>3.878276030265991E-2</v>
      </c>
      <c r="G144" s="3">
        <f t="shared" ref="G144:G207" si="20">C144*A144^3 + D144*A144^2 + E144*A144 + F144</f>
        <v>3.3039346703543353E-2</v>
      </c>
      <c r="H144" s="11">
        <f t="shared" si="18"/>
        <v>0.95827473991372591</v>
      </c>
      <c r="I144" s="3">
        <f t="shared" ref="I144:I207" si="21">(H144/H169-1)/(A169-A144)</f>
        <v>2.4543472287044565E-2</v>
      </c>
      <c r="J144" s="22">
        <f t="shared" ref="J144:J207" si="22">I144*10000</f>
        <v>245.43472287044565</v>
      </c>
    </row>
    <row r="145" spans="1:10" x14ac:dyDescent="0.3">
      <c r="A145" s="11">
        <v>1.3</v>
      </c>
      <c r="B145" s="7">
        <v>1</v>
      </c>
      <c r="C145" s="11">
        <f t="shared" si="19"/>
        <v>9.648931430423259E-4</v>
      </c>
      <c r="D145" s="11">
        <f t="shared" si="19"/>
        <v>-3.4535297501078043E-3</v>
      </c>
      <c r="E145" s="11">
        <f t="shared" si="19"/>
        <v>-1.6028839056639894E-3</v>
      </c>
      <c r="F145" s="11">
        <f t="shared" si="17"/>
        <v>3.878276030265991E-2</v>
      </c>
      <c r="G145" s="3">
        <f t="shared" si="20"/>
        <v>3.2982416182878525E-2</v>
      </c>
      <c r="H145" s="11">
        <f t="shared" si="18"/>
        <v>0.95802908529615816</v>
      </c>
      <c r="I145" s="3">
        <f t="shared" si="21"/>
        <v>2.4450686374311026E-2</v>
      </c>
      <c r="J145" s="22">
        <f t="shared" si="22"/>
        <v>244.50686374311027</v>
      </c>
    </row>
    <row r="146" spans="1:10" x14ac:dyDescent="0.3">
      <c r="A146" s="11">
        <v>1.31</v>
      </c>
      <c r="B146" s="7">
        <v>1</v>
      </c>
      <c r="C146" s="11">
        <f t="shared" si="19"/>
        <v>9.648931430423259E-4</v>
      </c>
      <c r="D146" s="11">
        <f t="shared" si="19"/>
        <v>-3.4535297501078043E-3</v>
      </c>
      <c r="E146" s="11">
        <f t="shared" si="19"/>
        <v>-1.6028839056639894E-3</v>
      </c>
      <c r="F146" s="11">
        <f t="shared" si="17"/>
        <v>3.878276030265991E-2</v>
      </c>
      <c r="G146" s="3">
        <f t="shared" si="20"/>
        <v>3.2925547572915249E-2</v>
      </c>
      <c r="H146" s="11">
        <f t="shared" si="18"/>
        <v>0.95778450651604141</v>
      </c>
      <c r="I146" s="3">
        <f t="shared" si="21"/>
        <v>2.4359137894407468E-2</v>
      </c>
      <c r="J146" s="22">
        <f t="shared" si="22"/>
        <v>243.59137894407468</v>
      </c>
    </row>
    <row r="147" spans="1:10" x14ac:dyDescent="0.3">
      <c r="A147" s="11">
        <v>1.32</v>
      </c>
      <c r="B147" s="7">
        <v>1</v>
      </c>
      <c r="C147" s="11">
        <f t="shared" si="19"/>
        <v>9.648931430423259E-4</v>
      </c>
      <c r="D147" s="11">
        <f t="shared" si="19"/>
        <v>-3.4535297501078043E-3</v>
      </c>
      <c r="E147" s="11">
        <f t="shared" si="19"/>
        <v>-1.6028839056639894E-3</v>
      </c>
      <c r="F147" s="11">
        <f t="shared" si="17"/>
        <v>3.878276030265991E-2</v>
      </c>
      <c r="G147" s="3">
        <f t="shared" si="20"/>
        <v>3.2868746663012378E-2</v>
      </c>
      <c r="H147" s="11">
        <f t="shared" si="18"/>
        <v>0.95754099368555423</v>
      </c>
      <c r="I147" s="3">
        <f t="shared" si="21"/>
        <v>2.4268850060918723E-2</v>
      </c>
      <c r="J147" s="22">
        <f t="shared" si="22"/>
        <v>242.68850060918723</v>
      </c>
    </row>
    <row r="148" spans="1:10" x14ac:dyDescent="0.3">
      <c r="A148" s="11">
        <v>1.33</v>
      </c>
      <c r="B148" s="7">
        <v>1</v>
      </c>
      <c r="C148" s="11">
        <f t="shared" si="19"/>
        <v>9.648931430423259E-4</v>
      </c>
      <c r="D148" s="11">
        <f t="shared" si="19"/>
        <v>-3.4535297501078043E-3</v>
      </c>
      <c r="E148" s="11">
        <f t="shared" si="19"/>
        <v>-1.6028839056639894E-3</v>
      </c>
      <c r="F148" s="11">
        <f t="shared" si="17"/>
        <v>3.878276030265991E-2</v>
      </c>
      <c r="G148" s="3">
        <f t="shared" si="20"/>
        <v>3.281201924252878E-2</v>
      </c>
      <c r="H148" s="11">
        <f t="shared" si="18"/>
        <v>0.95729853670801335</v>
      </c>
      <c r="I148" s="3">
        <f t="shared" si="21"/>
        <v>2.4179846086509471E-2</v>
      </c>
      <c r="J148" s="22">
        <f t="shared" si="22"/>
        <v>241.79846086509471</v>
      </c>
    </row>
    <row r="149" spans="1:10" x14ac:dyDescent="0.3">
      <c r="A149" s="11">
        <v>1.34</v>
      </c>
      <c r="B149" s="7">
        <v>1</v>
      </c>
      <c r="C149" s="11">
        <f t="shared" si="19"/>
        <v>9.648931430423259E-4</v>
      </c>
      <c r="D149" s="11">
        <f t="shared" si="19"/>
        <v>-3.4535297501078043E-3</v>
      </c>
      <c r="E149" s="11">
        <f t="shared" si="19"/>
        <v>-1.6028839056639894E-3</v>
      </c>
      <c r="F149" s="11">
        <f t="shared" si="17"/>
        <v>3.878276030265991E-2</v>
      </c>
      <c r="G149" s="3">
        <f t="shared" si="20"/>
        <v>3.27553711008233E-2</v>
      </c>
      <c r="H149" s="11">
        <f t="shared" si="18"/>
        <v>0.95705712527804832</v>
      </c>
      <c r="I149" s="3">
        <f t="shared" si="21"/>
        <v>2.4092149182997069E-2</v>
      </c>
      <c r="J149" s="22">
        <f t="shared" si="22"/>
        <v>240.92149182997071</v>
      </c>
    </row>
    <row r="150" spans="1:10" x14ac:dyDescent="0.3">
      <c r="A150" s="11">
        <v>1.35</v>
      </c>
      <c r="B150" s="7">
        <v>1</v>
      </c>
      <c r="C150" s="11">
        <f t="shared" si="19"/>
        <v>9.648931430423259E-4</v>
      </c>
      <c r="D150" s="11">
        <f t="shared" si="19"/>
        <v>-3.4535297501078043E-3</v>
      </c>
      <c r="E150" s="11">
        <f t="shared" si="19"/>
        <v>-1.6028839056639894E-3</v>
      </c>
      <c r="F150" s="11">
        <f t="shared" si="17"/>
        <v>3.878276030265991E-2</v>
      </c>
      <c r="G150" s="3">
        <f t="shared" si="20"/>
        <v>3.2698808027254812E-2</v>
      </c>
      <c r="H150" s="11">
        <f t="shared" si="18"/>
        <v>0.9568167488817737</v>
      </c>
      <c r="I150" s="3">
        <f t="shared" si="21"/>
        <v>2.4005782561428823E-2</v>
      </c>
      <c r="J150" s="22">
        <f t="shared" si="22"/>
        <v>240.05782561428822</v>
      </c>
    </row>
    <row r="151" spans="1:10" x14ac:dyDescent="0.3">
      <c r="A151" s="11">
        <v>1.36</v>
      </c>
      <c r="B151" s="7">
        <v>1</v>
      </c>
      <c r="C151" s="11">
        <f t="shared" si="19"/>
        <v>9.648931430423259E-4</v>
      </c>
      <c r="D151" s="11">
        <f t="shared" si="19"/>
        <v>-3.4535297501078043E-3</v>
      </c>
      <c r="E151" s="11">
        <f t="shared" si="19"/>
        <v>-1.6028839056639894E-3</v>
      </c>
      <c r="F151" s="11">
        <f t="shared" si="17"/>
        <v>3.878276030265991E-2</v>
      </c>
      <c r="G151" s="3">
        <f t="shared" si="20"/>
        <v>3.2642335811182165E-2</v>
      </c>
      <c r="H151" s="11">
        <f t="shared" si="18"/>
        <v>0.95657739679695841</v>
      </c>
      <c r="I151" s="3">
        <f t="shared" si="21"/>
        <v>2.3920769432153044E-2</v>
      </c>
      <c r="J151" s="22">
        <f t="shared" si="22"/>
        <v>239.20769432153043</v>
      </c>
    </row>
    <row r="152" spans="1:10" x14ac:dyDescent="0.3">
      <c r="A152" s="11">
        <v>1.37</v>
      </c>
      <c r="B152" s="7">
        <v>1</v>
      </c>
      <c r="C152" s="11">
        <f t="shared" si="19"/>
        <v>9.648931430423259E-4</v>
      </c>
      <c r="D152" s="11">
        <f t="shared" si="19"/>
        <v>-3.4535297501078043E-3</v>
      </c>
      <c r="E152" s="11">
        <f t="shared" si="19"/>
        <v>-1.6028839056639894E-3</v>
      </c>
      <c r="F152" s="11">
        <f t="shared" si="17"/>
        <v>3.878276030265991E-2</v>
      </c>
      <c r="G152" s="3">
        <f t="shared" si="20"/>
        <v>3.2585960241964224E-2</v>
      </c>
      <c r="H152" s="11">
        <f t="shared" si="18"/>
        <v>0.95633905809319286</v>
      </c>
      <c r="I152" s="3">
        <f t="shared" si="21"/>
        <v>2.3837133004900757E-2</v>
      </c>
      <c r="J152" s="22">
        <f t="shared" si="22"/>
        <v>238.37133004900755</v>
      </c>
    </row>
    <row r="153" spans="1:10" x14ac:dyDescent="0.3">
      <c r="A153" s="11">
        <v>1.38</v>
      </c>
      <c r="B153" s="7">
        <v>1</v>
      </c>
      <c r="C153" s="11">
        <f t="shared" si="19"/>
        <v>9.648931430423259E-4</v>
      </c>
      <c r="D153" s="11">
        <f t="shared" si="19"/>
        <v>-3.4535297501078043E-3</v>
      </c>
      <c r="E153" s="11">
        <f t="shared" si="19"/>
        <v>-1.6028839056639894E-3</v>
      </c>
      <c r="F153" s="11">
        <f t="shared" si="17"/>
        <v>3.878276030265991E-2</v>
      </c>
      <c r="G153" s="3">
        <f t="shared" si="20"/>
        <v>3.2529687108959836E-2</v>
      </c>
      <c r="H153" s="11">
        <f t="shared" si="18"/>
        <v>0.95610172163205376</v>
      </c>
      <c r="I153" s="3">
        <f t="shared" si="21"/>
        <v>2.3754896488864752E-2</v>
      </c>
      <c r="J153" s="22">
        <f t="shared" si="22"/>
        <v>237.5489648886475</v>
      </c>
    </row>
    <row r="154" spans="1:10" x14ac:dyDescent="0.3">
      <c r="A154" s="11">
        <v>1.39</v>
      </c>
      <c r="B154" s="7">
        <v>1</v>
      </c>
      <c r="C154" s="11">
        <f t="shared" si="19"/>
        <v>9.648931430423259E-4</v>
      </c>
      <c r="D154" s="11">
        <f t="shared" si="19"/>
        <v>-3.4535297501078043E-3</v>
      </c>
      <c r="E154" s="11">
        <f t="shared" si="19"/>
        <v>-1.6028839056639894E-3</v>
      </c>
      <c r="F154" s="11">
        <f t="shared" si="17"/>
        <v>3.878276030265991E-2</v>
      </c>
      <c r="G154" s="3">
        <f t="shared" si="20"/>
        <v>3.2473522201527869E-2</v>
      </c>
      <c r="H154" s="11">
        <f t="shared" si="18"/>
        <v>0.95586537606726707</v>
      </c>
      <c r="I154" s="3">
        <f t="shared" si="21"/>
        <v>2.3674083092775966E-2</v>
      </c>
      <c r="J154" s="22">
        <f t="shared" si="22"/>
        <v>236.74083092775965</v>
      </c>
    </row>
    <row r="155" spans="1:10" x14ac:dyDescent="0.3">
      <c r="A155" s="11">
        <v>1.4</v>
      </c>
      <c r="B155" s="7">
        <v>1</v>
      </c>
      <c r="C155" s="11">
        <f t="shared" si="19"/>
        <v>9.648931430423259E-4</v>
      </c>
      <c r="D155" s="11">
        <f t="shared" si="19"/>
        <v>-3.4535297501078043E-3</v>
      </c>
      <c r="E155" s="11">
        <f t="shared" si="19"/>
        <v>-1.6028839056639894E-3</v>
      </c>
      <c r="F155" s="11">
        <f t="shared" si="17"/>
        <v>3.878276030265991E-2</v>
      </c>
      <c r="G155" s="3">
        <f t="shared" si="20"/>
        <v>3.2417471309027168E-2</v>
      </c>
      <c r="H155" s="11">
        <f t="shared" si="18"/>
        <v>0.95563000984486779</v>
      </c>
      <c r="I155" s="3">
        <f t="shared" si="21"/>
        <v>2.3594716024988749E-2</v>
      </c>
      <c r="J155" s="22">
        <f t="shared" si="22"/>
        <v>235.94716024988747</v>
      </c>
    </row>
    <row r="156" spans="1:10" x14ac:dyDescent="0.3">
      <c r="A156" s="11">
        <v>1.41</v>
      </c>
      <c r="B156" s="7">
        <v>1</v>
      </c>
      <c r="C156" s="11">
        <f t="shared" si="19"/>
        <v>9.648931430423259E-4</v>
      </c>
      <c r="D156" s="11">
        <f t="shared" si="19"/>
        <v>-3.4535297501078043E-3</v>
      </c>
      <c r="E156" s="11">
        <f t="shared" si="19"/>
        <v>-1.6028839056639894E-3</v>
      </c>
      <c r="F156" s="11">
        <f t="shared" si="17"/>
        <v>3.878276030265991E-2</v>
      </c>
      <c r="G156" s="3">
        <f t="shared" si="20"/>
        <v>3.2361540220816609E-2</v>
      </c>
      <c r="H156" s="11">
        <f t="shared" si="18"/>
        <v>0.95539561120335892</v>
      </c>
      <c r="I156" s="3">
        <f t="shared" si="21"/>
        <v>2.3516818493563463E-2</v>
      </c>
      <c r="J156" s="22">
        <f t="shared" si="22"/>
        <v>235.16818493563463</v>
      </c>
    </row>
    <row r="157" spans="1:10" x14ac:dyDescent="0.3">
      <c r="A157" s="11">
        <v>1.42</v>
      </c>
      <c r="B157" s="7">
        <v>1</v>
      </c>
      <c r="C157" s="11">
        <f t="shared" si="19"/>
        <v>9.648931430423259E-4</v>
      </c>
      <c r="D157" s="11">
        <f t="shared" si="19"/>
        <v>-3.4535297501078043E-3</v>
      </c>
      <c r="E157" s="11">
        <f t="shared" si="19"/>
        <v>-1.6028839056639894E-3</v>
      </c>
      <c r="F157" s="11">
        <f t="shared" si="17"/>
        <v>3.878276030265991E-2</v>
      </c>
      <c r="G157" s="3">
        <f t="shared" si="20"/>
        <v>3.2305734726255045E-2</v>
      </c>
      <c r="H157" s="11">
        <f t="shared" si="18"/>
        <v>0.95516216817386734</v>
      </c>
      <c r="I157" s="3">
        <f t="shared" si="21"/>
        <v>2.3440413706349084E-2</v>
      </c>
      <c r="J157" s="22">
        <f t="shared" si="22"/>
        <v>234.40413706349085</v>
      </c>
    </row>
    <row r="158" spans="1:10" x14ac:dyDescent="0.3">
      <c r="A158" s="11">
        <v>1.43</v>
      </c>
      <c r="B158" s="7">
        <v>1</v>
      </c>
      <c r="C158" s="11">
        <f t="shared" si="19"/>
        <v>9.648931430423259E-4</v>
      </c>
      <c r="D158" s="11">
        <f t="shared" si="19"/>
        <v>-3.4535297501078043E-3</v>
      </c>
      <c r="E158" s="11">
        <f t="shared" si="19"/>
        <v>-1.6028839056639894E-3</v>
      </c>
      <c r="F158" s="11">
        <f t="shared" si="17"/>
        <v>3.878276030265991E-2</v>
      </c>
      <c r="G158" s="3">
        <f t="shared" si="20"/>
        <v>3.2250060614701329E-2</v>
      </c>
      <c r="H158" s="11">
        <f t="shared" si="18"/>
        <v>0.95492966858029882</v>
      </c>
      <c r="I158" s="3">
        <f t="shared" si="21"/>
        <v>2.3365524871068466E-2</v>
      </c>
      <c r="J158" s="22">
        <f t="shared" si="22"/>
        <v>233.65524871068465</v>
      </c>
    </row>
    <row r="159" spans="1:10" x14ac:dyDescent="0.3">
      <c r="A159" s="11">
        <v>1.44</v>
      </c>
      <c r="B159" s="7">
        <v>1</v>
      </c>
      <c r="C159" s="11">
        <f t="shared" si="19"/>
        <v>9.648931430423259E-4</v>
      </c>
      <c r="D159" s="11">
        <f t="shared" si="19"/>
        <v>-3.4535297501078043E-3</v>
      </c>
      <c r="E159" s="11">
        <f t="shared" si="19"/>
        <v>-1.6028839056639894E-3</v>
      </c>
      <c r="F159" s="11">
        <f t="shared" si="17"/>
        <v>3.878276030265991E-2</v>
      </c>
      <c r="G159" s="3">
        <f t="shared" si="20"/>
        <v>3.2194523675514321E-2</v>
      </c>
      <c r="H159" s="11">
        <f t="shared" si="18"/>
        <v>0.95469810003949052</v>
      </c>
      <c r="I159" s="3">
        <f t="shared" si="21"/>
        <v>2.3292175195408937E-2</v>
      </c>
      <c r="J159" s="22">
        <f t="shared" si="22"/>
        <v>232.92175195408936</v>
      </c>
    </row>
    <row r="160" spans="1:10" x14ac:dyDescent="0.3">
      <c r="A160" s="11">
        <v>1.45</v>
      </c>
      <c r="B160" s="7">
        <v>1</v>
      </c>
      <c r="C160" s="11">
        <f t="shared" si="19"/>
        <v>9.648931430423259E-4</v>
      </c>
      <c r="D160" s="11">
        <f t="shared" si="19"/>
        <v>-3.4535297501078043E-3</v>
      </c>
      <c r="E160" s="11">
        <f t="shared" si="19"/>
        <v>-1.6028839056639894E-3</v>
      </c>
      <c r="F160" s="11">
        <f t="shared" si="17"/>
        <v>3.878276030265991E-2</v>
      </c>
      <c r="G160" s="3">
        <f t="shared" si="20"/>
        <v>3.2139129698052882E-2</v>
      </c>
      <c r="H160" s="11">
        <f t="shared" si="18"/>
        <v>0.95446744996136179</v>
      </c>
      <c r="I160" s="3">
        <f t="shared" si="21"/>
        <v>2.3220387887104899E-2</v>
      </c>
      <c r="J160" s="22">
        <f t="shared" si="22"/>
        <v>232.20387887104897</v>
      </c>
    </row>
    <row r="161" spans="1:10" x14ac:dyDescent="0.3">
      <c r="A161" s="11">
        <v>1.46</v>
      </c>
      <c r="B161" s="7">
        <v>1</v>
      </c>
      <c r="C161" s="11">
        <f t="shared" si="19"/>
        <v>9.648931430423259E-4</v>
      </c>
      <c r="D161" s="11">
        <f t="shared" si="19"/>
        <v>-3.4535297501078043E-3</v>
      </c>
      <c r="E161" s="11">
        <f t="shared" si="19"/>
        <v>-1.6028839056639894E-3</v>
      </c>
      <c r="F161" s="11">
        <f t="shared" si="17"/>
        <v>3.878276030265991E-2</v>
      </c>
      <c r="G161" s="3">
        <f t="shared" si="20"/>
        <v>3.2083884471675865E-2</v>
      </c>
      <c r="H161" s="11">
        <f t="shared" si="18"/>
        <v>0.95423770554906406</v>
      </c>
      <c r="I161" s="3">
        <f t="shared" si="21"/>
        <v>2.3150186154031971E-2</v>
      </c>
      <c r="J161" s="22">
        <f t="shared" si="22"/>
        <v>231.50186154031971</v>
      </c>
    </row>
    <row r="162" spans="1:10" x14ac:dyDescent="0.3">
      <c r="A162" s="11">
        <v>1.47</v>
      </c>
      <c r="B162" s="7">
        <v>1</v>
      </c>
      <c r="C162" s="11">
        <f t="shared" si="19"/>
        <v>9.648931430423259E-4</v>
      </c>
      <c r="D162" s="11">
        <f t="shared" si="19"/>
        <v>-3.4535297501078043E-3</v>
      </c>
      <c r="E162" s="11">
        <f t="shared" si="19"/>
        <v>-1.6028839056639894E-3</v>
      </c>
      <c r="F162" s="11">
        <f t="shared" si="17"/>
        <v>3.878276030265991E-2</v>
      </c>
      <c r="G162" s="3">
        <f t="shared" si="20"/>
        <v>3.2028793785742131E-2</v>
      </c>
      <c r="H162" s="11">
        <f t="shared" si="18"/>
        <v>0.95400885379912892</v>
      </c>
      <c r="I162" s="3">
        <f t="shared" si="21"/>
        <v>2.3081593204298478E-2</v>
      </c>
      <c r="J162" s="22">
        <f t="shared" si="22"/>
        <v>230.8159320429848</v>
      </c>
    </row>
    <row r="163" spans="1:10" x14ac:dyDescent="0.3">
      <c r="A163" s="11">
        <v>1.48</v>
      </c>
      <c r="B163" s="7">
        <v>1</v>
      </c>
      <c r="C163" s="11">
        <f t="shared" si="19"/>
        <v>9.648931430423259E-4</v>
      </c>
      <c r="D163" s="11">
        <f t="shared" si="19"/>
        <v>-3.4535297501078043E-3</v>
      </c>
      <c r="E163" s="11">
        <f t="shared" si="19"/>
        <v>-1.6028839056639894E-3</v>
      </c>
      <c r="F163" s="11">
        <f t="shared" si="17"/>
        <v>3.878276030265991E-2</v>
      </c>
      <c r="G163" s="3">
        <f t="shared" si="20"/>
        <v>3.197386342961054E-2</v>
      </c>
      <c r="H163" s="11">
        <f t="shared" si="18"/>
        <v>0.95378088150161378</v>
      </c>
      <c r="I163" s="3">
        <f t="shared" si="21"/>
        <v>2.3014632246330713E-2</v>
      </c>
      <c r="J163" s="22">
        <f t="shared" si="22"/>
        <v>230.14632246330711</v>
      </c>
    </row>
    <row r="164" spans="1:10" x14ac:dyDescent="0.3">
      <c r="A164" s="11">
        <v>1.49</v>
      </c>
      <c r="B164" s="7">
        <v>1</v>
      </c>
      <c r="C164" s="11">
        <f t="shared" si="19"/>
        <v>9.648931430423259E-4</v>
      </c>
      <c r="D164" s="11">
        <f t="shared" si="19"/>
        <v>-3.4535297501078043E-3</v>
      </c>
      <c r="E164" s="11">
        <f t="shared" si="19"/>
        <v>-1.6028839056639894E-3</v>
      </c>
      <c r="F164" s="11">
        <f t="shared" si="17"/>
        <v>3.878276030265991E-2</v>
      </c>
      <c r="G164" s="3">
        <f t="shared" si="20"/>
        <v>3.1919099192639952E-2</v>
      </c>
      <c r="H164" s="11">
        <f t="shared" si="18"/>
        <v>0.95355377524024831</v>
      </c>
      <c r="I164" s="3">
        <f t="shared" si="21"/>
        <v>2.2949326488977739E-2</v>
      </c>
      <c r="J164" s="22">
        <f t="shared" si="22"/>
        <v>229.49326488977738</v>
      </c>
    </row>
    <row r="165" spans="1:10" x14ac:dyDescent="0.3">
      <c r="A165" s="11">
        <v>1.5</v>
      </c>
      <c r="B165" s="7">
        <v>1</v>
      </c>
      <c r="C165" s="11">
        <f t="shared" si="19"/>
        <v>9.648931430423259E-4</v>
      </c>
      <c r="D165" s="11">
        <f t="shared" si="19"/>
        <v>-3.4535297501078043E-3</v>
      </c>
      <c r="E165" s="11">
        <f t="shared" si="19"/>
        <v>-1.6028839056639894E-3</v>
      </c>
      <c r="F165" s="11">
        <f t="shared" si="17"/>
        <v>3.878276030265991E-2</v>
      </c>
      <c r="G165" s="3">
        <f t="shared" si="20"/>
        <v>3.1864506864189214E-2</v>
      </c>
      <c r="H165" s="11">
        <f t="shared" si="18"/>
        <v>0.95332752139257781</v>
      </c>
      <c r="I165" s="3">
        <f t="shared" si="21"/>
        <v>2.288569914159666E-2</v>
      </c>
      <c r="J165" s="22">
        <f t="shared" si="22"/>
        <v>228.8569914159666</v>
      </c>
    </row>
    <row r="166" spans="1:10" x14ac:dyDescent="0.3">
      <c r="A166" s="11">
        <v>1.51</v>
      </c>
      <c r="B166" s="7">
        <v>1</v>
      </c>
      <c r="C166" s="11">
        <f t="shared" si="19"/>
        <v>9.648931430423259E-4</v>
      </c>
      <c r="D166" s="11">
        <f t="shared" si="19"/>
        <v>-3.4535297501078043E-3</v>
      </c>
      <c r="E166" s="11">
        <f t="shared" si="19"/>
        <v>-1.6028839056639894E-3</v>
      </c>
      <c r="F166" s="11">
        <f t="shared" si="17"/>
        <v>3.878276030265991E-2</v>
      </c>
      <c r="G166" s="3">
        <f t="shared" si="20"/>
        <v>3.18100922336172E-2</v>
      </c>
      <c r="H166" s="11">
        <f t="shared" si="18"/>
        <v>0.95310210613010615</v>
      </c>
      <c r="I166" s="3">
        <f t="shared" si="21"/>
        <v>2.2823773414152093E-2</v>
      </c>
      <c r="J166" s="22">
        <f t="shared" si="22"/>
        <v>228.23773414152095</v>
      </c>
    </row>
    <row r="167" spans="1:10" x14ac:dyDescent="0.3">
      <c r="A167" s="11">
        <v>1.52</v>
      </c>
      <c r="B167" s="7">
        <v>1</v>
      </c>
      <c r="C167" s="11">
        <f t="shared" si="19"/>
        <v>9.648931430423259E-4</v>
      </c>
      <c r="D167" s="11">
        <f t="shared" si="19"/>
        <v>-3.4535297501078043E-3</v>
      </c>
      <c r="E167" s="11">
        <f t="shared" si="19"/>
        <v>-1.6028839056639894E-3</v>
      </c>
      <c r="F167" s="11">
        <f t="shared" si="17"/>
        <v>3.878276030265991E-2</v>
      </c>
      <c r="G167" s="3">
        <f t="shared" si="20"/>
        <v>3.1755861090282764E-2</v>
      </c>
      <c r="H167" s="11">
        <f t="shared" si="18"/>
        <v>0.95287751541843846</v>
      </c>
      <c r="I167" s="3">
        <f t="shared" si="21"/>
        <v>2.2763572517317421E-2</v>
      </c>
      <c r="J167" s="22">
        <f t="shared" si="22"/>
        <v>227.63572517317419</v>
      </c>
    </row>
    <row r="168" spans="1:10" x14ac:dyDescent="0.3">
      <c r="A168" s="11">
        <v>1.53</v>
      </c>
      <c r="B168" s="7">
        <v>1</v>
      </c>
      <c r="C168" s="11">
        <f t="shared" si="19"/>
        <v>9.648931430423259E-4</v>
      </c>
      <c r="D168" s="11">
        <f t="shared" si="19"/>
        <v>-3.4535297501078043E-3</v>
      </c>
      <c r="E168" s="11">
        <f t="shared" si="19"/>
        <v>-1.6028839056639894E-3</v>
      </c>
      <c r="F168" s="11">
        <f t="shared" si="17"/>
        <v>3.878276030265991E-2</v>
      </c>
      <c r="G168" s="3">
        <f t="shared" si="20"/>
        <v>3.1701819223544751E-2</v>
      </c>
      <c r="H168" s="11">
        <f t="shared" si="18"/>
        <v>0.95265373501742134</v>
      </c>
      <c r="I168" s="3">
        <f t="shared" si="21"/>
        <v>2.2705119662566275E-2</v>
      </c>
      <c r="J168" s="22">
        <f t="shared" si="22"/>
        <v>227.05119662566275</v>
      </c>
    </row>
    <row r="169" spans="1:10" x14ac:dyDescent="0.3">
      <c r="A169" s="11">
        <v>1.54</v>
      </c>
      <c r="B169" s="7">
        <v>1</v>
      </c>
      <c r="C169" s="11">
        <f t="shared" si="19"/>
        <v>9.648931430423259E-4</v>
      </c>
      <c r="D169" s="11">
        <f t="shared" si="19"/>
        <v>-3.4535297501078043E-3</v>
      </c>
      <c r="E169" s="11">
        <f t="shared" si="19"/>
        <v>-1.6028839056639894E-3</v>
      </c>
      <c r="F169" s="11">
        <f t="shared" si="17"/>
        <v>3.878276030265991E-2</v>
      </c>
      <c r="G169" s="3">
        <f t="shared" si="20"/>
        <v>3.1647972422762037E-2</v>
      </c>
      <c r="H169" s="11">
        <f t="shared" si="18"/>
        <v>0.95243075048128434</v>
      </c>
      <c r="I169" s="3">
        <f t="shared" si="21"/>
        <v>2.2648438062282672E-2</v>
      </c>
      <c r="J169" s="22">
        <f t="shared" si="22"/>
        <v>226.48438062282673</v>
      </c>
    </row>
    <row r="170" spans="1:10" x14ac:dyDescent="0.3">
      <c r="A170" s="11">
        <v>1.55</v>
      </c>
      <c r="B170" s="7">
        <v>1</v>
      </c>
      <c r="C170" s="11">
        <f t="shared" si="19"/>
        <v>9.648931430423259E-4</v>
      </c>
      <c r="D170" s="11">
        <f t="shared" si="19"/>
        <v>-3.4535297501078043E-3</v>
      </c>
      <c r="E170" s="11">
        <f t="shared" si="19"/>
        <v>-1.6028839056639894E-3</v>
      </c>
      <c r="F170" s="11">
        <f t="shared" si="17"/>
        <v>3.878276030265991E-2</v>
      </c>
      <c r="G170" s="3">
        <f t="shared" si="20"/>
        <v>3.1594326477293468E-2</v>
      </c>
      <c r="H170" s="11">
        <f t="shared" si="18"/>
        <v>0.95220854715877867</v>
      </c>
      <c r="I170" s="3">
        <f t="shared" si="21"/>
        <v>2.2593550929852491E-2</v>
      </c>
      <c r="J170" s="22">
        <f t="shared" si="22"/>
        <v>225.93550929852489</v>
      </c>
    </row>
    <row r="171" spans="1:10" x14ac:dyDescent="0.3">
      <c r="A171" s="11">
        <v>1.56</v>
      </c>
      <c r="B171" s="7">
        <v>1</v>
      </c>
      <c r="C171" s="11">
        <f t="shared" si="19"/>
        <v>9.648931430423259E-4</v>
      </c>
      <c r="D171" s="11">
        <f t="shared" si="19"/>
        <v>-3.4535297501078043E-3</v>
      </c>
      <c r="E171" s="11">
        <f t="shared" si="19"/>
        <v>-1.6028839056639894E-3</v>
      </c>
      <c r="F171" s="11">
        <f t="shared" si="17"/>
        <v>3.878276030265991E-2</v>
      </c>
      <c r="G171" s="3">
        <f t="shared" si="20"/>
        <v>3.154088717649791E-2</v>
      </c>
      <c r="H171" s="11">
        <f t="shared" si="18"/>
        <v>0.95198711019331705</v>
      </c>
      <c r="I171" s="3">
        <f t="shared" si="21"/>
        <v>2.2540481479774499E-2</v>
      </c>
      <c r="J171" s="22">
        <f t="shared" si="22"/>
        <v>225.40481479774499</v>
      </c>
    </row>
    <row r="172" spans="1:10" x14ac:dyDescent="0.3">
      <c r="A172" s="11">
        <v>1.57</v>
      </c>
      <c r="B172" s="7">
        <v>1</v>
      </c>
      <c r="C172" s="11">
        <f t="shared" si="19"/>
        <v>9.648931430423259E-4</v>
      </c>
      <c r="D172" s="11">
        <f t="shared" si="19"/>
        <v>-3.4535297501078043E-3</v>
      </c>
      <c r="E172" s="11">
        <f t="shared" si="19"/>
        <v>-1.6028839056639894E-3</v>
      </c>
      <c r="F172" s="11">
        <f t="shared" si="17"/>
        <v>3.878276030265991E-2</v>
      </c>
      <c r="G172" s="3">
        <f t="shared" si="20"/>
        <v>3.1487660309734218E-2</v>
      </c>
      <c r="H172" s="11">
        <f t="shared" si="18"/>
        <v>0.95176642452311222</v>
      </c>
      <c r="I172" s="3">
        <f t="shared" si="21"/>
        <v>2.2489252927759829E-2</v>
      </c>
      <c r="J172" s="22">
        <f t="shared" si="22"/>
        <v>224.89252927759827</v>
      </c>
    </row>
    <row r="173" spans="1:10" x14ac:dyDescent="0.3">
      <c r="A173" s="11">
        <v>1.58</v>
      </c>
      <c r="B173" s="7">
        <v>1</v>
      </c>
      <c r="C173" s="11">
        <f t="shared" si="19"/>
        <v>9.648931430423259E-4</v>
      </c>
      <c r="D173" s="11">
        <f t="shared" si="19"/>
        <v>-3.4535297501078043E-3</v>
      </c>
      <c r="E173" s="11">
        <f t="shared" si="19"/>
        <v>-1.6028839056639894E-3</v>
      </c>
      <c r="F173" s="11">
        <f t="shared" si="17"/>
        <v>3.878276030265991E-2</v>
      </c>
      <c r="G173" s="3">
        <f t="shared" si="20"/>
        <v>3.1434651666361245E-2</v>
      </c>
      <c r="H173" s="11">
        <f t="shared" si="18"/>
        <v>0.95154647488131572</v>
      </c>
      <c r="I173" s="3">
        <f t="shared" si="21"/>
        <v>2.2439888490840332E-2</v>
      </c>
      <c r="J173" s="22">
        <f t="shared" si="22"/>
        <v>224.39888490840332</v>
      </c>
    </row>
    <row r="174" spans="1:10" x14ac:dyDescent="0.3">
      <c r="A174" s="11">
        <v>1.59</v>
      </c>
      <c r="B174" s="7">
        <v>1</v>
      </c>
      <c r="C174" s="11">
        <f t="shared" si="19"/>
        <v>9.648931430423259E-4</v>
      </c>
      <c r="D174" s="11">
        <f t="shared" si="19"/>
        <v>-3.4535297501078043E-3</v>
      </c>
      <c r="E174" s="11">
        <f t="shared" si="19"/>
        <v>-1.6028839056639894E-3</v>
      </c>
      <c r="F174" s="11">
        <f t="shared" si="17"/>
        <v>3.878276030265991E-2</v>
      </c>
      <c r="G174" s="3">
        <f t="shared" si="20"/>
        <v>3.1381867035737865E-2</v>
      </c>
      <c r="H174" s="11">
        <f t="shared" si="18"/>
        <v>0.95132724579615557</v>
      </c>
      <c r="I174" s="3">
        <f t="shared" si="21"/>
        <v>2.2392411387476052E-2</v>
      </c>
      <c r="J174" s="22">
        <f t="shared" si="22"/>
        <v>223.92411387476051</v>
      </c>
    </row>
    <row r="175" spans="1:10" x14ac:dyDescent="0.3">
      <c r="A175" s="11">
        <v>1.6</v>
      </c>
      <c r="B175" s="7">
        <v>1</v>
      </c>
      <c r="C175" s="11">
        <f t="shared" si="19"/>
        <v>9.648931430423259E-4</v>
      </c>
      <c r="D175" s="11">
        <f t="shared" si="19"/>
        <v>-3.4535297501078043E-3</v>
      </c>
      <c r="E175" s="11">
        <f t="shared" si="19"/>
        <v>-1.6028839056639894E-3</v>
      </c>
      <c r="F175" s="11">
        <f t="shared" si="17"/>
        <v>3.878276030265991E-2</v>
      </c>
      <c r="G175" s="3">
        <f t="shared" si="20"/>
        <v>3.1329312207222917E-2</v>
      </c>
      <c r="H175" s="11">
        <f t="shared" si="18"/>
        <v>0.95110872159107529</v>
      </c>
      <c r="I175" s="3">
        <f t="shared" si="21"/>
        <v>2.2346844837660917E-2</v>
      </c>
      <c r="J175" s="22">
        <f t="shared" si="22"/>
        <v>223.46844837660916</v>
      </c>
    </row>
    <row r="176" spans="1:10" x14ac:dyDescent="0.3">
      <c r="A176" s="11">
        <v>1.61</v>
      </c>
      <c r="B176" s="7">
        <v>1</v>
      </c>
      <c r="C176" s="11">
        <f t="shared" si="19"/>
        <v>9.648931430423259E-4</v>
      </c>
      <c r="D176" s="11">
        <f t="shared" si="19"/>
        <v>-3.4535297501078043E-3</v>
      </c>
      <c r="E176" s="11">
        <f t="shared" si="19"/>
        <v>-1.6028839056639894E-3</v>
      </c>
      <c r="F176" s="11">
        <f t="shared" si="17"/>
        <v>3.878276030265991E-2</v>
      </c>
      <c r="G176" s="3">
        <f t="shared" si="20"/>
        <v>3.127699297017527E-2</v>
      </c>
      <c r="H176" s="11">
        <f t="shared" si="18"/>
        <v>0.9508908863848714</v>
      </c>
      <c r="I176" s="3">
        <f t="shared" si="21"/>
        <v>2.2303212063033762E-2</v>
      </c>
      <c r="J176" s="22">
        <f t="shared" si="22"/>
        <v>223.0321206303376</v>
      </c>
    </row>
    <row r="177" spans="1:10" x14ac:dyDescent="0.3">
      <c r="A177" s="11">
        <v>1.62</v>
      </c>
      <c r="B177" s="7">
        <v>1</v>
      </c>
      <c r="C177" s="11">
        <f t="shared" si="19"/>
        <v>9.648931430423259E-4</v>
      </c>
      <c r="D177" s="11">
        <f t="shared" si="19"/>
        <v>-3.4535297501078043E-3</v>
      </c>
      <c r="E177" s="11">
        <f t="shared" si="19"/>
        <v>-1.6028839056639894E-3</v>
      </c>
      <c r="F177" s="11">
        <f t="shared" si="17"/>
        <v>3.878276030265991E-2</v>
      </c>
      <c r="G177" s="3">
        <f t="shared" si="20"/>
        <v>3.1224915113953779E-2</v>
      </c>
      <c r="H177" s="11">
        <f t="shared" si="18"/>
        <v>0.95067372409183248</v>
      </c>
      <c r="I177" s="3">
        <f t="shared" si="21"/>
        <v>2.2261536286992012E-2</v>
      </c>
      <c r="J177" s="22">
        <f t="shared" si="22"/>
        <v>222.61536286992012</v>
      </c>
    </row>
    <row r="178" spans="1:10" x14ac:dyDescent="0.3">
      <c r="A178" s="11">
        <v>1.63</v>
      </c>
      <c r="B178" s="7">
        <v>1</v>
      </c>
      <c r="C178" s="11">
        <f t="shared" si="19"/>
        <v>9.648931430423259E-4</v>
      </c>
      <c r="D178" s="11">
        <f t="shared" si="19"/>
        <v>-3.4535297501078043E-3</v>
      </c>
      <c r="E178" s="11">
        <f t="shared" si="19"/>
        <v>-1.6028839056639894E-3</v>
      </c>
      <c r="F178" s="11">
        <f t="shared" si="17"/>
        <v>3.878276030265991E-2</v>
      </c>
      <c r="G178" s="3">
        <f t="shared" si="20"/>
        <v>3.1173084427917306E-2</v>
      </c>
      <c r="H178" s="11">
        <f t="shared" si="18"/>
        <v>0.95045721842187736</v>
      </c>
      <c r="I178" s="3">
        <f t="shared" si="21"/>
        <v>2.2221840734797382E-2</v>
      </c>
      <c r="J178" s="22">
        <f t="shared" si="22"/>
        <v>222.21840734797382</v>
      </c>
    </row>
    <row r="179" spans="1:10" x14ac:dyDescent="0.3">
      <c r="A179" s="11">
        <v>1.64</v>
      </c>
      <c r="B179" s="7">
        <v>1</v>
      </c>
      <c r="C179" s="11">
        <f t="shared" si="19"/>
        <v>9.648931430423259E-4</v>
      </c>
      <c r="D179" s="11">
        <f t="shared" si="19"/>
        <v>-3.4535297501078043E-3</v>
      </c>
      <c r="E179" s="11">
        <f t="shared" si="19"/>
        <v>-1.6028839056639894E-3</v>
      </c>
      <c r="F179" s="11">
        <f t="shared" si="17"/>
        <v>3.878276030265991E-2</v>
      </c>
      <c r="G179" s="3">
        <f t="shared" si="20"/>
        <v>3.1121506701424707E-2</v>
      </c>
      <c r="H179" s="11">
        <f t="shared" si="18"/>
        <v>0.95024135288069478</v>
      </c>
      <c r="I179" s="3">
        <f t="shared" si="21"/>
        <v>2.2184148633701106E-2</v>
      </c>
      <c r="J179" s="22">
        <f t="shared" si="22"/>
        <v>221.84148633701108</v>
      </c>
    </row>
    <row r="180" spans="1:10" x14ac:dyDescent="0.3">
      <c r="A180" s="11">
        <v>1.65</v>
      </c>
      <c r="B180" s="7">
        <v>1</v>
      </c>
      <c r="C180" s="11">
        <f t="shared" si="19"/>
        <v>9.648931430423259E-4</v>
      </c>
      <c r="D180" s="11">
        <f t="shared" si="19"/>
        <v>-3.4535297501078043E-3</v>
      </c>
      <c r="E180" s="11">
        <f t="shared" si="19"/>
        <v>-1.6028839056639894E-3</v>
      </c>
      <c r="F180" s="11">
        <f t="shared" si="17"/>
        <v>3.878276030265991E-2</v>
      </c>
      <c r="G180" s="3">
        <f t="shared" si="20"/>
        <v>3.1070187723834838E-2</v>
      </c>
      <c r="H180" s="11">
        <f t="shared" si="18"/>
        <v>0.95002611076988286</v>
      </c>
      <c r="I180" s="3">
        <f t="shared" si="21"/>
        <v>2.2148483213046077E-2</v>
      </c>
      <c r="J180" s="22">
        <f t="shared" si="22"/>
        <v>221.48483213046077</v>
      </c>
    </row>
    <row r="181" spans="1:10" x14ac:dyDescent="0.3">
      <c r="A181" s="11">
        <v>1.66</v>
      </c>
      <c r="B181" s="7">
        <v>1</v>
      </c>
      <c r="C181" s="11">
        <f t="shared" si="19"/>
        <v>9.648931430423259E-4</v>
      </c>
      <c r="D181" s="11">
        <f t="shared" si="19"/>
        <v>-3.4535297501078043E-3</v>
      </c>
      <c r="E181" s="11">
        <f t="shared" si="19"/>
        <v>-1.6028839056639894E-3</v>
      </c>
      <c r="F181" s="11">
        <f t="shared" si="17"/>
        <v>3.878276030265991E-2</v>
      </c>
      <c r="G181" s="3">
        <f t="shared" si="20"/>
        <v>3.1019133284506561E-2</v>
      </c>
      <c r="H181" s="11">
        <f t="shared" si="18"/>
        <v>0.9498114751870893</v>
      </c>
      <c r="I181" s="3">
        <f t="shared" si="21"/>
        <v>2.2114867704392971E-2</v>
      </c>
      <c r="J181" s="22">
        <f t="shared" si="22"/>
        <v>221.14867704392969</v>
      </c>
    </row>
    <row r="182" spans="1:10" x14ac:dyDescent="0.3">
      <c r="A182" s="11">
        <v>1.67</v>
      </c>
      <c r="B182" s="7">
        <v>1</v>
      </c>
      <c r="C182" s="11">
        <f t="shared" si="19"/>
        <v>9.648931430423259E-4</v>
      </c>
      <c r="D182" s="11">
        <f t="shared" si="19"/>
        <v>-3.4535297501078043E-3</v>
      </c>
      <c r="E182" s="11">
        <f t="shared" si="19"/>
        <v>-1.6028839056639894E-3</v>
      </c>
      <c r="F182" s="11">
        <f t="shared" si="17"/>
        <v>3.878276030265991E-2</v>
      </c>
      <c r="G182" s="3">
        <f t="shared" si="20"/>
        <v>3.0968349172798733E-2</v>
      </c>
      <c r="H182" s="11">
        <f t="shared" si="18"/>
        <v>0.94959742902615274</v>
      </c>
      <c r="I182" s="3">
        <f t="shared" si="21"/>
        <v>2.2083325341631266E-2</v>
      </c>
      <c r="J182" s="22">
        <f t="shared" si="22"/>
        <v>220.83325341631266</v>
      </c>
    </row>
    <row r="183" spans="1:10" x14ac:dyDescent="0.3">
      <c r="A183" s="11">
        <v>1.68</v>
      </c>
      <c r="B183" s="7">
        <v>1</v>
      </c>
      <c r="C183" s="11">
        <f t="shared" si="19"/>
        <v>9.648931430423259E-4</v>
      </c>
      <c r="D183" s="11">
        <f t="shared" si="19"/>
        <v>-3.4535297501078043E-3</v>
      </c>
      <c r="E183" s="11">
        <f t="shared" si="19"/>
        <v>-1.6028839056639894E-3</v>
      </c>
      <c r="F183" s="11">
        <f t="shared" si="17"/>
        <v>3.878276030265991E-2</v>
      </c>
      <c r="G183" s="3">
        <f t="shared" si="20"/>
        <v>3.0917841178070213E-2</v>
      </c>
      <c r="H183" s="11">
        <f t="shared" si="18"/>
        <v>0.94938395497724526</v>
      </c>
      <c r="I183" s="3">
        <f t="shared" si="21"/>
        <v>2.2053879361108031E-2</v>
      </c>
      <c r="J183" s="22">
        <f t="shared" si="22"/>
        <v>220.53879361108031</v>
      </c>
    </row>
    <row r="184" spans="1:10" x14ac:dyDescent="0.3">
      <c r="A184" s="11">
        <v>1.69</v>
      </c>
      <c r="B184" s="7">
        <v>1</v>
      </c>
      <c r="C184" s="11">
        <f t="shared" si="19"/>
        <v>9.648931430423259E-4</v>
      </c>
      <c r="D184" s="11">
        <f t="shared" si="19"/>
        <v>-3.4535297501078043E-3</v>
      </c>
      <c r="E184" s="11">
        <f t="shared" si="19"/>
        <v>-1.6028839056639894E-3</v>
      </c>
      <c r="F184" s="11">
        <f t="shared" si="17"/>
        <v>3.878276030265991E-2</v>
      </c>
      <c r="G184" s="3">
        <f t="shared" si="20"/>
        <v>3.0867615089679855E-2</v>
      </c>
      <c r="H184" s="11">
        <f t="shared" si="18"/>
        <v>0.94917103552701476</v>
      </c>
      <c r="I184" s="3">
        <f t="shared" si="21"/>
        <v>2.2026553001734506E-2</v>
      </c>
      <c r="J184" s="22">
        <f t="shared" si="22"/>
        <v>220.26553001734504</v>
      </c>
    </row>
    <row r="185" spans="1:10" x14ac:dyDescent="0.3">
      <c r="A185" s="11">
        <v>1.7</v>
      </c>
      <c r="B185" s="7">
        <v>1</v>
      </c>
      <c r="C185" s="11">
        <f t="shared" si="19"/>
        <v>9.648931430423259E-4</v>
      </c>
      <c r="D185" s="11">
        <f t="shared" si="19"/>
        <v>-3.4535297501078043E-3</v>
      </c>
      <c r="E185" s="11">
        <f t="shared" si="19"/>
        <v>-1.6028839056639894E-3</v>
      </c>
      <c r="F185" s="11">
        <f t="shared" si="17"/>
        <v>3.878276030265991E-2</v>
      </c>
      <c r="G185" s="3">
        <f t="shared" si="20"/>
        <v>3.0817676696986523E-2</v>
      </c>
      <c r="H185" s="11">
        <f t="shared" si="18"/>
        <v>0.94895865295873028</v>
      </c>
      <c r="I185" s="3">
        <f t="shared" si="21"/>
        <v>2.2001369505121993E-2</v>
      </c>
      <c r="J185" s="22">
        <f t="shared" si="22"/>
        <v>220.01369505121994</v>
      </c>
    </row>
    <row r="186" spans="1:10" x14ac:dyDescent="0.3">
      <c r="A186" s="11">
        <v>1.71</v>
      </c>
      <c r="B186" s="7">
        <v>1</v>
      </c>
      <c r="C186" s="11">
        <f t="shared" si="19"/>
        <v>9.648931430423259E-4</v>
      </c>
      <c r="D186" s="11">
        <f t="shared" si="19"/>
        <v>-3.4535297501078043E-3</v>
      </c>
      <c r="E186" s="11">
        <f t="shared" si="19"/>
        <v>-1.6028839056639894E-3</v>
      </c>
      <c r="F186" s="11">
        <f t="shared" si="17"/>
        <v>3.878276030265991E-2</v>
      </c>
      <c r="G186" s="3">
        <f t="shared" si="20"/>
        <v>3.076803178934907E-2</v>
      </c>
      <c r="H186" s="11">
        <f t="shared" si="18"/>
        <v>0.94874678935242684</v>
      </c>
      <c r="I186" s="3">
        <f t="shared" si="21"/>
        <v>2.1978352115696431E-2</v>
      </c>
      <c r="J186" s="22">
        <f t="shared" si="22"/>
        <v>219.7835211569643</v>
      </c>
    </row>
    <row r="187" spans="1:10" x14ac:dyDescent="0.3">
      <c r="A187" s="11">
        <v>1.72</v>
      </c>
      <c r="B187" s="7">
        <v>1</v>
      </c>
      <c r="C187" s="11">
        <f t="shared" si="19"/>
        <v>9.648931430423259E-4</v>
      </c>
      <c r="D187" s="11">
        <f t="shared" si="19"/>
        <v>-3.4535297501078043E-3</v>
      </c>
      <c r="E187" s="11">
        <f t="shared" si="19"/>
        <v>-1.6028839056639894E-3</v>
      </c>
      <c r="F187" s="11">
        <f t="shared" si="17"/>
        <v>3.878276030265991E-2</v>
      </c>
      <c r="G187" s="3">
        <f t="shared" si="20"/>
        <v>3.0718686156126357E-2</v>
      </c>
      <c r="H187" s="11">
        <f t="shared" si="18"/>
        <v>0.94853542658505352</v>
      </c>
      <c r="I187" s="3">
        <f t="shared" si="21"/>
        <v>2.1957524080825408E-2</v>
      </c>
      <c r="J187" s="22">
        <f t="shared" si="22"/>
        <v>219.57524080825408</v>
      </c>
    </row>
    <row r="188" spans="1:10" x14ac:dyDescent="0.3">
      <c r="A188" s="11">
        <v>1.73</v>
      </c>
      <c r="B188" s="7">
        <v>1</v>
      </c>
      <c r="C188" s="11">
        <f t="shared" si="19"/>
        <v>9.648931430423259E-4</v>
      </c>
      <c r="D188" s="11">
        <f t="shared" si="19"/>
        <v>-3.4535297501078043E-3</v>
      </c>
      <c r="E188" s="11">
        <f t="shared" si="19"/>
        <v>-1.6028839056639894E-3</v>
      </c>
      <c r="F188" s="11">
        <f t="shared" si="17"/>
        <v>3.878276030265991E-2</v>
      </c>
      <c r="G188" s="3">
        <f t="shared" si="20"/>
        <v>3.0669645586677244E-2</v>
      </c>
      <c r="H188" s="11">
        <f t="shared" si="18"/>
        <v>0.9483245463306218</v>
      </c>
      <c r="I188" s="3">
        <f t="shared" si="21"/>
        <v>2.1938908650945166E-2</v>
      </c>
      <c r="J188" s="22">
        <f t="shared" si="22"/>
        <v>219.38908650945166</v>
      </c>
    </row>
    <row r="189" spans="1:10" x14ac:dyDescent="0.3">
      <c r="A189" s="11">
        <v>1.74</v>
      </c>
      <c r="B189" s="7">
        <v>1</v>
      </c>
      <c r="C189" s="11">
        <f t="shared" si="19"/>
        <v>9.648931430423259E-4</v>
      </c>
      <c r="D189" s="11">
        <f t="shared" si="19"/>
        <v>-3.4535297501078043E-3</v>
      </c>
      <c r="E189" s="11">
        <f t="shared" si="19"/>
        <v>-1.6028839056639894E-3</v>
      </c>
      <c r="F189" s="11">
        <f t="shared" si="17"/>
        <v>3.878276030265991E-2</v>
      </c>
      <c r="G189" s="3">
        <f t="shared" si="20"/>
        <v>3.0620915870360588E-2</v>
      </c>
      <c r="H189" s="11">
        <f t="shared" si="18"/>
        <v>0.94811413006035616</v>
      </c>
      <c r="I189" s="3">
        <f t="shared" si="21"/>
        <v>2.1922529079685837E-2</v>
      </c>
      <c r="J189" s="22">
        <f t="shared" si="22"/>
        <v>219.22529079685836</v>
      </c>
    </row>
    <row r="190" spans="1:10" x14ac:dyDescent="0.3">
      <c r="A190" s="11">
        <v>1.75</v>
      </c>
      <c r="B190" s="7">
        <v>1</v>
      </c>
      <c r="C190" s="11">
        <f t="shared" si="19"/>
        <v>9.648931430423259E-4</v>
      </c>
      <c r="D190" s="11">
        <f t="shared" si="19"/>
        <v>-3.4535297501078043E-3</v>
      </c>
      <c r="E190" s="11">
        <f t="shared" si="19"/>
        <v>-1.6028839056639894E-3</v>
      </c>
      <c r="F190" s="11">
        <f t="shared" si="17"/>
        <v>3.878276030265991E-2</v>
      </c>
      <c r="G190" s="3">
        <f t="shared" si="20"/>
        <v>3.0572502796535242E-2</v>
      </c>
      <c r="H190" s="11">
        <f t="shared" si="18"/>
        <v>0.94790415904284708</v>
      </c>
      <c r="I190" s="3">
        <f t="shared" si="21"/>
        <v>2.1908408624002895E-2</v>
      </c>
      <c r="J190" s="22">
        <f t="shared" si="22"/>
        <v>219.08408624002897</v>
      </c>
    </row>
    <row r="191" spans="1:10" x14ac:dyDescent="0.3">
      <c r="A191" s="11">
        <v>1.76</v>
      </c>
      <c r="B191" s="7">
        <v>1</v>
      </c>
      <c r="C191" s="11">
        <f t="shared" si="19"/>
        <v>9.648931430423259E-4</v>
      </c>
      <c r="D191" s="11">
        <f t="shared" si="19"/>
        <v>-3.4535297501078043E-3</v>
      </c>
      <c r="E191" s="11">
        <f t="shared" si="19"/>
        <v>-1.6028839056639894E-3</v>
      </c>
      <c r="F191" s="11">
        <f t="shared" si="17"/>
        <v>3.878276030265991E-2</v>
      </c>
      <c r="G191" s="3">
        <f t="shared" si="20"/>
        <v>3.0524412154560074E-2</v>
      </c>
      <c r="H191" s="11">
        <f t="shared" si="18"/>
        <v>0.94769461434420499</v>
      </c>
      <c r="I191" s="3">
        <f t="shared" si="21"/>
        <v>2.1896406265066858E-2</v>
      </c>
      <c r="J191" s="22">
        <f t="shared" si="22"/>
        <v>218.96406265066858</v>
      </c>
    </row>
    <row r="192" spans="1:10" x14ac:dyDescent="0.3">
      <c r="A192" s="11">
        <v>1.77</v>
      </c>
      <c r="B192" s="7">
        <v>1</v>
      </c>
      <c r="C192" s="11">
        <f t="shared" si="19"/>
        <v>9.648931430423259E-4</v>
      </c>
      <c r="D192" s="11">
        <f t="shared" si="19"/>
        <v>-3.4535297501078043E-3</v>
      </c>
      <c r="E192" s="11">
        <f t="shared" si="19"/>
        <v>-1.6028839056639894E-3</v>
      </c>
      <c r="F192" s="11">
        <f t="shared" si="17"/>
        <v>3.878276030265991E-2</v>
      </c>
      <c r="G192" s="3">
        <f t="shared" si="20"/>
        <v>3.0476649733793933E-2</v>
      </c>
      <c r="H192" s="11">
        <f t="shared" si="18"/>
        <v>0.94748547682821738</v>
      </c>
      <c r="I192" s="3">
        <f t="shared" si="21"/>
        <v>2.1886321045138324E-2</v>
      </c>
      <c r="J192" s="22">
        <f t="shared" si="22"/>
        <v>218.86321045138322</v>
      </c>
    </row>
    <row r="193" spans="1:10" x14ac:dyDescent="0.3">
      <c r="A193" s="11">
        <v>1.78</v>
      </c>
      <c r="B193" s="7">
        <v>1</v>
      </c>
      <c r="C193" s="11">
        <f t="shared" si="19"/>
        <v>9.648931430423259E-4</v>
      </c>
      <c r="D193" s="11">
        <f t="shared" si="19"/>
        <v>-3.4535297501078043E-3</v>
      </c>
      <c r="E193" s="11">
        <f t="shared" si="19"/>
        <v>-1.6028839056639894E-3</v>
      </c>
      <c r="F193" s="11">
        <f t="shared" si="17"/>
        <v>3.878276030265991E-2</v>
      </c>
      <c r="G193" s="3">
        <f t="shared" si="20"/>
        <v>3.0429221323595684E-2</v>
      </c>
      <c r="H193" s="11">
        <f t="shared" si="18"/>
        <v>0.94727672715650812</v>
      </c>
      <c r="I193" s="3">
        <f t="shared" si="21"/>
        <v>2.1878085055378825E-2</v>
      </c>
      <c r="J193" s="22">
        <f t="shared" si="22"/>
        <v>218.78085055378824</v>
      </c>
    </row>
    <row r="194" spans="1:10" x14ac:dyDescent="0.3">
      <c r="A194" s="11">
        <v>1.79</v>
      </c>
      <c r="B194" s="7">
        <v>1</v>
      </c>
      <c r="C194" s="11">
        <f t="shared" si="19"/>
        <v>9.648931430423259E-4</v>
      </c>
      <c r="D194" s="11">
        <f t="shared" si="19"/>
        <v>-3.4535297501078043E-3</v>
      </c>
      <c r="E194" s="11">
        <f t="shared" si="19"/>
        <v>-1.6028839056639894E-3</v>
      </c>
      <c r="F194" s="11">
        <f t="shared" si="17"/>
        <v>3.878276030265991E-2</v>
      </c>
      <c r="G194" s="3">
        <f t="shared" si="20"/>
        <v>3.0382132713324184E-2</v>
      </c>
      <c r="H194" s="11">
        <f t="shared" si="18"/>
        <v>0.94706834578869847</v>
      </c>
      <c r="I194" s="3">
        <f t="shared" si="21"/>
        <v>2.1871628706715107E-2</v>
      </c>
      <c r="J194" s="22">
        <f t="shared" si="22"/>
        <v>218.71628706715109</v>
      </c>
    </row>
    <row r="195" spans="1:10" x14ac:dyDescent="0.3">
      <c r="A195" s="11">
        <v>1.8</v>
      </c>
      <c r="B195" s="7">
        <v>1</v>
      </c>
      <c r="C195" s="11">
        <f t="shared" si="19"/>
        <v>9.648931430423259E-4</v>
      </c>
      <c r="D195" s="11">
        <f t="shared" si="19"/>
        <v>-3.4535297501078043E-3</v>
      </c>
      <c r="E195" s="11">
        <f t="shared" si="19"/>
        <v>-1.6028839056639894E-3</v>
      </c>
      <c r="F195" s="11">
        <f t="shared" si="17"/>
        <v>3.878276030265991E-2</v>
      </c>
      <c r="G195" s="3">
        <f t="shared" si="20"/>
        <v>3.0335389692338288E-2</v>
      </c>
      <c r="H195" s="11">
        <f t="shared" si="18"/>
        <v>0.94686031298257178</v>
      </c>
      <c r="I195" s="3">
        <f t="shared" si="21"/>
        <v>2.1866880729541037E-2</v>
      </c>
      <c r="J195" s="22">
        <f t="shared" si="22"/>
        <v>218.66880729541037</v>
      </c>
    </row>
    <row r="196" spans="1:10" x14ac:dyDescent="0.3">
      <c r="A196" s="11">
        <v>1.81</v>
      </c>
      <c r="B196" s="7">
        <v>1</v>
      </c>
      <c r="C196" s="11">
        <f t="shared" si="19"/>
        <v>9.648931430423259E-4</v>
      </c>
      <c r="D196" s="11">
        <f t="shared" si="19"/>
        <v>-3.4535297501078043E-3</v>
      </c>
      <c r="E196" s="11">
        <f t="shared" si="19"/>
        <v>-1.6028839056639894E-3</v>
      </c>
      <c r="F196" s="11">
        <f t="shared" si="17"/>
        <v>3.878276030265991E-2</v>
      </c>
      <c r="G196" s="3">
        <f t="shared" si="20"/>
        <v>3.0288998049996858E-2</v>
      </c>
      <c r="H196" s="11">
        <f t="shared" si="18"/>
        <v>0.9466526087942404</v>
      </c>
      <c r="I196" s="3">
        <f t="shared" si="21"/>
        <v>2.1863768173426834E-2</v>
      </c>
      <c r="J196" s="22">
        <f t="shared" si="22"/>
        <v>218.63768173426834</v>
      </c>
    </row>
    <row r="197" spans="1:10" x14ac:dyDescent="0.3">
      <c r="A197" s="11">
        <v>1.82</v>
      </c>
      <c r="B197" s="7">
        <v>1</v>
      </c>
      <c r="C197" s="11">
        <f t="shared" si="19"/>
        <v>9.648931430423259E-4</v>
      </c>
      <c r="D197" s="11">
        <f t="shared" si="19"/>
        <v>-3.4535297501078043E-3</v>
      </c>
      <c r="E197" s="11">
        <f t="shared" si="19"/>
        <v>-1.6028839056639894E-3</v>
      </c>
      <c r="F197" s="11">
        <f t="shared" si="17"/>
        <v>3.878276030265991E-2</v>
      </c>
      <c r="G197" s="3">
        <f t="shared" si="20"/>
        <v>3.0242963575658748E-2</v>
      </c>
      <c r="H197" s="11">
        <f t="shared" si="18"/>
        <v>0.94644521307831586</v>
      </c>
      <c r="I197" s="3">
        <f t="shared" si="21"/>
        <v>2.18622164068192E-2</v>
      </c>
      <c r="J197" s="22">
        <f t="shared" si="22"/>
        <v>218.62216406819201</v>
      </c>
    </row>
    <row r="198" spans="1:10" x14ac:dyDescent="0.3">
      <c r="A198" s="11">
        <v>1.83</v>
      </c>
      <c r="B198" s="7">
        <v>1</v>
      </c>
      <c r="C198" s="11">
        <f t="shared" si="19"/>
        <v>9.648931430423259E-4</v>
      </c>
      <c r="D198" s="11">
        <f t="shared" si="19"/>
        <v>-3.4535297501078043E-3</v>
      </c>
      <c r="E198" s="11">
        <f t="shared" si="19"/>
        <v>-1.6028839056639894E-3</v>
      </c>
      <c r="F198" s="11">
        <f t="shared" si="17"/>
        <v>3.878276030265991E-2</v>
      </c>
      <c r="G198" s="3">
        <f t="shared" si="20"/>
        <v>3.0197292058682816E-2</v>
      </c>
      <c r="H198" s="11">
        <f t="shared" si="18"/>
        <v>0.94623810548808152</v>
      </c>
      <c r="I198" s="3">
        <f t="shared" si="21"/>
        <v>2.186214911675588E-2</v>
      </c>
      <c r="J198" s="22">
        <f t="shared" si="22"/>
        <v>218.62149116755882</v>
      </c>
    </row>
    <row r="199" spans="1:10" x14ac:dyDescent="0.3">
      <c r="A199" s="11">
        <v>1.84</v>
      </c>
      <c r="B199" s="7">
        <v>1</v>
      </c>
      <c r="C199" s="11">
        <f t="shared" si="19"/>
        <v>9.648931430423259E-4</v>
      </c>
      <c r="D199" s="11">
        <f t="shared" si="19"/>
        <v>-3.4535297501078043E-3</v>
      </c>
      <c r="E199" s="11">
        <f t="shared" si="19"/>
        <v>-1.6028839056639894E-3</v>
      </c>
      <c r="F199" s="11">
        <f t="shared" si="17"/>
        <v>3.878276030265991E-2</v>
      </c>
      <c r="G199" s="3">
        <f t="shared" si="20"/>
        <v>3.0151989288427928E-2</v>
      </c>
      <c r="H199" s="11">
        <f t="shared" si="18"/>
        <v>0.94603126547566907</v>
      </c>
      <c r="I199" s="3">
        <f t="shared" si="21"/>
        <v>2.1863488308579114E-2</v>
      </c>
      <c r="J199" s="22">
        <f t="shared" si="22"/>
        <v>218.63488308579113</v>
      </c>
    </row>
    <row r="200" spans="1:10" x14ac:dyDescent="0.3">
      <c r="A200" s="11">
        <v>1.85</v>
      </c>
      <c r="B200" s="7">
        <v>1</v>
      </c>
      <c r="C200" s="11">
        <f t="shared" si="19"/>
        <v>9.648931430423259E-4</v>
      </c>
      <c r="D200" s="11">
        <f t="shared" si="19"/>
        <v>-3.4535297501078043E-3</v>
      </c>
      <c r="E200" s="11">
        <f t="shared" si="19"/>
        <v>-1.6028839056639894E-3</v>
      </c>
      <c r="F200" s="11">
        <f t="shared" si="17"/>
        <v>3.878276030265991E-2</v>
      </c>
      <c r="G200" s="3">
        <f t="shared" si="20"/>
        <v>3.0107061054252933E-2</v>
      </c>
      <c r="H200" s="11">
        <f t="shared" si="18"/>
        <v>0.94582467229223877</v>
      </c>
      <c r="I200" s="3">
        <f t="shared" si="21"/>
        <v>2.1866154305656416E-2</v>
      </c>
      <c r="J200" s="22">
        <f t="shared" si="22"/>
        <v>218.66154305656414</v>
      </c>
    </row>
    <row r="201" spans="1:10" x14ac:dyDescent="0.3">
      <c r="A201" s="11">
        <v>1.86</v>
      </c>
      <c r="B201" s="7">
        <v>1</v>
      </c>
      <c r="C201" s="11">
        <f t="shared" si="19"/>
        <v>9.648931430423259E-4</v>
      </c>
      <c r="D201" s="11">
        <f t="shared" si="19"/>
        <v>-3.4535297501078043E-3</v>
      </c>
      <c r="E201" s="11">
        <f t="shared" si="19"/>
        <v>-1.6028839056639894E-3</v>
      </c>
      <c r="F201" s="11">
        <f t="shared" si="17"/>
        <v>3.878276030265991E-2</v>
      </c>
      <c r="G201" s="3">
        <f t="shared" si="20"/>
        <v>3.0062513145516698E-2</v>
      </c>
      <c r="H201" s="11">
        <f t="shared" si="18"/>
        <v>0.94561830498816202</v>
      </c>
      <c r="I201" s="3">
        <f t="shared" si="21"/>
        <v>2.1870065749103794E-2</v>
      </c>
      <c r="J201" s="22">
        <f t="shared" si="22"/>
        <v>218.70065749103793</v>
      </c>
    </row>
    <row r="202" spans="1:10" x14ac:dyDescent="0.3">
      <c r="A202" s="11">
        <v>1.87</v>
      </c>
      <c r="B202" s="7">
        <v>1</v>
      </c>
      <c r="C202" s="11">
        <f t="shared" si="19"/>
        <v>9.648931430423259E-4</v>
      </c>
      <c r="D202" s="11">
        <f t="shared" si="19"/>
        <v>-3.4535297501078043E-3</v>
      </c>
      <c r="E202" s="11">
        <f t="shared" si="19"/>
        <v>-1.6028839056639894E-3</v>
      </c>
      <c r="F202" s="11">
        <f t="shared" si="17"/>
        <v>3.878276030265991E-2</v>
      </c>
      <c r="G202" s="3">
        <f t="shared" si="20"/>
        <v>3.0018351351578078E-2</v>
      </c>
      <c r="H202" s="11">
        <f t="shared" si="18"/>
        <v>0.94541214241320892</v>
      </c>
      <c r="I202" s="3">
        <f t="shared" si="21"/>
        <v>2.1875139597526072E-2</v>
      </c>
      <c r="J202" s="22">
        <f t="shared" si="22"/>
        <v>218.75139597526072</v>
      </c>
    </row>
    <row r="203" spans="1:10" x14ac:dyDescent="0.3">
      <c r="A203" s="11">
        <v>1.88</v>
      </c>
      <c r="B203" s="7">
        <v>1</v>
      </c>
      <c r="C203" s="11">
        <f t="shared" si="19"/>
        <v>9.648931430423259E-4</v>
      </c>
      <c r="D203" s="11">
        <f t="shared" si="19"/>
        <v>-3.4535297501078043E-3</v>
      </c>
      <c r="E203" s="11">
        <f t="shared" si="19"/>
        <v>-1.6028839056639894E-3</v>
      </c>
      <c r="F203" s="11">
        <f t="shared" si="17"/>
        <v>3.878276030265991E-2</v>
      </c>
      <c r="G203" s="3">
        <f t="shared" si="20"/>
        <v>2.9974581461795928E-2</v>
      </c>
      <c r="H203" s="11">
        <f t="shared" si="18"/>
        <v>0.94520616321673945</v>
      </c>
      <c r="I203" s="3">
        <f t="shared" si="21"/>
        <v>2.1881291126755187E-2</v>
      </c>
      <c r="J203" s="22">
        <f t="shared" si="22"/>
        <v>218.81291126755187</v>
      </c>
    </row>
    <row r="204" spans="1:10" x14ac:dyDescent="0.3">
      <c r="A204" s="11">
        <v>1.89</v>
      </c>
      <c r="B204" s="7">
        <v>1</v>
      </c>
      <c r="C204" s="11">
        <f t="shared" si="19"/>
        <v>9.648931430423259E-4</v>
      </c>
      <c r="D204" s="11">
        <f t="shared" si="19"/>
        <v>-3.4535297501078043E-3</v>
      </c>
      <c r="E204" s="11">
        <f t="shared" si="19"/>
        <v>-1.6028839056639894E-3</v>
      </c>
      <c r="F204" s="11">
        <f t="shared" si="17"/>
        <v>3.878276030265991E-2</v>
      </c>
      <c r="G204" s="3">
        <f t="shared" si="20"/>
        <v>2.9931209265529102E-2</v>
      </c>
      <c r="H204" s="11">
        <f t="shared" si="18"/>
        <v>0.9450003458478976</v>
      </c>
      <c r="I204" s="3">
        <f t="shared" si="21"/>
        <v>2.1888433929604802E-2</v>
      </c>
      <c r="J204" s="22">
        <f t="shared" si="22"/>
        <v>218.88433929604801</v>
      </c>
    </row>
    <row r="205" spans="1:10" x14ac:dyDescent="0.3">
      <c r="A205" s="11">
        <v>1.9</v>
      </c>
      <c r="B205" s="7">
        <v>1</v>
      </c>
      <c r="C205" s="11">
        <f t="shared" si="19"/>
        <v>9.648931430423259E-4</v>
      </c>
      <c r="D205" s="11">
        <f t="shared" si="19"/>
        <v>-3.4535297501078043E-3</v>
      </c>
      <c r="E205" s="11">
        <f t="shared" si="19"/>
        <v>-1.6028839056639894E-3</v>
      </c>
      <c r="F205" s="11">
        <f t="shared" si="17"/>
        <v>3.878276030265991E-2</v>
      </c>
      <c r="G205" s="3">
        <f t="shared" si="20"/>
        <v>2.9888240552136472E-2</v>
      </c>
      <c r="H205" s="11">
        <f t="shared" si="18"/>
        <v>0.94479466855581185</v>
      </c>
      <c r="I205" s="3">
        <f t="shared" si="21"/>
        <v>2.18964799156387E-2</v>
      </c>
      <c r="J205" s="22">
        <f t="shared" si="22"/>
        <v>218.96479915638702</v>
      </c>
    </row>
    <row r="206" spans="1:10" x14ac:dyDescent="0.3">
      <c r="A206" s="11">
        <v>1.91</v>
      </c>
      <c r="B206" s="7">
        <v>1</v>
      </c>
      <c r="C206" s="11">
        <f t="shared" si="19"/>
        <v>9.648931430423259E-4</v>
      </c>
      <c r="D206" s="11">
        <f t="shared" si="19"/>
        <v>-3.4535297501078043E-3</v>
      </c>
      <c r="E206" s="11">
        <f t="shared" si="19"/>
        <v>-1.6028839056639894E-3</v>
      </c>
      <c r="F206" s="11">
        <f t="shared" si="17"/>
        <v>3.878276030265991E-2</v>
      </c>
      <c r="G206" s="3">
        <f t="shared" si="20"/>
        <v>2.9845681110976886E-2</v>
      </c>
      <c r="H206" s="11">
        <f t="shared" si="18"/>
        <v>0.9445891093897979</v>
      </c>
      <c r="I206" s="3">
        <f t="shared" si="21"/>
        <v>2.1905339310942275E-2</v>
      </c>
      <c r="J206" s="22">
        <f t="shared" si="22"/>
        <v>219.05339310942276</v>
      </c>
    </row>
    <row r="207" spans="1:10" x14ac:dyDescent="0.3">
      <c r="A207" s="11">
        <v>1.92</v>
      </c>
      <c r="B207" s="7">
        <v>1</v>
      </c>
      <c r="C207" s="11">
        <f t="shared" si="19"/>
        <v>9.648931430423259E-4</v>
      </c>
      <c r="D207" s="11">
        <f t="shared" si="19"/>
        <v>-3.4535297501078043E-3</v>
      </c>
      <c r="E207" s="11">
        <f t="shared" si="19"/>
        <v>-1.6028839056639894E-3</v>
      </c>
      <c r="F207" s="11">
        <f t="shared" si="19"/>
        <v>3.878276030265991E-2</v>
      </c>
      <c r="G207" s="3">
        <f t="shared" si="20"/>
        <v>2.9803536731409203E-2</v>
      </c>
      <c r="H207" s="11">
        <f t="shared" ref="H207:H270" si="23">EXP(-G207*A207)</f>
        <v>0.94438364619956738</v>
      </c>
      <c r="I207" s="3">
        <f t="shared" si="21"/>
        <v>2.191492065792211E-2</v>
      </c>
      <c r="J207" s="22">
        <f t="shared" si="22"/>
        <v>219.1492065792211</v>
      </c>
    </row>
    <row r="208" spans="1:10" x14ac:dyDescent="0.3">
      <c r="A208" s="11">
        <v>1.93</v>
      </c>
      <c r="B208" s="7">
        <v>1</v>
      </c>
      <c r="C208" s="11">
        <f t="shared" ref="C208:F271" si="24">VLOOKUP($B208, $A$3:$H$12, MATCH(C$14, $A$3:$H$3, 0), FALSE)</f>
        <v>9.648931430423259E-4</v>
      </c>
      <c r="D208" s="11">
        <f t="shared" si="24"/>
        <v>-3.4535297501078043E-3</v>
      </c>
      <c r="E208" s="11">
        <f t="shared" si="24"/>
        <v>-1.6028839056639894E-3</v>
      </c>
      <c r="F208" s="11">
        <f t="shared" si="24"/>
        <v>3.878276030265991E-2</v>
      </c>
      <c r="G208" s="3">
        <f t="shared" ref="G208:G271" si="25">C208*A208^3 + D208*A208^2 + E208*A208 + F208</f>
        <v>2.9761813202792285E-2</v>
      </c>
      <c r="H208" s="11">
        <f t="shared" si="23"/>
        <v>0.94417825663544053</v>
      </c>
      <c r="I208" s="3">
        <f t="shared" ref="I208:I271" si="26">(H208/H233-1)/(A233-A208)</f>
        <v>2.192513081510581E-2</v>
      </c>
      <c r="J208" s="22">
        <f t="shared" ref="J208:J271" si="27">I208*10000</f>
        <v>219.25130815105811</v>
      </c>
    </row>
    <row r="209" spans="1:10" x14ac:dyDescent="0.3">
      <c r="A209" s="11">
        <v>1.94</v>
      </c>
      <c r="B209" s="7">
        <v>1</v>
      </c>
      <c r="C209" s="11">
        <f t="shared" si="24"/>
        <v>9.648931430423259E-4</v>
      </c>
      <c r="D209" s="11">
        <f t="shared" si="24"/>
        <v>-3.4535297501078043E-3</v>
      </c>
      <c r="E209" s="11">
        <f t="shared" si="24"/>
        <v>-1.6028839056639894E-3</v>
      </c>
      <c r="F209" s="11">
        <f t="shared" si="24"/>
        <v>3.878276030265991E-2</v>
      </c>
      <c r="G209" s="3">
        <f t="shared" si="25"/>
        <v>2.9720516314484989E-2</v>
      </c>
      <c r="H209" s="11">
        <f t="shared" si="23"/>
        <v>0.94397291814856443</v>
      </c>
      <c r="I209" s="3">
        <f t="shared" si="26"/>
        <v>2.1935874956969137E-2</v>
      </c>
      <c r="J209" s="22">
        <f t="shared" si="27"/>
        <v>219.35874956969138</v>
      </c>
    </row>
    <row r="210" spans="1:10" x14ac:dyDescent="0.3">
      <c r="A210" s="11">
        <v>1.95</v>
      </c>
      <c r="B210" s="7">
        <v>1</v>
      </c>
      <c r="C210" s="11">
        <f t="shared" si="24"/>
        <v>9.648931430423259E-4</v>
      </c>
      <c r="D210" s="11">
        <f t="shared" si="24"/>
        <v>-3.4535297501078043E-3</v>
      </c>
      <c r="E210" s="11">
        <f t="shared" si="24"/>
        <v>-1.6028839056639894E-3</v>
      </c>
      <c r="F210" s="11">
        <f t="shared" si="24"/>
        <v>3.878276030265991E-2</v>
      </c>
      <c r="G210" s="3">
        <f t="shared" si="25"/>
        <v>2.9679651855846173E-2</v>
      </c>
      <c r="H210" s="11">
        <f t="shared" si="23"/>
        <v>0.94376760799113568</v>
      </c>
      <c r="I210" s="3">
        <f t="shared" si="26"/>
        <v>2.1947056573779357E-2</v>
      </c>
      <c r="J210" s="22">
        <f t="shared" si="27"/>
        <v>219.47056573779358</v>
      </c>
    </row>
    <row r="211" spans="1:10" x14ac:dyDescent="0.3">
      <c r="A211" s="11">
        <v>1.96</v>
      </c>
      <c r="B211" s="7">
        <v>1</v>
      </c>
      <c r="C211" s="11">
        <f t="shared" si="24"/>
        <v>9.648931430423259E-4</v>
      </c>
      <c r="D211" s="11">
        <f t="shared" si="24"/>
        <v>-3.4535297501078043E-3</v>
      </c>
      <c r="E211" s="11">
        <f t="shared" si="24"/>
        <v>-1.6028839056639894E-3</v>
      </c>
      <c r="F211" s="11">
        <f t="shared" si="24"/>
        <v>3.878276030265991E-2</v>
      </c>
      <c r="G211" s="3">
        <f t="shared" si="25"/>
        <v>2.9639225616234693E-2</v>
      </c>
      <c r="H211" s="11">
        <f t="shared" si="23"/>
        <v>0.94356230321662871</v>
      </c>
      <c r="I211" s="3">
        <f t="shared" si="26"/>
        <v>2.1958577471453467E-2</v>
      </c>
      <c r="J211" s="22">
        <f t="shared" si="27"/>
        <v>219.58577471453467</v>
      </c>
    </row>
    <row r="212" spans="1:10" x14ac:dyDescent="0.3">
      <c r="A212" s="11">
        <v>1.97</v>
      </c>
      <c r="B212" s="7">
        <v>1</v>
      </c>
      <c r="C212" s="11">
        <f t="shared" si="24"/>
        <v>9.648931430423259E-4</v>
      </c>
      <c r="D212" s="11">
        <f t="shared" si="24"/>
        <v>-3.4535297501078043E-3</v>
      </c>
      <c r="E212" s="11">
        <f t="shared" si="24"/>
        <v>-1.6028839056639894E-3</v>
      </c>
      <c r="F212" s="11">
        <f t="shared" si="24"/>
        <v>3.878276030265991E-2</v>
      </c>
      <c r="G212" s="3">
        <f t="shared" si="25"/>
        <v>2.9599243385009411E-2</v>
      </c>
      <c r="H212" s="11">
        <f t="shared" si="23"/>
        <v>0.94335698068002938</v>
      </c>
      <c r="I212" s="3">
        <f t="shared" si="26"/>
        <v>2.1970337771439731E-2</v>
      </c>
      <c r="J212" s="22">
        <f t="shared" si="27"/>
        <v>219.70337771439731</v>
      </c>
    </row>
    <row r="213" spans="1:10" x14ac:dyDescent="0.3">
      <c r="A213" s="11">
        <v>1.98</v>
      </c>
      <c r="B213" s="7">
        <v>1</v>
      </c>
      <c r="C213" s="11">
        <f t="shared" si="24"/>
        <v>9.648931430423259E-4</v>
      </c>
      <c r="D213" s="11">
        <f t="shared" si="24"/>
        <v>-3.4535297501078043E-3</v>
      </c>
      <c r="E213" s="11">
        <f t="shared" si="24"/>
        <v>-1.6028839056639894E-3</v>
      </c>
      <c r="F213" s="11">
        <f t="shared" si="24"/>
        <v>3.878276030265991E-2</v>
      </c>
      <c r="G213" s="3">
        <f t="shared" si="25"/>
        <v>2.9559710951529181E-2</v>
      </c>
      <c r="H213" s="11">
        <f t="shared" si="23"/>
        <v>0.94315161703807449</v>
      </c>
      <c r="I213" s="3">
        <f t="shared" si="26"/>
        <v>2.1982235910626535E-2</v>
      </c>
      <c r="J213" s="22">
        <f t="shared" si="27"/>
        <v>219.82235910626537</v>
      </c>
    </row>
    <row r="214" spans="1:10" x14ac:dyDescent="0.3">
      <c r="A214" s="11">
        <v>1.99</v>
      </c>
      <c r="B214" s="7">
        <v>1</v>
      </c>
      <c r="C214" s="11">
        <f t="shared" si="24"/>
        <v>9.648931430423259E-4</v>
      </c>
      <c r="D214" s="11">
        <f t="shared" si="24"/>
        <v>-3.4535297501078043E-3</v>
      </c>
      <c r="E214" s="11">
        <f t="shared" si="24"/>
        <v>-1.6028839056639894E-3</v>
      </c>
      <c r="F214" s="11">
        <f t="shared" si="24"/>
        <v>3.878276030265991E-2</v>
      </c>
      <c r="G214" s="3">
        <f t="shared" si="25"/>
        <v>2.9520634105152866E-2</v>
      </c>
      <c r="H214" s="11">
        <f t="shared" si="23"/>
        <v>0.94294618874949621</v>
      </c>
      <c r="I214" s="3">
        <f t="shared" si="26"/>
        <v>2.1994168641263891E-2</v>
      </c>
      <c r="J214" s="22">
        <f t="shared" si="27"/>
        <v>219.94168641263892</v>
      </c>
    </row>
    <row r="215" spans="1:10" x14ac:dyDescent="0.3">
      <c r="A215" s="11">
        <v>2</v>
      </c>
      <c r="B215" s="7">
        <v>2</v>
      </c>
      <c r="C215" s="11">
        <f t="shared" si="24"/>
        <v>-7.7911827066428317E-4</v>
      </c>
      <c r="D215" s="11">
        <f t="shared" si="24"/>
        <v>6.8247638597538074E-3</v>
      </c>
      <c r="E215" s="11">
        <f t="shared" si="24"/>
        <v>-2.1787921380631126E-2</v>
      </c>
      <c r="F215" s="11">
        <f t="shared" si="24"/>
        <v>5.1991752122800605E-2</v>
      </c>
      <c r="G215" s="3">
        <f t="shared" si="25"/>
        <v>2.9482018635239318E-2</v>
      </c>
      <c r="H215" s="11">
        <f t="shared" si="23"/>
        <v>0.94274067207527401</v>
      </c>
      <c r="I215" s="3">
        <f t="shared" si="26"/>
        <v>2.2006031030922912E-2</v>
      </c>
      <c r="J215" s="22">
        <f t="shared" si="27"/>
        <v>220.06031030922912</v>
      </c>
    </row>
    <row r="216" spans="1:10" x14ac:dyDescent="0.3">
      <c r="A216" s="11">
        <v>2.0099999999999998</v>
      </c>
      <c r="B216" s="7">
        <v>2</v>
      </c>
      <c r="C216" s="11">
        <f t="shared" si="24"/>
        <v>-7.7911827066428317E-4</v>
      </c>
      <c r="D216" s="11">
        <f t="shared" si="24"/>
        <v>6.8247638597538074E-3</v>
      </c>
      <c r="E216" s="11">
        <f t="shared" si="24"/>
        <v>-2.1787921380631126E-2</v>
      </c>
      <c r="F216" s="11">
        <f t="shared" si="24"/>
        <v>5.1991752122800605E-2</v>
      </c>
      <c r="G216" s="3">
        <f t="shared" si="25"/>
        <v>2.9443850009648755E-2</v>
      </c>
      <c r="H216" s="11">
        <f t="shared" si="23"/>
        <v>0.94253508157787813</v>
      </c>
      <c r="I216" s="3">
        <f t="shared" si="26"/>
        <v>2.201788074666311E-2</v>
      </c>
      <c r="J216" s="22">
        <f t="shared" si="27"/>
        <v>220.1788074666311</v>
      </c>
    </row>
    <row r="217" spans="1:10" x14ac:dyDescent="0.3">
      <c r="A217" s="11">
        <v>2.02</v>
      </c>
      <c r="B217" s="7">
        <v>2</v>
      </c>
      <c r="C217" s="11">
        <f t="shared" si="24"/>
        <v>-7.7911827066428317E-4</v>
      </c>
      <c r="D217" s="11">
        <f t="shared" si="24"/>
        <v>6.8247638597538074E-3</v>
      </c>
      <c r="E217" s="11">
        <f t="shared" si="24"/>
        <v>-2.1787921380631126E-2</v>
      </c>
      <c r="F217" s="11">
        <f t="shared" si="24"/>
        <v>5.1991752122800605E-2</v>
      </c>
      <c r="G217" s="3">
        <f t="shared" si="25"/>
        <v>2.9406106720195717E-2</v>
      </c>
      <c r="H217" s="11">
        <f t="shared" si="23"/>
        <v>0.94232944563386001</v>
      </c>
      <c r="I217" s="3">
        <f t="shared" si="26"/>
        <v>2.2029833718987035E-2</v>
      </c>
      <c r="J217" s="22">
        <f t="shared" si="27"/>
        <v>220.29833718987035</v>
      </c>
    </row>
    <row r="218" spans="1:10" x14ac:dyDescent="0.3">
      <c r="A218" s="11">
        <v>2.0299999999999998</v>
      </c>
      <c r="B218" s="7">
        <v>2</v>
      </c>
      <c r="C218" s="11">
        <f t="shared" si="24"/>
        <v>-7.7911827066428317E-4</v>
      </c>
      <c r="D218" s="11">
        <f t="shared" si="24"/>
        <v>6.8247638597538074E-3</v>
      </c>
      <c r="E218" s="11">
        <f t="shared" si="24"/>
        <v>-2.1787921380631126E-2</v>
      </c>
      <c r="F218" s="11">
        <f t="shared" si="24"/>
        <v>5.1991752122800605E-2</v>
      </c>
      <c r="G218" s="3">
        <f t="shared" si="25"/>
        <v>2.9368784092170582E-2</v>
      </c>
      <c r="H218" s="11">
        <f t="shared" si="23"/>
        <v>0.94212376121138919</v>
      </c>
      <c r="I218" s="3">
        <f t="shared" si="26"/>
        <v>2.2041871146935677E-2</v>
      </c>
      <c r="J218" s="22">
        <f t="shared" si="27"/>
        <v>220.41871146935677</v>
      </c>
    </row>
    <row r="219" spans="1:10" x14ac:dyDescent="0.3">
      <c r="A219" s="11">
        <v>2.04</v>
      </c>
      <c r="B219" s="7">
        <v>2</v>
      </c>
      <c r="C219" s="11">
        <f t="shared" si="24"/>
        <v>-7.7911827066428317E-4</v>
      </c>
      <c r="D219" s="11">
        <f t="shared" si="24"/>
        <v>6.8247638597538074E-3</v>
      </c>
      <c r="E219" s="11">
        <f t="shared" si="24"/>
        <v>-2.1787921380631126E-2</v>
      </c>
      <c r="F219" s="11">
        <f t="shared" si="24"/>
        <v>5.1991752122800605E-2</v>
      </c>
      <c r="G219" s="3">
        <f t="shared" si="25"/>
        <v>2.9331877450863731E-2</v>
      </c>
      <c r="H219" s="11">
        <f t="shared" si="23"/>
        <v>0.94191802545745662</v>
      </c>
      <c r="I219" s="3">
        <f t="shared" si="26"/>
        <v>2.2053974229333306E-2</v>
      </c>
      <c r="J219" s="22">
        <f t="shared" si="27"/>
        <v>220.53974229333306</v>
      </c>
    </row>
    <row r="220" spans="1:10" x14ac:dyDescent="0.3">
      <c r="A220" s="11">
        <v>2.0499999999999998</v>
      </c>
      <c r="B220" s="7">
        <v>2</v>
      </c>
      <c r="C220" s="11">
        <f t="shared" si="24"/>
        <v>-7.7911827066428317E-4</v>
      </c>
      <c r="D220" s="11">
        <f t="shared" si="24"/>
        <v>6.8247638597538074E-3</v>
      </c>
      <c r="E220" s="11">
        <f t="shared" si="24"/>
        <v>-2.1787921380631126E-2</v>
      </c>
      <c r="F220" s="11">
        <f t="shared" si="24"/>
        <v>5.1991752122800605E-2</v>
      </c>
      <c r="G220" s="3">
        <f t="shared" si="25"/>
        <v>2.9295382121565544E-2</v>
      </c>
      <c r="H220" s="11">
        <f t="shared" si="23"/>
        <v>0.94171223569768403</v>
      </c>
      <c r="I220" s="3">
        <f t="shared" si="26"/>
        <v>2.2066124164781264E-2</v>
      </c>
      <c r="J220" s="22">
        <f t="shared" si="27"/>
        <v>220.66124164781263</v>
      </c>
    </row>
    <row r="221" spans="1:10" x14ac:dyDescent="0.3">
      <c r="A221" s="11">
        <v>2.06</v>
      </c>
      <c r="B221" s="7">
        <v>2</v>
      </c>
      <c r="C221" s="11">
        <f t="shared" si="24"/>
        <v>-7.7911827066428317E-4</v>
      </c>
      <c r="D221" s="11">
        <f t="shared" si="24"/>
        <v>6.8247638597538074E-3</v>
      </c>
      <c r="E221" s="11">
        <f t="shared" si="24"/>
        <v>-2.1787921380631126E-2</v>
      </c>
      <c r="F221" s="11">
        <f t="shared" si="24"/>
        <v>5.1991752122800605E-2</v>
      </c>
      <c r="G221" s="3">
        <f t="shared" si="25"/>
        <v>2.9259293429566381E-2</v>
      </c>
      <c r="H221" s="11">
        <f t="shared" si="23"/>
        <v>0.94150638943613252</v>
      </c>
      <c r="I221" s="3">
        <f t="shared" si="26"/>
        <v>2.2078302151655294E-2</v>
      </c>
      <c r="J221" s="22">
        <f t="shared" si="27"/>
        <v>220.78302151655294</v>
      </c>
    </row>
    <row r="222" spans="1:10" x14ac:dyDescent="0.3">
      <c r="A222" s="11">
        <v>2.0699999999999998</v>
      </c>
      <c r="B222" s="7">
        <v>2</v>
      </c>
      <c r="C222" s="11">
        <f t="shared" si="24"/>
        <v>-7.7911827066428317E-4</v>
      </c>
      <c r="D222" s="11">
        <f t="shared" si="24"/>
        <v>6.8247638597538074E-3</v>
      </c>
      <c r="E222" s="11">
        <f t="shared" si="24"/>
        <v>-2.1787921380631126E-2</v>
      </c>
      <c r="F222" s="11">
        <f t="shared" si="24"/>
        <v>5.1991752122800605E-2</v>
      </c>
      <c r="G222" s="3">
        <f t="shared" si="25"/>
        <v>2.9223606700156633E-2</v>
      </c>
      <c r="H222" s="11">
        <f t="shared" si="23"/>
        <v>0.94130048435511215</v>
      </c>
      <c r="I222" s="3">
        <f t="shared" si="26"/>
        <v>2.2090489388105539E-2</v>
      </c>
      <c r="J222" s="22">
        <f t="shared" si="27"/>
        <v>220.90489388105539</v>
      </c>
    </row>
    <row r="223" spans="1:10" x14ac:dyDescent="0.3">
      <c r="A223" s="11">
        <v>2.08</v>
      </c>
      <c r="B223" s="7">
        <v>2</v>
      </c>
      <c r="C223" s="11">
        <f t="shared" si="24"/>
        <v>-7.7911827066428317E-4</v>
      </c>
      <c r="D223" s="11">
        <f t="shared" si="24"/>
        <v>6.8247638597538074E-3</v>
      </c>
      <c r="E223" s="11">
        <f t="shared" si="24"/>
        <v>-2.1787921380631126E-2</v>
      </c>
      <c r="F223" s="11">
        <f t="shared" si="24"/>
        <v>5.1991752122800605E-2</v>
      </c>
      <c r="G223" s="3">
        <f t="shared" si="25"/>
        <v>2.9188317258626667E-2</v>
      </c>
      <c r="H223" s="11">
        <f t="shared" si="23"/>
        <v>0.94109451831499058</v>
      </c>
      <c r="I223" s="3">
        <f t="shared" si="26"/>
        <v>2.2102667072052107E-2</v>
      </c>
      <c r="J223" s="22">
        <f t="shared" si="27"/>
        <v>221.02667072052105</v>
      </c>
    </row>
    <row r="224" spans="1:10" x14ac:dyDescent="0.3">
      <c r="A224" s="11">
        <v>2.09</v>
      </c>
      <c r="B224" s="7">
        <v>2</v>
      </c>
      <c r="C224" s="11">
        <f t="shared" si="24"/>
        <v>-7.7911827066428317E-4</v>
      </c>
      <c r="D224" s="11">
        <f t="shared" si="24"/>
        <v>6.8247638597538074E-3</v>
      </c>
      <c r="E224" s="11">
        <f t="shared" si="24"/>
        <v>-2.1787921380631126E-2</v>
      </c>
      <c r="F224" s="11">
        <f t="shared" si="24"/>
        <v>5.1991752122800605E-2</v>
      </c>
      <c r="G224" s="3">
        <f t="shared" si="25"/>
        <v>2.915342043026687E-2</v>
      </c>
      <c r="H224" s="11">
        <f t="shared" si="23"/>
        <v>0.94088848935400216</v>
      </c>
      <c r="I224" s="3">
        <f t="shared" si="26"/>
        <v>2.2114816401191284E-2</v>
      </c>
      <c r="J224" s="22">
        <f t="shared" si="27"/>
        <v>221.14816401191285</v>
      </c>
    </row>
    <row r="225" spans="1:10" x14ac:dyDescent="0.3">
      <c r="A225" s="11">
        <v>2.1</v>
      </c>
      <c r="B225" s="7">
        <v>2</v>
      </c>
      <c r="C225" s="11">
        <f t="shared" si="24"/>
        <v>-7.7911827066428317E-4</v>
      </c>
      <c r="D225" s="11">
        <f t="shared" si="24"/>
        <v>6.8247638597538074E-3</v>
      </c>
      <c r="E225" s="11">
        <f t="shared" si="24"/>
        <v>-2.1787921380631126E-2</v>
      </c>
      <c r="F225" s="11">
        <f t="shared" si="24"/>
        <v>5.1991752122800605E-2</v>
      </c>
      <c r="G225" s="3">
        <f t="shared" si="25"/>
        <v>2.9118911540367602E-2</v>
      </c>
      <c r="H225" s="11">
        <f t="shared" si="23"/>
        <v>0.94068239568805645</v>
      </c>
      <c r="I225" s="3">
        <f t="shared" si="26"/>
        <v>2.2126918572989318E-2</v>
      </c>
      <c r="J225" s="22">
        <f t="shared" si="27"/>
        <v>221.2691857298932</v>
      </c>
    </row>
    <row r="226" spans="1:10" x14ac:dyDescent="0.3">
      <c r="A226" s="11">
        <v>2.11</v>
      </c>
      <c r="B226" s="7">
        <v>2</v>
      </c>
      <c r="C226" s="11">
        <f t="shared" si="24"/>
        <v>-7.7911827066428317E-4</v>
      </c>
      <c r="D226" s="11">
        <f t="shared" si="24"/>
        <v>6.8247638597538074E-3</v>
      </c>
      <c r="E226" s="11">
        <f t="shared" si="24"/>
        <v>-2.1787921380631126E-2</v>
      </c>
      <c r="F226" s="11">
        <f t="shared" si="24"/>
        <v>5.1991752122800605E-2</v>
      </c>
      <c r="G226" s="3">
        <f t="shared" si="25"/>
        <v>2.9084785914219258E-2</v>
      </c>
      <c r="H226" s="11">
        <f t="shared" si="23"/>
        <v>0.94047623571054717</v>
      </c>
      <c r="I226" s="3">
        <f t="shared" si="26"/>
        <v>2.2138954784689524E-2</v>
      </c>
      <c r="J226" s="22">
        <f t="shared" si="27"/>
        <v>221.38954784689525</v>
      </c>
    </row>
    <row r="227" spans="1:10" x14ac:dyDescent="0.3">
      <c r="A227" s="11">
        <v>2.12</v>
      </c>
      <c r="B227" s="7">
        <v>2</v>
      </c>
      <c r="C227" s="11">
        <f t="shared" si="24"/>
        <v>-7.7911827066428317E-4</v>
      </c>
      <c r="D227" s="11">
        <f t="shared" si="24"/>
        <v>6.8247638597538074E-3</v>
      </c>
      <c r="E227" s="11">
        <f t="shared" si="24"/>
        <v>-2.1787921380631126E-2</v>
      </c>
      <c r="F227" s="11">
        <f t="shared" si="24"/>
        <v>5.1991752122800605E-2</v>
      </c>
      <c r="G227" s="3">
        <f t="shared" si="25"/>
        <v>2.9051038877112197E-2</v>
      </c>
      <c r="H227" s="11">
        <f t="shared" si="23"/>
        <v>0.9402700079921601</v>
      </c>
      <c r="I227" s="3">
        <f t="shared" si="26"/>
        <v>2.2150906233310508E-2</v>
      </c>
      <c r="J227" s="22">
        <f t="shared" si="27"/>
        <v>221.50906233310508</v>
      </c>
    </row>
    <row r="228" spans="1:10" x14ac:dyDescent="0.3">
      <c r="A228" s="11">
        <v>2.13</v>
      </c>
      <c r="B228" s="7">
        <v>2</v>
      </c>
      <c r="C228" s="11">
        <f t="shared" si="24"/>
        <v>-7.7911827066428317E-4</v>
      </c>
      <c r="D228" s="11">
        <f t="shared" si="24"/>
        <v>6.8247638597538074E-3</v>
      </c>
      <c r="E228" s="11">
        <f t="shared" si="24"/>
        <v>-2.1787921380631126E-2</v>
      </c>
      <c r="F228" s="11">
        <f t="shared" si="24"/>
        <v>5.1991752122800605E-2</v>
      </c>
      <c r="G228" s="3">
        <f t="shared" si="25"/>
        <v>2.9017665754336799E-2</v>
      </c>
      <c r="H228" s="11">
        <f t="shared" si="23"/>
        <v>0.94006371128068178</v>
      </c>
      <c r="I228" s="3">
        <f t="shared" si="26"/>
        <v>2.2162754115653271E-2</v>
      </c>
      <c r="J228" s="22">
        <f t="shared" si="27"/>
        <v>221.62754115653271</v>
      </c>
    </row>
    <row r="229" spans="1:10" x14ac:dyDescent="0.3">
      <c r="A229" s="11">
        <v>2.14</v>
      </c>
      <c r="B229" s="7">
        <v>2</v>
      </c>
      <c r="C229" s="11">
        <f t="shared" si="24"/>
        <v>-7.7911827066428317E-4</v>
      </c>
      <c r="D229" s="11">
        <f t="shared" si="24"/>
        <v>6.8247638597538074E-3</v>
      </c>
      <c r="E229" s="11">
        <f t="shared" si="24"/>
        <v>-2.1787921380631126E-2</v>
      </c>
      <c r="F229" s="11">
        <f t="shared" si="24"/>
        <v>5.1991752122800605E-2</v>
      </c>
      <c r="G229" s="3">
        <f t="shared" si="25"/>
        <v>2.898466187118344E-2</v>
      </c>
      <c r="H229" s="11">
        <f t="shared" si="23"/>
        <v>0.9398573445008076</v>
      </c>
      <c r="I229" s="3">
        <f t="shared" si="26"/>
        <v>2.2174479628306543E-2</v>
      </c>
      <c r="J229" s="22">
        <f t="shared" si="27"/>
        <v>221.74479628306543</v>
      </c>
    </row>
    <row r="230" spans="1:10" x14ac:dyDescent="0.3">
      <c r="A230" s="11">
        <v>2.15</v>
      </c>
      <c r="B230" s="7">
        <v>2</v>
      </c>
      <c r="C230" s="11">
        <f t="shared" si="24"/>
        <v>-7.7911827066428317E-4</v>
      </c>
      <c r="D230" s="11">
        <f t="shared" si="24"/>
        <v>6.8247638597538074E-3</v>
      </c>
      <c r="E230" s="11">
        <f t="shared" si="24"/>
        <v>-2.1787921380631126E-2</v>
      </c>
      <c r="F230" s="11">
        <f t="shared" si="24"/>
        <v>5.1991752122800605E-2</v>
      </c>
      <c r="G230" s="3">
        <f t="shared" si="25"/>
        <v>2.8952022552942519E-2</v>
      </c>
      <c r="H230" s="11">
        <f t="shared" si="23"/>
        <v>0.93965090675394947</v>
      </c>
      <c r="I230" s="3">
        <f t="shared" si="26"/>
        <v>2.2186063967645886E-2</v>
      </c>
      <c r="J230" s="22">
        <f t="shared" si="27"/>
        <v>221.86063967645885</v>
      </c>
    </row>
    <row r="231" spans="1:10" x14ac:dyDescent="0.3">
      <c r="A231" s="11">
        <v>2.16</v>
      </c>
      <c r="B231" s="7">
        <v>2</v>
      </c>
      <c r="C231" s="11">
        <f t="shared" si="24"/>
        <v>-7.7911827066428317E-4</v>
      </c>
      <c r="D231" s="11">
        <f t="shared" si="24"/>
        <v>6.8247638597538074E-3</v>
      </c>
      <c r="E231" s="11">
        <f t="shared" si="24"/>
        <v>-2.1787921380631126E-2</v>
      </c>
      <c r="F231" s="11">
        <f t="shared" si="24"/>
        <v>5.1991752122800605E-2</v>
      </c>
      <c r="G231" s="3">
        <f t="shared" si="25"/>
        <v>2.8919743124904373E-2</v>
      </c>
      <c r="H231" s="11">
        <f t="shared" si="23"/>
        <v>0.93944439731804397</v>
      </c>
      <c r="I231" s="3">
        <f t="shared" si="26"/>
        <v>2.2197488329847914E-2</v>
      </c>
      <c r="J231" s="22">
        <f t="shared" si="27"/>
        <v>221.97488329847914</v>
      </c>
    </row>
    <row r="232" spans="1:10" x14ac:dyDescent="0.3">
      <c r="A232" s="11">
        <v>2.17</v>
      </c>
      <c r="B232" s="7">
        <v>2</v>
      </c>
      <c r="C232" s="11">
        <f t="shared" si="24"/>
        <v>-7.7911827066428317E-4</v>
      </c>
      <c r="D232" s="11">
        <f t="shared" si="24"/>
        <v>6.8247638597538074E-3</v>
      </c>
      <c r="E232" s="11">
        <f t="shared" si="24"/>
        <v>-2.1787921380631126E-2</v>
      </c>
      <c r="F232" s="11">
        <f t="shared" si="24"/>
        <v>5.1991752122800605E-2</v>
      </c>
      <c r="G232" s="3">
        <f t="shared" si="25"/>
        <v>2.8887818912359406E-2</v>
      </c>
      <c r="H232" s="11">
        <f t="shared" si="23"/>
        <v>0.93923781564735931</v>
      </c>
      <c r="I232" s="3">
        <f t="shared" si="26"/>
        <v>2.2208733910890288E-2</v>
      </c>
      <c r="J232" s="22">
        <f t="shared" si="27"/>
        <v>222.08733910890288</v>
      </c>
    </row>
    <row r="233" spans="1:10" x14ac:dyDescent="0.3">
      <c r="A233" s="11">
        <v>2.1800000000000002</v>
      </c>
      <c r="B233" s="7">
        <v>2</v>
      </c>
      <c r="C233" s="11">
        <f t="shared" si="24"/>
        <v>-7.7911827066428317E-4</v>
      </c>
      <c r="D233" s="11">
        <f t="shared" si="24"/>
        <v>6.8247638597538074E-3</v>
      </c>
      <c r="E233" s="11">
        <f t="shared" si="24"/>
        <v>-2.1787921380631126E-2</v>
      </c>
      <c r="F233" s="11">
        <f t="shared" si="24"/>
        <v>5.1991752122800605E-2</v>
      </c>
      <c r="G233" s="3">
        <f t="shared" si="25"/>
        <v>2.8856245240597982E-2</v>
      </c>
      <c r="H233" s="11">
        <f t="shared" si="23"/>
        <v>0.93903116137230347</v>
      </c>
      <c r="I233" s="3">
        <f t="shared" si="26"/>
        <v>2.2219781906563263E-2</v>
      </c>
      <c r="J233" s="22">
        <f t="shared" si="27"/>
        <v>222.19781906563264</v>
      </c>
    </row>
    <row r="234" spans="1:10" x14ac:dyDescent="0.3">
      <c r="A234" s="11">
        <v>2.19</v>
      </c>
      <c r="B234" s="7">
        <v>2</v>
      </c>
      <c r="C234" s="11">
        <f t="shared" si="24"/>
        <v>-7.7911827066428317E-4</v>
      </c>
      <c r="D234" s="11">
        <f t="shared" si="24"/>
        <v>6.8247638597538074E-3</v>
      </c>
      <c r="E234" s="11">
        <f t="shared" si="24"/>
        <v>-2.1787921380631126E-2</v>
      </c>
      <c r="F234" s="11">
        <f t="shared" si="24"/>
        <v>5.1991752122800605E-2</v>
      </c>
      <c r="G234" s="3">
        <f t="shared" si="25"/>
        <v>2.8825017434910477E-2</v>
      </c>
      <c r="H234" s="11">
        <f t="shared" si="23"/>
        <v>0.93882443429923057</v>
      </c>
      <c r="I234" s="3">
        <f t="shared" si="26"/>
        <v>2.2230613512479458E-2</v>
      </c>
      <c r="J234" s="22">
        <f t="shared" si="27"/>
        <v>222.30613512479459</v>
      </c>
    </row>
    <row r="235" spans="1:10" x14ac:dyDescent="0.3">
      <c r="A235" s="11">
        <v>2.2000000000000002</v>
      </c>
      <c r="B235" s="7">
        <v>2</v>
      </c>
      <c r="C235" s="11">
        <f t="shared" si="24"/>
        <v>-7.7911827066428317E-4</v>
      </c>
      <c r="D235" s="11">
        <f t="shared" si="24"/>
        <v>6.8247638597538074E-3</v>
      </c>
      <c r="E235" s="11">
        <f t="shared" si="24"/>
        <v>-2.1787921380631126E-2</v>
      </c>
      <c r="F235" s="11">
        <f t="shared" si="24"/>
        <v>5.1991752122800605E-2</v>
      </c>
      <c r="G235" s="3">
        <f t="shared" si="25"/>
        <v>2.8794130820587266E-2</v>
      </c>
      <c r="H235" s="11">
        <f t="shared" si="23"/>
        <v>0.93861763441024848</v>
      </c>
      <c r="I235" s="3">
        <f t="shared" si="26"/>
        <v>2.2241209924080074E-2</v>
      </c>
      <c r="J235" s="22">
        <f t="shared" si="27"/>
        <v>222.41209924080073</v>
      </c>
    </row>
    <row r="236" spans="1:10" x14ac:dyDescent="0.3">
      <c r="A236" s="11">
        <v>2.21</v>
      </c>
      <c r="B236" s="7">
        <v>2</v>
      </c>
      <c r="C236" s="11">
        <f t="shared" si="24"/>
        <v>-7.7911827066428317E-4</v>
      </c>
      <c r="D236" s="11">
        <f t="shared" si="24"/>
        <v>6.8247638597538074E-3</v>
      </c>
      <c r="E236" s="11">
        <f t="shared" si="24"/>
        <v>-2.1787921380631126E-2</v>
      </c>
      <c r="F236" s="11">
        <f t="shared" si="24"/>
        <v>5.1991752122800605E-2</v>
      </c>
      <c r="G236" s="3">
        <f t="shared" si="25"/>
        <v>2.8763580722918739E-2</v>
      </c>
      <c r="H236" s="11">
        <f t="shared" si="23"/>
        <v>0.93841076186302508</v>
      </c>
      <c r="I236" s="3">
        <f t="shared" si="26"/>
        <v>2.2251552336648217E-2</v>
      </c>
      <c r="J236" s="22">
        <f t="shared" si="27"/>
        <v>222.51552336648217</v>
      </c>
    </row>
    <row r="237" spans="1:10" x14ac:dyDescent="0.3">
      <c r="A237" s="11">
        <v>2.2200000000000002</v>
      </c>
      <c r="B237" s="7">
        <v>2</v>
      </c>
      <c r="C237" s="11">
        <f t="shared" si="24"/>
        <v>-7.7911827066428317E-4</v>
      </c>
      <c r="D237" s="11">
        <f t="shared" si="24"/>
        <v>6.8247638597538074E-3</v>
      </c>
      <c r="E237" s="11">
        <f t="shared" si="24"/>
        <v>-2.1787921380631126E-2</v>
      </c>
      <c r="F237" s="11">
        <f t="shared" si="24"/>
        <v>5.1991752122800605E-2</v>
      </c>
      <c r="G237" s="3">
        <f t="shared" si="25"/>
        <v>2.8733362467195253E-2</v>
      </c>
      <c r="H237" s="11">
        <f t="shared" si="23"/>
        <v>0.93820381699059507</v>
      </c>
      <c r="I237" s="3">
        <f t="shared" si="26"/>
        <v>2.2261621945319554E-2</v>
      </c>
      <c r="J237" s="22">
        <f t="shared" si="27"/>
        <v>222.61621945319553</v>
      </c>
    </row>
    <row r="238" spans="1:10" x14ac:dyDescent="0.3">
      <c r="A238" s="11">
        <v>2.23</v>
      </c>
      <c r="B238" s="7">
        <v>2</v>
      </c>
      <c r="C238" s="11">
        <f t="shared" si="24"/>
        <v>-7.7911827066428317E-4</v>
      </c>
      <c r="D238" s="11">
        <f t="shared" si="24"/>
        <v>6.8247638597538074E-3</v>
      </c>
      <c r="E238" s="11">
        <f t="shared" si="24"/>
        <v>-2.1787921380631126E-2</v>
      </c>
      <c r="F238" s="11">
        <f t="shared" si="24"/>
        <v>5.1991752122800605E-2</v>
      </c>
      <c r="G238" s="3">
        <f t="shared" si="25"/>
        <v>2.8703471378707199E-2</v>
      </c>
      <c r="H238" s="11">
        <f t="shared" si="23"/>
        <v>0.93799680030116628</v>
      </c>
      <c r="I238" s="3">
        <f t="shared" si="26"/>
        <v>2.2271399945092973E-2</v>
      </c>
      <c r="J238" s="22">
        <f t="shared" si="27"/>
        <v>222.71399945092975</v>
      </c>
    </row>
    <row r="239" spans="1:10" x14ac:dyDescent="0.3">
      <c r="A239" s="11">
        <v>2.2400000000000002</v>
      </c>
      <c r="B239" s="7">
        <v>2</v>
      </c>
      <c r="C239" s="11">
        <f t="shared" si="24"/>
        <v>-7.7911827066428317E-4</v>
      </c>
      <c r="D239" s="11">
        <f t="shared" si="24"/>
        <v>6.8247638597538074E-3</v>
      </c>
      <c r="E239" s="11">
        <f t="shared" si="24"/>
        <v>-2.1787921380631126E-2</v>
      </c>
      <c r="F239" s="11">
        <f t="shared" si="24"/>
        <v>5.1991752122800605E-2</v>
      </c>
      <c r="G239" s="3">
        <f t="shared" si="25"/>
        <v>2.8673902782744939E-2</v>
      </c>
      <c r="H239" s="11">
        <f t="shared" si="23"/>
        <v>0.93778971247792575</v>
      </c>
      <c r="I239" s="3">
        <f t="shared" si="26"/>
        <v>2.2280867530847459E-2</v>
      </c>
      <c r="J239" s="22">
        <f t="shared" si="27"/>
        <v>222.80867530847459</v>
      </c>
    </row>
    <row r="240" spans="1:10" x14ac:dyDescent="0.3">
      <c r="A240" s="11">
        <v>2.25</v>
      </c>
      <c r="B240" s="7">
        <v>2</v>
      </c>
      <c r="C240" s="11">
        <f t="shared" si="24"/>
        <v>-7.7911827066428317E-4</v>
      </c>
      <c r="D240" s="11">
        <f t="shared" si="24"/>
        <v>6.8247638597538074E-3</v>
      </c>
      <c r="E240" s="11">
        <f t="shared" si="24"/>
        <v>-2.1787921380631126E-2</v>
      </c>
      <c r="F240" s="11">
        <f t="shared" si="24"/>
        <v>5.1991752122800605E-2</v>
      </c>
      <c r="G240" s="3">
        <f t="shared" si="25"/>
        <v>2.8644652004598873E-2</v>
      </c>
      <c r="H240" s="11">
        <f t="shared" si="23"/>
        <v>0.93758255437884575</v>
      </c>
      <c r="I240" s="3">
        <f t="shared" si="26"/>
        <v>2.2290005897353637E-2</v>
      </c>
      <c r="J240" s="22">
        <f t="shared" si="27"/>
        <v>222.90005897353637</v>
      </c>
    </row>
    <row r="241" spans="1:10" x14ac:dyDescent="0.3">
      <c r="A241" s="11">
        <v>2.2599999999999998</v>
      </c>
      <c r="B241" s="7">
        <v>2</v>
      </c>
      <c r="C241" s="11">
        <f t="shared" si="24"/>
        <v>-7.7911827066428317E-4</v>
      </c>
      <c r="D241" s="11">
        <f t="shared" si="24"/>
        <v>6.8247638597538074E-3</v>
      </c>
      <c r="E241" s="11">
        <f t="shared" si="24"/>
        <v>-2.1787921380631126E-2</v>
      </c>
      <c r="F241" s="11">
        <f t="shared" si="24"/>
        <v>5.1991752122800605E-2</v>
      </c>
      <c r="G241" s="3">
        <f t="shared" si="25"/>
        <v>2.8615714369559352E-2</v>
      </c>
      <c r="H241" s="11">
        <f t="shared" si="23"/>
        <v>0.93737532703648963</v>
      </c>
      <c r="I241" s="3">
        <f t="shared" si="26"/>
        <v>2.2298796239287988E-2</v>
      </c>
      <c r="J241" s="22">
        <f t="shared" si="27"/>
        <v>222.98796239287987</v>
      </c>
    </row>
    <row r="242" spans="1:10" x14ac:dyDescent="0.3">
      <c r="A242" s="11">
        <v>2.27</v>
      </c>
      <c r="B242" s="7">
        <v>2</v>
      </c>
      <c r="C242" s="11">
        <f t="shared" si="24"/>
        <v>-7.7911827066428317E-4</v>
      </c>
      <c r="D242" s="11">
        <f t="shared" si="24"/>
        <v>6.8247638597538074E-3</v>
      </c>
      <c r="E242" s="11">
        <f t="shared" si="24"/>
        <v>-2.1787921380631126E-2</v>
      </c>
      <c r="F242" s="11">
        <f t="shared" si="24"/>
        <v>5.1991752122800605E-2</v>
      </c>
      <c r="G242" s="3">
        <f t="shared" si="25"/>
        <v>2.8587085202916758E-2</v>
      </c>
      <c r="H242" s="11">
        <f t="shared" si="23"/>
        <v>0.93716803165781704</v>
      </c>
      <c r="I242" s="3">
        <f t="shared" si="26"/>
        <v>2.2307219751250607E-2</v>
      </c>
      <c r="J242" s="22">
        <f t="shared" si="27"/>
        <v>223.07219751250608</v>
      </c>
    </row>
    <row r="243" spans="1:10" x14ac:dyDescent="0.3">
      <c r="A243" s="11">
        <v>2.2799999999999998</v>
      </c>
      <c r="B243" s="7">
        <v>2</v>
      </c>
      <c r="C243" s="11">
        <f t="shared" si="24"/>
        <v>-7.7911827066428317E-4</v>
      </c>
      <c r="D243" s="11">
        <f t="shared" si="24"/>
        <v>6.8247638597538074E-3</v>
      </c>
      <c r="E243" s="11">
        <f t="shared" si="24"/>
        <v>-2.1787921380631126E-2</v>
      </c>
      <c r="F243" s="11">
        <f t="shared" si="24"/>
        <v>5.1991752122800605E-2</v>
      </c>
      <c r="G243" s="3">
        <f t="shared" si="25"/>
        <v>2.8558759829961478E-2</v>
      </c>
      <c r="H243" s="11">
        <f t="shared" si="23"/>
        <v>0.93696066962398949</v>
      </c>
      <c r="I243" s="3">
        <f t="shared" si="26"/>
        <v>2.2315257627779417E-2</v>
      </c>
      <c r="J243" s="22">
        <f t="shared" si="27"/>
        <v>223.15257627779417</v>
      </c>
    </row>
    <row r="244" spans="1:10" x14ac:dyDescent="0.3">
      <c r="A244" s="11">
        <v>2.29</v>
      </c>
      <c r="B244" s="7">
        <v>2</v>
      </c>
      <c r="C244" s="11">
        <f t="shared" si="24"/>
        <v>-7.7911827066428317E-4</v>
      </c>
      <c r="D244" s="11">
        <f t="shared" si="24"/>
        <v>6.8247638597538074E-3</v>
      </c>
      <c r="E244" s="11">
        <f t="shared" si="24"/>
        <v>-2.1787921380631126E-2</v>
      </c>
      <c r="F244" s="11">
        <f t="shared" si="24"/>
        <v>5.1991752122800605E-2</v>
      </c>
      <c r="G244" s="3">
        <f t="shared" si="25"/>
        <v>2.8530733575983867E-2</v>
      </c>
      <c r="H244" s="11">
        <f t="shared" si="23"/>
        <v>0.936753242490176</v>
      </c>
      <c r="I244" s="3">
        <f t="shared" si="26"/>
        <v>2.2322891063374151E-2</v>
      </c>
      <c r="J244" s="22">
        <f t="shared" si="27"/>
        <v>223.22891063374152</v>
      </c>
    </row>
    <row r="245" spans="1:10" x14ac:dyDescent="0.3">
      <c r="A245" s="11">
        <v>2.2999999999999998</v>
      </c>
      <c r="B245" s="7">
        <v>2</v>
      </c>
      <c r="C245" s="11">
        <f t="shared" si="24"/>
        <v>-7.7911827066428317E-4</v>
      </c>
      <c r="D245" s="11">
        <f t="shared" si="24"/>
        <v>6.8247638597538074E-3</v>
      </c>
      <c r="E245" s="11">
        <f t="shared" si="24"/>
        <v>-2.1787921380631126E-2</v>
      </c>
      <c r="F245" s="11">
        <f t="shared" si="24"/>
        <v>5.1991752122800605E-2</v>
      </c>
      <c r="G245" s="3">
        <f t="shared" si="25"/>
        <v>2.8503001766274325E-2</v>
      </c>
      <c r="H245" s="11">
        <f t="shared" si="23"/>
        <v>0.93654575198535728</v>
      </c>
      <c r="I245" s="3">
        <f t="shared" si="26"/>
        <v>2.2330101252503454E-2</v>
      </c>
      <c r="J245" s="22">
        <f t="shared" si="27"/>
        <v>223.30101252503454</v>
      </c>
    </row>
    <row r="246" spans="1:10" x14ac:dyDescent="0.3">
      <c r="A246" s="11">
        <v>2.31</v>
      </c>
      <c r="B246" s="7">
        <v>2</v>
      </c>
      <c r="C246" s="11">
        <f t="shared" si="24"/>
        <v>-7.7911827066428317E-4</v>
      </c>
      <c r="D246" s="11">
        <f t="shared" si="24"/>
        <v>6.8247638597538074E-3</v>
      </c>
      <c r="E246" s="11">
        <f t="shared" si="24"/>
        <v>-2.1787921380631126E-2</v>
      </c>
      <c r="F246" s="11">
        <f t="shared" si="24"/>
        <v>5.1991752122800605E-2</v>
      </c>
      <c r="G246" s="3">
        <f t="shared" si="25"/>
        <v>2.8475559726123215E-2</v>
      </c>
      <c r="H246" s="11">
        <f t="shared" si="23"/>
        <v>0.93633820001213131</v>
      </c>
      <c r="I246" s="3">
        <f t="shared" si="26"/>
        <v>2.233686938963686E-2</v>
      </c>
      <c r="J246" s="22">
        <f t="shared" si="27"/>
        <v>223.3686938963686</v>
      </c>
    </row>
    <row r="247" spans="1:10" x14ac:dyDescent="0.3">
      <c r="A247" s="11">
        <v>2.3199999999999998</v>
      </c>
      <c r="B247" s="7">
        <v>2</v>
      </c>
      <c r="C247" s="11">
        <f t="shared" si="24"/>
        <v>-7.7911827066428317E-4</v>
      </c>
      <c r="D247" s="11">
        <f t="shared" si="24"/>
        <v>6.8247638597538074E-3</v>
      </c>
      <c r="E247" s="11">
        <f t="shared" si="24"/>
        <v>-2.1787921380631126E-2</v>
      </c>
      <c r="F247" s="11">
        <f t="shared" si="24"/>
        <v>5.1991752122800605E-2</v>
      </c>
      <c r="G247" s="3">
        <f t="shared" si="25"/>
        <v>2.8448402780820913E-2</v>
      </c>
      <c r="H247" s="11">
        <f t="shared" si="23"/>
        <v>0.93613058864651799</v>
      </c>
      <c r="I247" s="3">
        <f t="shared" si="26"/>
        <v>2.2343176669253673E-2</v>
      </c>
      <c r="J247" s="22">
        <f t="shared" si="27"/>
        <v>223.43176669253671</v>
      </c>
    </row>
    <row r="248" spans="1:10" x14ac:dyDescent="0.3">
      <c r="A248" s="11">
        <v>2.33</v>
      </c>
      <c r="B248" s="7">
        <v>2</v>
      </c>
      <c r="C248" s="11">
        <f t="shared" si="24"/>
        <v>-7.7911827066428317E-4</v>
      </c>
      <c r="D248" s="11">
        <f t="shared" si="24"/>
        <v>6.8247638597538074E-3</v>
      </c>
      <c r="E248" s="11">
        <f t="shared" si="24"/>
        <v>-2.1787921380631126E-2</v>
      </c>
      <c r="F248" s="11">
        <f t="shared" si="24"/>
        <v>5.1991752122800605E-2</v>
      </c>
      <c r="G248" s="3">
        <f t="shared" si="25"/>
        <v>2.8421526255657796E-2</v>
      </c>
      <c r="H248" s="11">
        <f t="shared" si="23"/>
        <v>0.93592292013776357</v>
      </c>
      <c r="I248" s="3">
        <f t="shared" si="26"/>
        <v>2.2349004285875829E-2</v>
      </c>
      <c r="J248" s="22">
        <f t="shared" si="27"/>
        <v>223.49004285875827</v>
      </c>
    </row>
    <row r="249" spans="1:10" x14ac:dyDescent="0.3">
      <c r="A249" s="11">
        <v>2.34</v>
      </c>
      <c r="B249" s="7">
        <v>2</v>
      </c>
      <c r="C249" s="11">
        <f t="shared" si="24"/>
        <v>-7.7911827066428317E-4</v>
      </c>
      <c r="D249" s="11">
        <f t="shared" si="24"/>
        <v>6.8247638597538074E-3</v>
      </c>
      <c r="E249" s="11">
        <f t="shared" si="24"/>
        <v>-2.1787921380631126E-2</v>
      </c>
      <c r="F249" s="11">
        <f t="shared" si="24"/>
        <v>5.1991752122800605E-2</v>
      </c>
      <c r="G249" s="3">
        <f t="shared" si="25"/>
        <v>2.8394925475924239E-2</v>
      </c>
      <c r="H249" s="11">
        <f t="shared" si="23"/>
        <v>0.93571519690814509</v>
      </c>
      <c r="I249" s="3">
        <f t="shared" si="26"/>
        <v>2.2354333434076779E-2</v>
      </c>
      <c r="J249" s="22">
        <f t="shared" si="27"/>
        <v>223.54333434076779</v>
      </c>
    </row>
    <row r="250" spans="1:10" x14ac:dyDescent="0.3">
      <c r="A250" s="11">
        <v>2.35</v>
      </c>
      <c r="B250" s="7">
        <v>2</v>
      </c>
      <c r="C250" s="11">
        <f t="shared" si="24"/>
        <v>-7.7911827066428317E-4</v>
      </c>
      <c r="D250" s="11">
        <f t="shared" si="24"/>
        <v>6.8247638597538074E-3</v>
      </c>
      <c r="E250" s="11">
        <f t="shared" si="24"/>
        <v>-2.1787921380631126E-2</v>
      </c>
      <c r="F250" s="11">
        <f t="shared" si="24"/>
        <v>5.1991752122800605E-2</v>
      </c>
      <c r="G250" s="3">
        <f t="shared" si="25"/>
        <v>2.8368595766910629E-2</v>
      </c>
      <c r="H250" s="11">
        <f t="shared" si="23"/>
        <v>0.93550742155277511</v>
      </c>
      <c r="I250" s="3">
        <f t="shared" si="26"/>
        <v>2.2359145308516126E-2</v>
      </c>
      <c r="J250" s="22">
        <f t="shared" si="27"/>
        <v>223.59145308516128</v>
      </c>
    </row>
    <row r="251" spans="1:10" x14ac:dyDescent="0.3">
      <c r="A251" s="11">
        <v>2.36</v>
      </c>
      <c r="B251" s="7">
        <v>2</v>
      </c>
      <c r="C251" s="11">
        <f t="shared" si="24"/>
        <v>-7.7911827066428317E-4</v>
      </c>
      <c r="D251" s="11">
        <f t="shared" si="24"/>
        <v>6.8247638597538074E-3</v>
      </c>
      <c r="E251" s="11">
        <f t="shared" si="24"/>
        <v>-2.1787921380631126E-2</v>
      </c>
      <c r="F251" s="11">
        <f t="shared" si="24"/>
        <v>5.1991752122800605E-2</v>
      </c>
      <c r="G251" s="3">
        <f t="shared" si="25"/>
        <v>2.8342532453907325E-2</v>
      </c>
      <c r="H251" s="11">
        <f t="shared" si="23"/>
        <v>0.93529959683940578</v>
      </c>
      <c r="I251" s="3">
        <f t="shared" si="26"/>
        <v>2.2363421103954728E-2</v>
      </c>
      <c r="J251" s="22">
        <f t="shared" si="27"/>
        <v>223.63421103954727</v>
      </c>
    </row>
    <row r="252" spans="1:10" x14ac:dyDescent="0.3">
      <c r="A252" s="11">
        <v>2.37</v>
      </c>
      <c r="B252" s="7">
        <v>2</v>
      </c>
      <c r="C252" s="11">
        <f t="shared" si="24"/>
        <v>-7.7911827066428317E-4</v>
      </c>
      <c r="D252" s="11">
        <f t="shared" si="24"/>
        <v>6.8247638597538074E-3</v>
      </c>
      <c r="E252" s="11">
        <f t="shared" si="24"/>
        <v>-2.1787921380631126E-2</v>
      </c>
      <c r="F252" s="11">
        <f t="shared" si="24"/>
        <v>5.1991752122800605E-2</v>
      </c>
      <c r="G252" s="3">
        <f t="shared" si="25"/>
        <v>2.8316730862204716E-2</v>
      </c>
      <c r="H252" s="11">
        <f t="shared" si="23"/>
        <v>0.93509172570823329</v>
      </c>
      <c r="I252" s="3">
        <f t="shared" si="26"/>
        <v>2.2367142015286667E-2</v>
      </c>
      <c r="J252" s="22">
        <f t="shared" si="27"/>
        <v>223.67142015286669</v>
      </c>
    </row>
    <row r="253" spans="1:10" x14ac:dyDescent="0.3">
      <c r="A253" s="11">
        <v>2.38</v>
      </c>
      <c r="B253" s="7">
        <v>2</v>
      </c>
      <c r="C253" s="11">
        <f t="shared" si="24"/>
        <v>-7.7911827066428317E-4</v>
      </c>
      <c r="D253" s="11">
        <f t="shared" si="24"/>
        <v>6.8247638597538074E-3</v>
      </c>
      <c r="E253" s="11">
        <f t="shared" si="24"/>
        <v>-2.1787921380631126E-2</v>
      </c>
      <c r="F253" s="11">
        <f t="shared" si="24"/>
        <v>5.1991752122800605E-2</v>
      </c>
      <c r="G253" s="3">
        <f t="shared" si="25"/>
        <v>2.8291186317093167E-2</v>
      </c>
      <c r="H253" s="11">
        <f t="shared" si="23"/>
        <v>0.93488381127170184</v>
      </c>
      <c r="I253" s="3">
        <f t="shared" si="26"/>
        <v>2.2370289237557017E-2</v>
      </c>
      <c r="J253" s="22">
        <f t="shared" si="27"/>
        <v>223.70289237557017</v>
      </c>
    </row>
    <row r="254" spans="1:10" x14ac:dyDescent="0.3">
      <c r="A254" s="11">
        <v>2.39</v>
      </c>
      <c r="B254" s="7">
        <v>2</v>
      </c>
      <c r="C254" s="11">
        <f t="shared" si="24"/>
        <v>-7.7911827066428317E-4</v>
      </c>
      <c r="D254" s="11">
        <f t="shared" si="24"/>
        <v>6.8247638597538074E-3</v>
      </c>
      <c r="E254" s="11">
        <f t="shared" si="24"/>
        <v>-2.1787921380631126E-2</v>
      </c>
      <c r="F254" s="11">
        <f t="shared" si="24"/>
        <v>5.1991752122800605E-2</v>
      </c>
      <c r="G254" s="3">
        <f t="shared" si="25"/>
        <v>2.8265894143863064E-2</v>
      </c>
      <c r="H254" s="11">
        <f t="shared" si="23"/>
        <v>0.93467585681430798</v>
      </c>
      <c r="I254" s="3">
        <f t="shared" si="26"/>
        <v>2.2372843965995592E-2</v>
      </c>
      <c r="J254" s="22">
        <f t="shared" si="27"/>
        <v>223.72843965995594</v>
      </c>
    </row>
    <row r="255" spans="1:10" x14ac:dyDescent="0.3">
      <c r="A255" s="11">
        <v>2.4</v>
      </c>
      <c r="B255" s="7">
        <v>2</v>
      </c>
      <c r="C255" s="11">
        <f t="shared" si="24"/>
        <v>-7.7911827066428317E-4</v>
      </c>
      <c r="D255" s="11">
        <f t="shared" si="24"/>
        <v>6.8247638597538074E-3</v>
      </c>
      <c r="E255" s="11">
        <f t="shared" si="24"/>
        <v>-2.1787921380631126E-2</v>
      </c>
      <c r="F255" s="11">
        <f t="shared" si="24"/>
        <v>5.1991752122800605E-2</v>
      </c>
      <c r="G255" s="3">
        <f t="shared" si="25"/>
        <v>2.8240849667804786E-2</v>
      </c>
      <c r="H255" s="11">
        <f t="shared" si="23"/>
        <v>0.93446786579240448</v>
      </c>
      <c r="I255" s="3">
        <f t="shared" si="26"/>
        <v>2.2374787396038265E-2</v>
      </c>
      <c r="J255" s="22">
        <f t="shared" si="27"/>
        <v>223.74787396038266</v>
      </c>
    </row>
    <row r="256" spans="1:10" x14ac:dyDescent="0.3">
      <c r="A256" s="11">
        <v>2.41</v>
      </c>
      <c r="B256" s="7">
        <v>2</v>
      </c>
      <c r="C256" s="11">
        <f t="shared" si="24"/>
        <v>-7.7911827066428317E-4</v>
      </c>
      <c r="D256" s="11">
        <f t="shared" si="24"/>
        <v>6.8247638597538074E-3</v>
      </c>
      <c r="E256" s="11">
        <f t="shared" si="24"/>
        <v>-2.1787921380631126E-2</v>
      </c>
      <c r="F256" s="11">
        <f t="shared" si="24"/>
        <v>5.1991752122800605E-2</v>
      </c>
      <c r="G256" s="3">
        <f t="shared" si="25"/>
        <v>2.8216048214208693E-2</v>
      </c>
      <c r="H256" s="11">
        <f t="shared" si="23"/>
        <v>0.93425984183400501</v>
      </c>
      <c r="I256" s="3">
        <f t="shared" si="26"/>
        <v>2.2376100723358938E-2</v>
      </c>
      <c r="J256" s="22">
        <f t="shared" si="27"/>
        <v>223.7610072335894</v>
      </c>
    </row>
    <row r="257" spans="1:10" x14ac:dyDescent="0.3">
      <c r="A257" s="11">
        <v>2.42</v>
      </c>
      <c r="B257" s="7">
        <v>2</v>
      </c>
      <c r="C257" s="11">
        <f t="shared" si="24"/>
        <v>-7.7911827066428317E-4</v>
      </c>
      <c r="D257" s="11">
        <f t="shared" si="24"/>
        <v>6.8247638597538074E-3</v>
      </c>
      <c r="E257" s="11">
        <f t="shared" si="24"/>
        <v>-2.1787921380631126E-2</v>
      </c>
      <c r="F257" s="11">
        <f t="shared" si="24"/>
        <v>5.1991752122800605E-2</v>
      </c>
      <c r="G257" s="3">
        <f t="shared" si="25"/>
        <v>2.8191485108365177E-2</v>
      </c>
      <c r="H257" s="11">
        <f t="shared" si="23"/>
        <v>0.93405178873858774</v>
      </c>
      <c r="I257" s="3">
        <f t="shared" si="26"/>
        <v>2.2376765143896193E-2</v>
      </c>
      <c r="J257" s="22">
        <f t="shared" si="27"/>
        <v>223.76765143896193</v>
      </c>
    </row>
    <row r="258" spans="1:10" x14ac:dyDescent="0.3">
      <c r="A258" s="11">
        <v>2.4300000000000002</v>
      </c>
      <c r="B258" s="7">
        <v>2</v>
      </c>
      <c r="C258" s="11">
        <f t="shared" si="24"/>
        <v>-7.7911827066428317E-4</v>
      </c>
      <c r="D258" s="11">
        <f t="shared" si="24"/>
        <v>6.8247638597538074E-3</v>
      </c>
      <c r="E258" s="11">
        <f t="shared" si="24"/>
        <v>-2.1787921380631126E-2</v>
      </c>
      <c r="F258" s="11">
        <f t="shared" si="24"/>
        <v>5.1991752122800605E-2</v>
      </c>
      <c r="G258" s="3">
        <f t="shared" si="25"/>
        <v>2.8167155675564604E-2</v>
      </c>
      <c r="H258" s="11">
        <f t="shared" si="23"/>
        <v>0.93384371047690029</v>
      </c>
      <c r="I258" s="3">
        <f t="shared" si="26"/>
        <v>2.2376761853887039E-2</v>
      </c>
      <c r="J258" s="22">
        <f t="shared" si="27"/>
        <v>223.76761853887041</v>
      </c>
    </row>
    <row r="259" spans="1:10" x14ac:dyDescent="0.3">
      <c r="A259" s="11">
        <v>2.44</v>
      </c>
      <c r="B259" s="7">
        <v>2</v>
      </c>
      <c r="C259" s="11">
        <f t="shared" si="24"/>
        <v>-7.7911827066428317E-4</v>
      </c>
      <c r="D259" s="11">
        <f t="shared" si="24"/>
        <v>6.8247638597538074E-3</v>
      </c>
      <c r="E259" s="11">
        <f t="shared" si="24"/>
        <v>-2.1787921380631126E-2</v>
      </c>
      <c r="F259" s="11">
        <f t="shared" si="24"/>
        <v>5.1991752122800605E-2</v>
      </c>
      <c r="G259" s="3">
        <f t="shared" si="25"/>
        <v>2.8143055241097351E-2</v>
      </c>
      <c r="H259" s="11">
        <f t="shared" si="23"/>
        <v>0.93363561119076321</v>
      </c>
      <c r="I259" s="3">
        <f t="shared" si="26"/>
        <v>2.2376072049890894E-2</v>
      </c>
      <c r="J259" s="22">
        <f t="shared" si="27"/>
        <v>223.76072049890894</v>
      </c>
    </row>
    <row r="260" spans="1:10" x14ac:dyDescent="0.3">
      <c r="A260" s="11">
        <v>2.4500000000000002</v>
      </c>
      <c r="B260" s="7">
        <v>2</v>
      </c>
      <c r="C260" s="11">
        <f t="shared" si="24"/>
        <v>-7.7911827066428317E-4</v>
      </c>
      <c r="D260" s="11">
        <f t="shared" si="24"/>
        <v>6.8247638597538074E-3</v>
      </c>
      <c r="E260" s="11">
        <f t="shared" si="24"/>
        <v>-2.1787921380631126E-2</v>
      </c>
      <c r="F260" s="11">
        <f t="shared" si="24"/>
        <v>5.1991752122800605E-2</v>
      </c>
      <c r="G260" s="3">
        <f t="shared" si="25"/>
        <v>2.8119179130253798E-2</v>
      </c>
      <c r="H260" s="11">
        <f t="shared" si="23"/>
        <v>0.93342749519287527</v>
      </c>
      <c r="I260" s="3">
        <f t="shared" si="26"/>
        <v>2.2374676928829551E-2</v>
      </c>
      <c r="J260" s="22">
        <f t="shared" si="27"/>
        <v>223.74676928829552</v>
      </c>
    </row>
    <row r="261" spans="1:10" x14ac:dyDescent="0.3">
      <c r="A261" s="11">
        <v>2.46</v>
      </c>
      <c r="B261" s="7">
        <v>2</v>
      </c>
      <c r="C261" s="11">
        <f t="shared" si="24"/>
        <v>-7.7911827066428317E-4</v>
      </c>
      <c r="D261" s="11">
        <f t="shared" si="24"/>
        <v>6.8247638597538074E-3</v>
      </c>
      <c r="E261" s="11">
        <f t="shared" si="24"/>
        <v>-2.1787921380631126E-2</v>
      </c>
      <c r="F261" s="11">
        <f t="shared" si="24"/>
        <v>5.1991752122800605E-2</v>
      </c>
      <c r="G261" s="3">
        <f t="shared" si="25"/>
        <v>2.8095522668324317E-2</v>
      </c>
      <c r="H261" s="11">
        <f t="shared" si="23"/>
        <v>0.93321936696661723</v>
      </c>
      <c r="I261" s="3">
        <f t="shared" si="26"/>
        <v>2.2372557688010275E-2</v>
      </c>
      <c r="J261" s="22">
        <f t="shared" si="27"/>
        <v>223.72557688010275</v>
      </c>
    </row>
    <row r="262" spans="1:10" x14ac:dyDescent="0.3">
      <c r="A262" s="11">
        <v>2.4700000000000002</v>
      </c>
      <c r="B262" s="7">
        <v>2</v>
      </c>
      <c r="C262" s="11">
        <f t="shared" si="24"/>
        <v>-7.7911827066428317E-4</v>
      </c>
      <c r="D262" s="11">
        <f t="shared" si="24"/>
        <v>6.8247638597538074E-3</v>
      </c>
      <c r="E262" s="11">
        <f t="shared" si="24"/>
        <v>-2.1787921380631126E-2</v>
      </c>
      <c r="F262" s="11">
        <f t="shared" si="24"/>
        <v>5.1991752122800605E-2</v>
      </c>
      <c r="G262" s="3">
        <f t="shared" si="25"/>
        <v>2.8072081180599288E-2</v>
      </c>
      <c r="H262" s="11">
        <f t="shared" si="23"/>
        <v>0.93301123116585727</v>
      </c>
      <c r="I262" s="3">
        <f t="shared" si="26"/>
        <v>2.236969552516932E-2</v>
      </c>
      <c r="J262" s="22">
        <f t="shared" si="27"/>
        <v>223.6969552516932</v>
      </c>
    </row>
    <row r="263" spans="1:10" x14ac:dyDescent="0.3">
      <c r="A263" s="11">
        <v>2.48</v>
      </c>
      <c r="B263" s="7">
        <v>2</v>
      </c>
      <c r="C263" s="11">
        <f t="shared" si="24"/>
        <v>-7.7911827066428317E-4</v>
      </c>
      <c r="D263" s="11">
        <f t="shared" si="24"/>
        <v>6.8247638597538074E-3</v>
      </c>
      <c r="E263" s="11">
        <f t="shared" si="24"/>
        <v>-2.1787921380631126E-2</v>
      </c>
      <c r="F263" s="11">
        <f t="shared" si="24"/>
        <v>5.1991752122800605E-2</v>
      </c>
      <c r="G263" s="3">
        <f t="shared" si="25"/>
        <v>2.8048849992369087E-2</v>
      </c>
      <c r="H263" s="11">
        <f t="shared" si="23"/>
        <v>0.93280309261475558</v>
      </c>
      <c r="I263" s="3">
        <f t="shared" si="26"/>
        <v>2.2366071638498575E-2</v>
      </c>
      <c r="J263" s="22">
        <f t="shared" si="27"/>
        <v>223.66071638498573</v>
      </c>
    </row>
    <row r="264" spans="1:10" x14ac:dyDescent="0.3">
      <c r="A264" s="11">
        <v>2.4900000000000002</v>
      </c>
      <c r="B264" s="7">
        <v>2</v>
      </c>
      <c r="C264" s="11">
        <f t="shared" si="24"/>
        <v>-7.7911827066428317E-4</v>
      </c>
      <c r="D264" s="11">
        <f t="shared" si="24"/>
        <v>6.8247638597538074E-3</v>
      </c>
      <c r="E264" s="11">
        <f t="shared" si="24"/>
        <v>-2.1787921380631126E-2</v>
      </c>
      <c r="F264" s="11">
        <f t="shared" si="24"/>
        <v>5.1991752122800605E-2</v>
      </c>
      <c r="G264" s="3">
        <f t="shared" si="25"/>
        <v>2.8025824428924082E-2</v>
      </c>
      <c r="H264" s="11">
        <f t="shared" si="23"/>
        <v>0.93259495630756939</v>
      </c>
      <c r="I264" s="3">
        <f t="shared" si="26"/>
        <v>2.2361667226683757E-2</v>
      </c>
      <c r="J264" s="22">
        <f t="shared" si="27"/>
        <v>223.61667226683755</v>
      </c>
    </row>
    <row r="265" spans="1:10" x14ac:dyDescent="0.3">
      <c r="A265" s="11">
        <v>2.5</v>
      </c>
      <c r="B265" s="7">
        <v>2</v>
      </c>
      <c r="C265" s="11">
        <f t="shared" si="24"/>
        <v>-7.7911827066428317E-4</v>
      </c>
      <c r="D265" s="11">
        <f t="shared" si="24"/>
        <v>6.8247638597538074E-3</v>
      </c>
      <c r="E265" s="11">
        <f t="shared" si="24"/>
        <v>-2.1787921380631126E-2</v>
      </c>
      <c r="F265" s="11">
        <f t="shared" si="24"/>
        <v>5.1991752122800605E-2</v>
      </c>
      <c r="G265" s="3">
        <f t="shared" si="25"/>
        <v>2.8002999815554663E-2</v>
      </c>
      <c r="H265" s="11">
        <f t="shared" si="23"/>
        <v>0.93238682740845846</v>
      </c>
      <c r="I265" s="3">
        <f t="shared" si="26"/>
        <v>2.2356463488940825E-2</v>
      </c>
      <c r="J265" s="22">
        <f t="shared" si="27"/>
        <v>223.56463488940824</v>
      </c>
    </row>
    <row r="266" spans="1:10" x14ac:dyDescent="0.3">
      <c r="A266" s="11">
        <v>2.5099999999999998</v>
      </c>
      <c r="B266" s="7">
        <v>2</v>
      </c>
      <c r="C266" s="11">
        <f t="shared" si="24"/>
        <v>-7.7911827066428317E-4</v>
      </c>
      <c r="D266" s="11">
        <f t="shared" si="24"/>
        <v>6.8247638597538074E-3</v>
      </c>
      <c r="E266" s="11">
        <f t="shared" si="24"/>
        <v>-2.1787921380631126E-2</v>
      </c>
      <c r="F266" s="11">
        <f t="shared" si="24"/>
        <v>5.1991752122800605E-2</v>
      </c>
      <c r="G266" s="3">
        <f t="shared" si="25"/>
        <v>2.7980371477551197E-2</v>
      </c>
      <c r="H266" s="11">
        <f t="shared" si="23"/>
        <v>0.93217871125129104</v>
      </c>
      <c r="I266" s="3">
        <f t="shared" si="26"/>
        <v>2.2350441625051509E-2</v>
      </c>
      <c r="J266" s="22">
        <f t="shared" si="27"/>
        <v>223.50441625051508</v>
      </c>
    </row>
    <row r="267" spans="1:10" x14ac:dyDescent="0.3">
      <c r="A267" s="11">
        <v>2.52</v>
      </c>
      <c r="B267" s="7">
        <v>2</v>
      </c>
      <c r="C267" s="11">
        <f t="shared" si="24"/>
        <v>-7.7911827066428317E-4</v>
      </c>
      <c r="D267" s="11">
        <f t="shared" si="24"/>
        <v>6.8247638597538074E-3</v>
      </c>
      <c r="E267" s="11">
        <f t="shared" si="24"/>
        <v>-2.1787921380631126E-2</v>
      </c>
      <c r="F267" s="11">
        <f t="shared" si="24"/>
        <v>5.1991752122800605E-2</v>
      </c>
      <c r="G267" s="3">
        <f t="shared" si="25"/>
        <v>2.7957934740204065E-2</v>
      </c>
      <c r="H267" s="11">
        <f t="shared" si="23"/>
        <v>0.93197061333944931</v>
      </c>
      <c r="I267" s="3">
        <f t="shared" si="26"/>
        <v>2.2343582835400611E-2</v>
      </c>
      <c r="J267" s="22">
        <f t="shared" si="27"/>
        <v>223.43582835400611</v>
      </c>
    </row>
    <row r="268" spans="1:10" x14ac:dyDescent="0.3">
      <c r="A268" s="11">
        <v>2.5299999999999998</v>
      </c>
      <c r="B268" s="7">
        <v>2</v>
      </c>
      <c r="C268" s="11">
        <f t="shared" si="24"/>
        <v>-7.7911827066428317E-4</v>
      </c>
      <c r="D268" s="11">
        <f t="shared" si="24"/>
        <v>6.8247638597538074E-3</v>
      </c>
      <c r="E268" s="11">
        <f t="shared" si="24"/>
        <v>-2.1787921380631126E-2</v>
      </c>
      <c r="F268" s="11">
        <f t="shared" si="24"/>
        <v>5.1991752122800605E-2</v>
      </c>
      <c r="G268" s="3">
        <f t="shared" si="25"/>
        <v>2.7935684928803627E-2</v>
      </c>
      <c r="H268" s="11">
        <f t="shared" si="23"/>
        <v>0.93176253934563646</v>
      </c>
      <c r="I268" s="3">
        <f t="shared" si="26"/>
        <v>2.2335868321020413E-2</v>
      </c>
      <c r="J268" s="22">
        <f t="shared" si="27"/>
        <v>223.35868321020413</v>
      </c>
    </row>
    <row r="269" spans="1:10" x14ac:dyDescent="0.3">
      <c r="A269" s="11">
        <v>2.54</v>
      </c>
      <c r="B269" s="7">
        <v>2</v>
      </c>
      <c r="C269" s="11">
        <f t="shared" si="24"/>
        <v>-7.7911827066428317E-4</v>
      </c>
      <c r="D269" s="11">
        <f t="shared" si="24"/>
        <v>6.8247638597538074E-3</v>
      </c>
      <c r="E269" s="11">
        <f t="shared" si="24"/>
        <v>-2.1787921380631126E-2</v>
      </c>
      <c r="F269" s="11">
        <f t="shared" si="24"/>
        <v>5.1991752122800605E-2</v>
      </c>
      <c r="G269" s="3">
        <f t="shared" si="25"/>
        <v>2.791361736864028E-2</v>
      </c>
      <c r="H269" s="11">
        <f t="shared" si="23"/>
        <v>0.93155449511168242</v>
      </c>
      <c r="I269" s="3">
        <f t="shared" si="26"/>
        <v>2.2327279283619106E-2</v>
      </c>
      <c r="J269" s="22">
        <f t="shared" si="27"/>
        <v>223.27279283619106</v>
      </c>
    </row>
    <row r="270" spans="1:10" x14ac:dyDescent="0.3">
      <c r="A270" s="11">
        <v>2.5499999999999998</v>
      </c>
      <c r="B270" s="7">
        <v>2</v>
      </c>
      <c r="C270" s="11">
        <f t="shared" si="24"/>
        <v>-7.7911827066428317E-4</v>
      </c>
      <c r="D270" s="11">
        <f t="shared" si="24"/>
        <v>6.8247638597538074E-3</v>
      </c>
      <c r="E270" s="11">
        <f t="shared" si="24"/>
        <v>-2.1787921380631126E-2</v>
      </c>
      <c r="F270" s="11">
        <f t="shared" si="24"/>
        <v>5.1991752122800605E-2</v>
      </c>
      <c r="G270" s="3">
        <f t="shared" si="25"/>
        <v>2.7891727385004395E-2</v>
      </c>
      <c r="H270" s="11">
        <f t="shared" si="23"/>
        <v>0.93134648664835196</v>
      </c>
      <c r="I270" s="3">
        <f t="shared" si="26"/>
        <v>2.231779692563407E-2</v>
      </c>
      <c r="J270" s="22">
        <f t="shared" si="27"/>
        <v>223.1779692563407</v>
      </c>
    </row>
    <row r="271" spans="1:10" x14ac:dyDescent="0.3">
      <c r="A271" s="11">
        <v>2.56</v>
      </c>
      <c r="B271" s="7">
        <v>2</v>
      </c>
      <c r="C271" s="11">
        <f t="shared" si="24"/>
        <v>-7.7911827066428317E-4</v>
      </c>
      <c r="D271" s="11">
        <f t="shared" si="24"/>
        <v>6.8247638597538074E-3</v>
      </c>
      <c r="E271" s="11">
        <f t="shared" si="24"/>
        <v>-2.1787921380631126E-2</v>
      </c>
      <c r="F271" s="11">
        <f t="shared" ref="F271:F334" si="28">VLOOKUP($B271, $A$3:$H$12, MATCH(F$14, $A$3:$H$3, 0), FALSE)</f>
        <v>5.1991752122800605E-2</v>
      </c>
      <c r="G271" s="3">
        <f t="shared" si="25"/>
        <v>2.7870010303186338E-2</v>
      </c>
      <c r="H271" s="11">
        <f t="shared" ref="H271:H334" si="29">EXP(-G271*A271)</f>
        <v>0.93113852013515175</v>
      </c>
      <c r="I271" s="3">
        <f t="shared" si="26"/>
        <v>2.2307402450261193E-2</v>
      </c>
      <c r="J271" s="22">
        <f t="shared" si="27"/>
        <v>223.07402450261193</v>
      </c>
    </row>
    <row r="272" spans="1:10" x14ac:dyDescent="0.3">
      <c r="A272" s="11">
        <v>2.57</v>
      </c>
      <c r="B272" s="7">
        <v>2</v>
      </c>
      <c r="C272" s="11">
        <f t="shared" ref="C272:F335" si="30">VLOOKUP($B272, $A$3:$H$12, MATCH(C$14, $A$3:$H$3, 0), FALSE)</f>
        <v>-7.7911827066428317E-4</v>
      </c>
      <c r="D272" s="11">
        <f t="shared" si="30"/>
        <v>6.8247638597538074E-3</v>
      </c>
      <c r="E272" s="11">
        <f t="shared" si="30"/>
        <v>-2.1787921380631126E-2</v>
      </c>
      <c r="F272" s="11">
        <f t="shared" si="28"/>
        <v>5.1991752122800605E-2</v>
      </c>
      <c r="G272" s="3">
        <f t="shared" ref="G272:G335" si="31">C272*A272^3 + D272*A272^2 + E272*A272 + F272</f>
        <v>2.784846144847649E-2</v>
      </c>
      <c r="H272" s="11">
        <f t="shared" si="29"/>
        <v>0.93093060192013888</v>
      </c>
      <c r="I272" s="3">
        <f t="shared" ref="I272:I335" si="32">(H272/H297-1)/(A297-A272)</f>
        <v>2.2296077061509045E-2</v>
      </c>
      <c r="J272" s="22">
        <f t="shared" ref="J272:J335" si="33">I272*10000</f>
        <v>222.96077061509044</v>
      </c>
    </row>
    <row r="273" spans="1:10" x14ac:dyDescent="0.3">
      <c r="A273" s="11">
        <v>2.58</v>
      </c>
      <c r="B273" s="7">
        <v>2</v>
      </c>
      <c r="C273" s="11">
        <f t="shared" si="30"/>
        <v>-7.7911827066428317E-4</v>
      </c>
      <c r="D273" s="11">
        <f t="shared" si="30"/>
        <v>6.8247638597538074E-3</v>
      </c>
      <c r="E273" s="11">
        <f t="shared" si="30"/>
        <v>-2.1787921380631126E-2</v>
      </c>
      <c r="F273" s="11">
        <f t="shared" si="28"/>
        <v>5.1991752122800605E-2</v>
      </c>
      <c r="G273" s="3">
        <f t="shared" si="31"/>
        <v>2.7827076146165225E-2</v>
      </c>
      <c r="H273" s="11">
        <f t="shared" si="29"/>
        <v>0.93072273851972875</v>
      </c>
      <c r="I273" s="3">
        <f t="shared" si="32"/>
        <v>2.2283801964229077E-2</v>
      </c>
      <c r="J273" s="22">
        <f t="shared" si="33"/>
        <v>222.83801964229076</v>
      </c>
    </row>
    <row r="274" spans="1:10" x14ac:dyDescent="0.3">
      <c r="A274" s="11">
        <v>2.59</v>
      </c>
      <c r="B274" s="7">
        <v>2</v>
      </c>
      <c r="C274" s="11">
        <f t="shared" si="30"/>
        <v>-7.7911827066428317E-4</v>
      </c>
      <c r="D274" s="11">
        <f t="shared" si="30"/>
        <v>6.8247638597538074E-3</v>
      </c>
      <c r="E274" s="11">
        <f t="shared" si="30"/>
        <v>-2.1787921380631126E-2</v>
      </c>
      <c r="F274" s="11">
        <f t="shared" si="28"/>
        <v>5.1991752122800605E-2</v>
      </c>
      <c r="G274" s="3">
        <f t="shared" si="31"/>
        <v>2.7805849721542937E-2</v>
      </c>
      <c r="H274" s="11">
        <f t="shared" si="29"/>
        <v>0.93051493661850537</v>
      </c>
      <c r="I274" s="3">
        <f t="shared" si="32"/>
        <v>2.2270558364170689E-2</v>
      </c>
      <c r="J274" s="22">
        <f t="shared" si="33"/>
        <v>222.70558364170688</v>
      </c>
    </row>
    <row r="275" spans="1:10" x14ac:dyDescent="0.3">
      <c r="A275" s="11">
        <v>2.6</v>
      </c>
      <c r="B275" s="7">
        <v>2</v>
      </c>
      <c r="C275" s="11">
        <f t="shared" si="30"/>
        <v>-7.7911827066428317E-4</v>
      </c>
      <c r="D275" s="11">
        <f t="shared" si="30"/>
        <v>6.8247638597538074E-3</v>
      </c>
      <c r="E275" s="11">
        <f t="shared" si="30"/>
        <v>-2.1787921380631126E-2</v>
      </c>
      <c r="F275" s="11">
        <f t="shared" si="28"/>
        <v>5.1991752122800605E-2</v>
      </c>
      <c r="G275" s="3">
        <f t="shared" si="31"/>
        <v>2.7784777499899979E-2</v>
      </c>
      <c r="H275" s="11">
        <f t="shared" si="29"/>
        <v>0.93030720306903025</v>
      </c>
      <c r="I275" s="3">
        <f t="shared" si="32"/>
        <v>2.2256327468020309E-2</v>
      </c>
      <c r="J275" s="22">
        <f t="shared" si="33"/>
        <v>222.56327468020311</v>
      </c>
    </row>
    <row r="276" spans="1:10" x14ac:dyDescent="0.3">
      <c r="A276" s="11">
        <v>2.61</v>
      </c>
      <c r="B276" s="7">
        <v>2</v>
      </c>
      <c r="C276" s="11">
        <f t="shared" si="30"/>
        <v>-7.7911827066428317E-4</v>
      </c>
      <c r="D276" s="11">
        <f t="shared" si="30"/>
        <v>6.8247638597538074E-3</v>
      </c>
      <c r="E276" s="11">
        <f t="shared" si="30"/>
        <v>-2.1787921380631126E-2</v>
      </c>
      <c r="F276" s="11">
        <f t="shared" si="28"/>
        <v>5.1991752122800605E-2</v>
      </c>
      <c r="G276" s="3">
        <f t="shared" si="31"/>
        <v>2.7763854806526732E-2</v>
      </c>
      <c r="H276" s="11">
        <f t="shared" si="29"/>
        <v>0.93009954489165358</v>
      </c>
      <c r="I276" s="3">
        <f t="shared" si="32"/>
        <v>2.2241090483448467E-2</v>
      </c>
      <c r="J276" s="22">
        <f t="shared" si="33"/>
        <v>222.41090483448465</v>
      </c>
    </row>
    <row r="277" spans="1:10" x14ac:dyDescent="0.3">
      <c r="A277" s="11">
        <v>2.62</v>
      </c>
      <c r="B277" s="7">
        <v>2</v>
      </c>
      <c r="C277" s="11">
        <f t="shared" si="30"/>
        <v>-7.7911827066428317E-4</v>
      </c>
      <c r="D277" s="11">
        <f t="shared" si="30"/>
        <v>6.8247638597538074E-3</v>
      </c>
      <c r="E277" s="11">
        <f t="shared" si="30"/>
        <v>-2.1787921380631126E-2</v>
      </c>
      <c r="F277" s="11">
        <f t="shared" si="28"/>
        <v>5.1991752122800605E-2</v>
      </c>
      <c r="G277" s="3">
        <f t="shared" si="31"/>
        <v>2.7743076966713583E-2</v>
      </c>
      <c r="H277" s="11">
        <f t="shared" si="29"/>
        <v>0.92989196927432494</v>
      </c>
      <c r="I277" s="3">
        <f t="shared" si="32"/>
        <v>2.2224828619155979E-2</v>
      </c>
      <c r="J277" s="22">
        <f t="shared" si="33"/>
        <v>222.24828619155977</v>
      </c>
    </row>
    <row r="278" spans="1:10" x14ac:dyDescent="0.3">
      <c r="A278" s="11">
        <v>2.63</v>
      </c>
      <c r="B278" s="7">
        <v>2</v>
      </c>
      <c r="C278" s="11">
        <f t="shared" si="30"/>
        <v>-7.7911827066428317E-4</v>
      </c>
      <c r="D278" s="11">
        <f t="shared" si="30"/>
        <v>6.8247638597538074E-3</v>
      </c>
      <c r="E278" s="11">
        <f t="shared" si="30"/>
        <v>-2.1787921380631126E-2</v>
      </c>
      <c r="F278" s="11">
        <f t="shared" si="28"/>
        <v>5.1991752122800605E-2</v>
      </c>
      <c r="G278" s="3">
        <f t="shared" si="31"/>
        <v>2.7722439305750891E-2</v>
      </c>
      <c r="H278" s="11">
        <f t="shared" si="29"/>
        <v>0.92968448357240596</v>
      </c>
      <c r="I278" s="3">
        <f t="shared" si="32"/>
        <v>2.220752308492191E-2</v>
      </c>
      <c r="J278" s="22">
        <f t="shared" si="33"/>
        <v>222.07523084921911</v>
      </c>
    </row>
    <row r="279" spans="1:10" x14ac:dyDescent="0.3">
      <c r="A279" s="11">
        <v>2.64</v>
      </c>
      <c r="B279" s="7">
        <v>2</v>
      </c>
      <c r="C279" s="11">
        <f t="shared" si="30"/>
        <v>-7.7911827066428317E-4</v>
      </c>
      <c r="D279" s="11">
        <f t="shared" si="30"/>
        <v>6.8247638597538074E-3</v>
      </c>
      <c r="E279" s="11">
        <f t="shared" si="30"/>
        <v>-2.1787921380631126E-2</v>
      </c>
      <c r="F279" s="11">
        <f t="shared" si="28"/>
        <v>5.1991752122800605E-2</v>
      </c>
      <c r="G279" s="3">
        <f t="shared" si="31"/>
        <v>2.7701937148929046E-2</v>
      </c>
      <c r="H279" s="11">
        <f t="shared" si="29"/>
        <v>0.9294770953084821</v>
      </c>
      <c r="I279" s="3">
        <f t="shared" si="32"/>
        <v>2.2189155091651536E-2</v>
      </c>
      <c r="J279" s="22">
        <f t="shared" si="33"/>
        <v>221.89155091651537</v>
      </c>
    </row>
    <row r="280" spans="1:10" x14ac:dyDescent="0.3">
      <c r="A280" s="11">
        <v>2.65</v>
      </c>
      <c r="B280" s="7">
        <v>2</v>
      </c>
      <c r="C280" s="11">
        <f t="shared" si="30"/>
        <v>-7.7911827066428317E-4</v>
      </c>
      <c r="D280" s="11">
        <f t="shared" si="30"/>
        <v>6.8247638597538074E-3</v>
      </c>
      <c r="E280" s="11">
        <f t="shared" si="30"/>
        <v>-2.1787921380631126E-2</v>
      </c>
      <c r="F280" s="11">
        <f t="shared" si="28"/>
        <v>5.1991752122800605E-2</v>
      </c>
      <c r="G280" s="3">
        <f t="shared" si="31"/>
        <v>2.7681565821538426E-2</v>
      </c>
      <c r="H280" s="11">
        <f t="shared" si="29"/>
        <v>0.9292698121721773</v>
      </c>
      <c r="I280" s="3">
        <f t="shared" si="32"/>
        <v>2.2169705851425192E-2</v>
      </c>
      <c r="J280" s="22">
        <f t="shared" si="33"/>
        <v>221.69705851425192</v>
      </c>
    </row>
    <row r="281" spans="1:10" x14ac:dyDescent="0.3">
      <c r="A281" s="11">
        <v>2.66</v>
      </c>
      <c r="B281" s="7">
        <v>2</v>
      </c>
      <c r="C281" s="11">
        <f t="shared" si="30"/>
        <v>-7.7911827066428317E-4</v>
      </c>
      <c r="D281" s="11">
        <f t="shared" si="30"/>
        <v>6.8247638597538074E-3</v>
      </c>
      <c r="E281" s="11">
        <f t="shared" si="30"/>
        <v>-2.1787921380631126E-2</v>
      </c>
      <c r="F281" s="11">
        <f t="shared" si="28"/>
        <v>5.1991752122800605E-2</v>
      </c>
      <c r="G281" s="3">
        <f t="shared" si="31"/>
        <v>2.7661320648869392E-2</v>
      </c>
      <c r="H281" s="11">
        <f t="shared" si="29"/>
        <v>0.9290626420199678</v>
      </c>
      <c r="I281" s="3">
        <f t="shared" si="32"/>
        <v>2.2149156577549789E-2</v>
      </c>
      <c r="J281" s="22">
        <f t="shared" si="33"/>
        <v>221.49156577549789</v>
      </c>
    </row>
    <row r="282" spans="1:10" x14ac:dyDescent="0.3">
      <c r="A282" s="11">
        <v>2.67</v>
      </c>
      <c r="B282" s="7">
        <v>2</v>
      </c>
      <c r="C282" s="11">
        <f t="shared" si="30"/>
        <v>-7.7911827066428317E-4</v>
      </c>
      <c r="D282" s="11">
        <f t="shared" si="30"/>
        <v>6.8247638597538074E-3</v>
      </c>
      <c r="E282" s="11">
        <f t="shared" si="30"/>
        <v>-2.1787921380631126E-2</v>
      </c>
      <c r="F282" s="11">
        <f t="shared" si="28"/>
        <v>5.1991752122800605E-2</v>
      </c>
      <c r="G282" s="3">
        <f t="shared" si="31"/>
        <v>2.7641196956212338E-2</v>
      </c>
      <c r="H282" s="11">
        <f t="shared" si="29"/>
        <v>0.92885559287499808</v>
      </c>
      <c r="I282" s="3">
        <f t="shared" si="32"/>
        <v>2.2127488484608548E-2</v>
      </c>
      <c r="J282" s="22">
        <f t="shared" si="33"/>
        <v>221.27488484608548</v>
      </c>
    </row>
    <row r="283" spans="1:10" x14ac:dyDescent="0.3">
      <c r="A283" s="11">
        <v>2.68</v>
      </c>
      <c r="B283" s="7">
        <v>2</v>
      </c>
      <c r="C283" s="11">
        <f t="shared" si="30"/>
        <v>-7.7911827066428317E-4</v>
      </c>
      <c r="D283" s="11">
        <f t="shared" si="30"/>
        <v>6.8247638597538074E-3</v>
      </c>
      <c r="E283" s="11">
        <f t="shared" si="30"/>
        <v>-2.1787921380631126E-2</v>
      </c>
      <c r="F283" s="11">
        <f t="shared" si="28"/>
        <v>5.1991752122800605E-2</v>
      </c>
      <c r="G283" s="3">
        <f t="shared" si="31"/>
        <v>2.7621190068857625E-2</v>
      </c>
      <c r="H283" s="11">
        <f t="shared" si="29"/>
        <v>0.9286486729268969</v>
      </c>
      <c r="I283" s="3">
        <f t="shared" si="32"/>
        <v>2.210468278851252E-2</v>
      </c>
      <c r="J283" s="22">
        <f t="shared" si="33"/>
        <v>221.0468278851252</v>
      </c>
    </row>
    <row r="284" spans="1:10" x14ac:dyDescent="0.3">
      <c r="A284" s="11">
        <v>2.69</v>
      </c>
      <c r="B284" s="7">
        <v>2</v>
      </c>
      <c r="C284" s="11">
        <f t="shared" si="30"/>
        <v>-7.7911827066428317E-4</v>
      </c>
      <c r="D284" s="11">
        <f t="shared" si="30"/>
        <v>6.8247638597538074E-3</v>
      </c>
      <c r="E284" s="11">
        <f t="shared" si="30"/>
        <v>-2.1787921380631126E-2</v>
      </c>
      <c r="F284" s="11">
        <f t="shared" si="28"/>
        <v>5.1991752122800605E-2</v>
      </c>
      <c r="G284" s="3">
        <f t="shared" si="31"/>
        <v>2.7601295312095632E-2</v>
      </c>
      <c r="H284" s="11">
        <f t="shared" si="29"/>
        <v>0.9284418905315952</v>
      </c>
      <c r="I284" s="3">
        <f t="shared" si="32"/>
        <v>2.2080720706554757E-2</v>
      </c>
      <c r="J284" s="22">
        <f t="shared" si="33"/>
        <v>220.80720706554757</v>
      </c>
    </row>
    <row r="285" spans="1:10" x14ac:dyDescent="0.3">
      <c r="A285" s="11">
        <v>2.7</v>
      </c>
      <c r="B285" s="7">
        <v>2</v>
      </c>
      <c r="C285" s="11">
        <f t="shared" si="30"/>
        <v>-7.7911827066428317E-4</v>
      </c>
      <c r="D285" s="11">
        <f t="shared" si="30"/>
        <v>6.8247638597538074E-3</v>
      </c>
      <c r="E285" s="11">
        <f t="shared" si="30"/>
        <v>-2.1787921380631126E-2</v>
      </c>
      <c r="F285" s="11">
        <f t="shared" si="28"/>
        <v>5.1991752122800605E-2</v>
      </c>
      <c r="G285" s="3">
        <f t="shared" si="31"/>
        <v>2.7581508011216734E-2</v>
      </c>
      <c r="H285" s="11">
        <f t="shared" si="29"/>
        <v>0.92823525421114428</v>
      </c>
      <c r="I285" s="3">
        <f t="shared" si="32"/>
        <v>2.2055583457462724E-2</v>
      </c>
      <c r="J285" s="22">
        <f t="shared" si="33"/>
        <v>220.55583457462723</v>
      </c>
    </row>
    <row r="286" spans="1:10" x14ac:dyDescent="0.3">
      <c r="A286" s="11">
        <v>2.71</v>
      </c>
      <c r="B286" s="7">
        <v>2</v>
      </c>
      <c r="C286" s="11">
        <f t="shared" si="30"/>
        <v>-7.7911827066428317E-4</v>
      </c>
      <c r="D286" s="11">
        <f t="shared" si="30"/>
        <v>6.8247638597538074E-3</v>
      </c>
      <c r="E286" s="11">
        <f t="shared" si="30"/>
        <v>-2.1787921380631126E-2</v>
      </c>
      <c r="F286" s="11">
        <f t="shared" si="28"/>
        <v>5.1991752122800605E-2</v>
      </c>
      <c r="G286" s="3">
        <f t="shared" si="31"/>
        <v>2.7561823491511317E-2</v>
      </c>
      <c r="H286" s="11">
        <f t="shared" si="29"/>
        <v>0.92802877265353612</v>
      </c>
      <c r="I286" s="3">
        <f t="shared" si="32"/>
        <v>2.2029252261453358E-2</v>
      </c>
      <c r="J286" s="22">
        <f t="shared" si="33"/>
        <v>220.2925226145336</v>
      </c>
    </row>
    <row r="287" spans="1:10" x14ac:dyDescent="0.3">
      <c r="A287" s="11">
        <v>2.72</v>
      </c>
      <c r="B287" s="7">
        <v>2</v>
      </c>
      <c r="C287" s="11">
        <f t="shared" si="30"/>
        <v>-7.7911827066428317E-4</v>
      </c>
      <c r="D287" s="11">
        <f t="shared" si="30"/>
        <v>6.8247638597538074E-3</v>
      </c>
      <c r="E287" s="11">
        <f t="shared" si="30"/>
        <v>-2.1787921380631126E-2</v>
      </c>
      <c r="F287" s="11">
        <f t="shared" si="28"/>
        <v>5.1991752122800605E-2</v>
      </c>
      <c r="G287" s="3">
        <f t="shared" si="31"/>
        <v>2.7542237078269749E-2</v>
      </c>
      <c r="H287" s="11">
        <f t="shared" si="29"/>
        <v>0.92782245471252378</v>
      </c>
      <c r="I287" s="3">
        <f t="shared" si="32"/>
        <v>2.2001708340287252E-2</v>
      </c>
      <c r="J287" s="22">
        <f t="shared" si="33"/>
        <v>220.01708340287252</v>
      </c>
    </row>
    <row r="288" spans="1:10" x14ac:dyDescent="0.3">
      <c r="A288" s="11">
        <v>2.73</v>
      </c>
      <c r="B288" s="7">
        <v>2</v>
      </c>
      <c r="C288" s="11">
        <f t="shared" si="30"/>
        <v>-7.7911827066428317E-4</v>
      </c>
      <c r="D288" s="11">
        <f t="shared" si="30"/>
        <v>6.8247638597538074E-3</v>
      </c>
      <c r="E288" s="11">
        <f t="shared" si="30"/>
        <v>-2.1787921380631126E-2</v>
      </c>
      <c r="F288" s="11">
        <f t="shared" si="28"/>
        <v>5.1991752122800605E-2</v>
      </c>
      <c r="G288" s="3">
        <f t="shared" si="31"/>
        <v>2.7522744096782403E-2</v>
      </c>
      <c r="H288" s="11">
        <f t="shared" si="29"/>
        <v>0.927616309407444</v>
      </c>
      <c r="I288" s="3">
        <f t="shared" si="32"/>
        <v>2.1972932917325494E-2</v>
      </c>
      <c r="J288" s="22">
        <f t="shared" si="33"/>
        <v>219.72932917325494</v>
      </c>
    </row>
    <row r="289" spans="1:10" x14ac:dyDescent="0.3">
      <c r="A289" s="11">
        <v>2.74</v>
      </c>
      <c r="B289" s="7">
        <v>2</v>
      </c>
      <c r="C289" s="11">
        <f t="shared" si="30"/>
        <v>-7.7911827066428317E-4</v>
      </c>
      <c r="D289" s="11">
        <f t="shared" si="30"/>
        <v>6.8247638597538074E-3</v>
      </c>
      <c r="E289" s="11">
        <f t="shared" si="30"/>
        <v>-2.1787921380631126E-2</v>
      </c>
      <c r="F289" s="11">
        <f t="shared" si="28"/>
        <v>5.1991752122800605E-2</v>
      </c>
      <c r="G289" s="3">
        <f t="shared" si="31"/>
        <v>2.7503339872339667E-2</v>
      </c>
      <c r="H289" s="11">
        <f t="shared" si="29"/>
        <v>0.92741034592304072</v>
      </c>
      <c r="I289" s="3">
        <f t="shared" si="32"/>
        <v>2.1942907217590069E-2</v>
      </c>
      <c r="J289" s="22">
        <f t="shared" si="33"/>
        <v>219.42907217590067</v>
      </c>
    </row>
    <row r="290" spans="1:10" x14ac:dyDescent="0.3">
      <c r="A290" s="11">
        <v>2.75</v>
      </c>
      <c r="B290" s="7">
        <v>2</v>
      </c>
      <c r="C290" s="11">
        <f t="shared" si="30"/>
        <v>-7.7911827066428317E-4</v>
      </c>
      <c r="D290" s="11">
        <f t="shared" si="30"/>
        <v>6.8247638597538074E-3</v>
      </c>
      <c r="E290" s="11">
        <f t="shared" si="30"/>
        <v>-2.1787921380631126E-2</v>
      </c>
      <c r="F290" s="11">
        <f t="shared" si="28"/>
        <v>5.1991752122800605E-2</v>
      </c>
      <c r="G290" s="3">
        <f t="shared" si="31"/>
        <v>2.7484019730231915E-2</v>
      </c>
      <c r="H290" s="11">
        <f t="shared" si="29"/>
        <v>0.92720457360928976</v>
      </c>
      <c r="I290" s="3">
        <f t="shared" si="32"/>
        <v>2.1911612467816255E-2</v>
      </c>
      <c r="J290" s="22">
        <f t="shared" si="33"/>
        <v>219.11612467816255</v>
      </c>
    </row>
    <row r="291" spans="1:10" x14ac:dyDescent="0.3">
      <c r="A291" s="11">
        <v>2.76</v>
      </c>
      <c r="B291" s="7">
        <v>2</v>
      </c>
      <c r="C291" s="11">
        <f t="shared" si="30"/>
        <v>-7.7911827066428317E-4</v>
      </c>
      <c r="D291" s="11">
        <f t="shared" si="30"/>
        <v>6.8247638597538074E-3</v>
      </c>
      <c r="E291" s="11">
        <f t="shared" si="30"/>
        <v>-2.1787921380631126E-2</v>
      </c>
      <c r="F291" s="11">
        <f t="shared" si="28"/>
        <v>5.1991752122800605E-2</v>
      </c>
      <c r="G291" s="3">
        <f t="shared" si="31"/>
        <v>2.7464778995749513E-2</v>
      </c>
      <c r="H291" s="11">
        <f t="shared" si="29"/>
        <v>0.92699900198122553</v>
      </c>
      <c r="I291" s="3">
        <f t="shared" si="32"/>
        <v>2.1880212872475546E-2</v>
      </c>
      <c r="J291" s="22">
        <f t="shared" si="33"/>
        <v>218.80212872475545</v>
      </c>
    </row>
    <row r="292" spans="1:10" x14ac:dyDescent="0.3">
      <c r="A292" s="11">
        <v>2.77</v>
      </c>
      <c r="B292" s="7">
        <v>2</v>
      </c>
      <c r="C292" s="11">
        <f t="shared" si="30"/>
        <v>-7.7911827066428317E-4</v>
      </c>
      <c r="D292" s="11">
        <f t="shared" si="30"/>
        <v>6.8247638597538074E-3</v>
      </c>
      <c r="E292" s="11">
        <f t="shared" si="30"/>
        <v>-2.1787921380631126E-2</v>
      </c>
      <c r="F292" s="11">
        <f t="shared" si="28"/>
        <v>5.1991752122800605E-2</v>
      </c>
      <c r="G292" s="3">
        <f t="shared" si="31"/>
        <v>2.7445612994182841E-2</v>
      </c>
      <c r="H292" s="11">
        <f t="shared" si="29"/>
        <v>0.92679364071876869</v>
      </c>
      <c r="I292" s="3">
        <f t="shared" si="32"/>
        <v>2.1849916835121164E-2</v>
      </c>
      <c r="J292" s="22">
        <f t="shared" si="33"/>
        <v>218.49916835121164</v>
      </c>
    </row>
    <row r="293" spans="1:10" x14ac:dyDescent="0.3">
      <c r="A293" s="11">
        <v>2.78</v>
      </c>
      <c r="B293" s="7">
        <v>2</v>
      </c>
      <c r="C293" s="11">
        <f t="shared" si="30"/>
        <v>-7.7911827066428317E-4</v>
      </c>
      <c r="D293" s="11">
        <f t="shared" si="30"/>
        <v>6.8247638597538074E-3</v>
      </c>
      <c r="E293" s="11">
        <f t="shared" si="30"/>
        <v>-2.1787921380631126E-2</v>
      </c>
      <c r="F293" s="11">
        <f t="shared" si="28"/>
        <v>5.1991752122800605E-2</v>
      </c>
      <c r="G293" s="3">
        <f t="shared" si="31"/>
        <v>2.7426517050822274E-2</v>
      </c>
      <c r="H293" s="11">
        <f t="shared" si="29"/>
        <v>0.92658849966655543</v>
      </c>
      <c r="I293" s="3">
        <f t="shared" si="32"/>
        <v>2.1820772306914371E-2</v>
      </c>
      <c r="J293" s="22">
        <f t="shared" si="33"/>
        <v>218.2077230691437</v>
      </c>
    </row>
    <row r="294" spans="1:10" x14ac:dyDescent="0.3">
      <c r="A294" s="11">
        <v>2.79</v>
      </c>
      <c r="B294" s="7">
        <v>2</v>
      </c>
      <c r="C294" s="11">
        <f t="shared" si="30"/>
        <v>-7.7911827066428317E-4</v>
      </c>
      <c r="D294" s="11">
        <f t="shared" si="30"/>
        <v>6.8247638597538074E-3</v>
      </c>
      <c r="E294" s="11">
        <f t="shared" si="30"/>
        <v>-2.1787921380631126E-2</v>
      </c>
      <c r="F294" s="11">
        <f t="shared" si="28"/>
        <v>5.1991752122800605E-2</v>
      </c>
      <c r="G294" s="3">
        <f t="shared" si="31"/>
        <v>2.7407486490958179E-2</v>
      </c>
      <c r="H294" s="11">
        <f t="shared" si="29"/>
        <v>0.92638358883376914</v>
      </c>
      <c r="I294" s="3">
        <f t="shared" si="32"/>
        <v>2.1792827805098725E-2</v>
      </c>
      <c r="J294" s="22">
        <f t="shared" si="33"/>
        <v>217.92827805098725</v>
      </c>
    </row>
    <row r="295" spans="1:10" x14ac:dyDescent="0.3">
      <c r="A295" s="11">
        <v>2.8</v>
      </c>
      <c r="B295" s="7">
        <v>2</v>
      </c>
      <c r="C295" s="11">
        <f t="shared" si="30"/>
        <v>-7.7911827066428317E-4</v>
      </c>
      <c r="D295" s="11">
        <f t="shared" si="30"/>
        <v>6.8247638597538074E-3</v>
      </c>
      <c r="E295" s="11">
        <f t="shared" si="30"/>
        <v>-2.1787921380631126E-2</v>
      </c>
      <c r="F295" s="11">
        <f t="shared" si="28"/>
        <v>5.1991752122800605E-2</v>
      </c>
      <c r="G295" s="3">
        <f t="shared" si="31"/>
        <v>2.7388516639880962E-2</v>
      </c>
      <c r="H295" s="11">
        <f t="shared" si="29"/>
        <v>0.92617891839397204</v>
      </c>
      <c r="I295" s="3">
        <f t="shared" si="32"/>
        <v>2.1766132413110206E-2</v>
      </c>
      <c r="J295" s="22">
        <f t="shared" si="33"/>
        <v>217.66132413110205</v>
      </c>
    </row>
    <row r="296" spans="1:10" x14ac:dyDescent="0.3">
      <c r="A296" s="11">
        <v>2.81</v>
      </c>
      <c r="B296" s="7">
        <v>2</v>
      </c>
      <c r="C296" s="11">
        <f t="shared" si="30"/>
        <v>-7.7911827066428317E-4</v>
      </c>
      <c r="D296" s="11">
        <f t="shared" si="30"/>
        <v>6.8247638597538074E-3</v>
      </c>
      <c r="E296" s="11">
        <f t="shared" si="30"/>
        <v>-2.1787921380631126E-2</v>
      </c>
      <c r="F296" s="11">
        <f t="shared" si="28"/>
        <v>5.1991752122800605E-2</v>
      </c>
      <c r="G296" s="3">
        <f t="shared" si="31"/>
        <v>2.7369602822880972E-2</v>
      </c>
      <c r="H296" s="11">
        <f t="shared" si="29"/>
        <v>0.92597449868494075</v>
      </c>
      <c r="I296" s="3">
        <f t="shared" si="32"/>
        <v>2.1740735780719334E-2</v>
      </c>
      <c r="J296" s="22">
        <f t="shared" si="33"/>
        <v>217.40735780719334</v>
      </c>
    </row>
    <row r="297" spans="1:10" x14ac:dyDescent="0.3">
      <c r="A297" s="11">
        <v>2.82</v>
      </c>
      <c r="B297" s="7">
        <v>2</v>
      </c>
      <c r="C297" s="11">
        <f t="shared" si="30"/>
        <v>-7.7911827066428317E-4</v>
      </c>
      <c r="D297" s="11">
        <f t="shared" si="30"/>
        <v>6.8247638597538074E-3</v>
      </c>
      <c r="E297" s="11">
        <f t="shared" si="30"/>
        <v>-2.1787921380631126E-2</v>
      </c>
      <c r="F297" s="11">
        <f t="shared" si="28"/>
        <v>5.1991752122800605E-2</v>
      </c>
      <c r="G297" s="3">
        <f t="shared" si="31"/>
        <v>2.7350740365248587E-2</v>
      </c>
      <c r="H297" s="11">
        <f t="shared" si="29"/>
        <v>0.92577034020850191</v>
      </c>
      <c r="I297" s="3">
        <f t="shared" si="32"/>
        <v>2.1716688124159944E-2</v>
      </c>
      <c r="J297" s="22">
        <f t="shared" si="33"/>
        <v>217.16688124159944</v>
      </c>
    </row>
    <row r="298" spans="1:10" x14ac:dyDescent="0.3">
      <c r="A298" s="11">
        <v>2.83</v>
      </c>
      <c r="B298" s="7">
        <v>2</v>
      </c>
      <c r="C298" s="11">
        <f t="shared" si="30"/>
        <v>-7.7911827066428317E-4</v>
      </c>
      <c r="D298" s="11">
        <f t="shared" si="30"/>
        <v>6.8247638597538074E-3</v>
      </c>
      <c r="E298" s="11">
        <f t="shared" si="30"/>
        <v>-2.1787921380631126E-2</v>
      </c>
      <c r="F298" s="11">
        <f t="shared" si="28"/>
        <v>5.1991752122800605E-2</v>
      </c>
      <c r="G298" s="3">
        <f t="shared" si="31"/>
        <v>2.7331924592274195E-2</v>
      </c>
      <c r="H298" s="11">
        <f t="shared" si="29"/>
        <v>0.9255664536303706</v>
      </c>
      <c r="I298" s="3">
        <f t="shared" si="32"/>
        <v>2.1694040226282851E-2</v>
      </c>
      <c r="J298" s="22">
        <f t="shared" si="33"/>
        <v>216.94040226282851</v>
      </c>
    </row>
    <row r="299" spans="1:10" x14ac:dyDescent="0.3">
      <c r="A299" s="11">
        <v>2.84</v>
      </c>
      <c r="B299" s="7">
        <v>2</v>
      </c>
      <c r="C299" s="11">
        <f t="shared" si="30"/>
        <v>-7.7911827066428317E-4</v>
      </c>
      <c r="D299" s="11">
        <f t="shared" si="30"/>
        <v>6.8247638597538074E-3</v>
      </c>
      <c r="E299" s="11">
        <f t="shared" si="30"/>
        <v>-2.1787921380631126E-2</v>
      </c>
      <c r="F299" s="11">
        <f t="shared" si="28"/>
        <v>5.1991752122800605E-2</v>
      </c>
      <c r="G299" s="3">
        <f t="shared" si="31"/>
        <v>2.7313150829248171E-2</v>
      </c>
      <c r="H299" s="11">
        <f t="shared" si="29"/>
        <v>0.92536284977999017</v>
      </c>
      <c r="I299" s="3">
        <f t="shared" si="32"/>
        <v>2.1672843436708611E-2</v>
      </c>
      <c r="J299" s="22">
        <f t="shared" si="33"/>
        <v>216.72843436708609</v>
      </c>
    </row>
    <row r="300" spans="1:10" x14ac:dyDescent="0.3">
      <c r="A300" s="11">
        <v>2.85</v>
      </c>
      <c r="B300" s="7">
        <v>2</v>
      </c>
      <c r="C300" s="11">
        <f t="shared" si="30"/>
        <v>-7.7911827066428317E-4</v>
      </c>
      <c r="D300" s="11">
        <f t="shared" si="30"/>
        <v>6.8247638597538074E-3</v>
      </c>
      <c r="E300" s="11">
        <f t="shared" si="30"/>
        <v>-2.1787921380631126E-2</v>
      </c>
      <c r="F300" s="11">
        <f t="shared" si="28"/>
        <v>5.1991752122800605E-2</v>
      </c>
      <c r="G300" s="3">
        <f t="shared" si="31"/>
        <v>2.7294414401460874E-2</v>
      </c>
      <c r="H300" s="11">
        <f t="shared" si="29"/>
        <v>0.92515953965037478</v>
      </c>
      <c r="I300" s="3">
        <f t="shared" si="32"/>
        <v>2.1653149671995386E-2</v>
      </c>
      <c r="J300" s="22">
        <f t="shared" si="33"/>
        <v>216.53149671995385</v>
      </c>
    </row>
    <row r="301" spans="1:10" x14ac:dyDescent="0.3">
      <c r="A301" s="11">
        <v>2.86</v>
      </c>
      <c r="B301" s="7">
        <v>2</v>
      </c>
      <c r="C301" s="11">
        <f t="shared" si="30"/>
        <v>-7.7911827066428317E-4</v>
      </c>
      <c r="D301" s="11">
        <f t="shared" si="30"/>
        <v>6.8247638597538074E-3</v>
      </c>
      <c r="E301" s="11">
        <f t="shared" si="30"/>
        <v>-2.1787921380631126E-2</v>
      </c>
      <c r="F301" s="11">
        <f t="shared" si="28"/>
        <v>5.1991752122800605E-2</v>
      </c>
      <c r="G301" s="3">
        <f t="shared" si="31"/>
        <v>2.7275710634202699E-2</v>
      </c>
      <c r="H301" s="11">
        <f t="shared" si="29"/>
        <v>0.92495653439795311</v>
      </c>
      <c r="I301" s="3">
        <f t="shared" si="32"/>
        <v>2.1635011415815697E-2</v>
      </c>
      <c r="J301" s="22">
        <f t="shared" si="33"/>
        <v>216.35011415815697</v>
      </c>
    </row>
    <row r="302" spans="1:10" x14ac:dyDescent="0.3">
      <c r="A302" s="11">
        <v>2.87</v>
      </c>
      <c r="B302" s="7">
        <v>2</v>
      </c>
      <c r="C302" s="11">
        <f t="shared" si="30"/>
        <v>-7.7911827066428317E-4</v>
      </c>
      <c r="D302" s="11">
        <f t="shared" si="30"/>
        <v>6.8247638597538074E-3</v>
      </c>
      <c r="E302" s="11">
        <f t="shared" si="30"/>
        <v>-2.1787921380631126E-2</v>
      </c>
      <c r="F302" s="11">
        <f t="shared" si="28"/>
        <v>5.1991752122800605E-2</v>
      </c>
      <c r="G302" s="3">
        <f t="shared" si="31"/>
        <v>2.7257034852764012E-2</v>
      </c>
      <c r="H302" s="11">
        <f t="shared" si="29"/>
        <v>0.92475384534241478</v>
      </c>
      <c r="I302" s="3">
        <f t="shared" si="32"/>
        <v>2.161848171914027E-2</v>
      </c>
      <c r="J302" s="22">
        <f t="shared" si="33"/>
        <v>216.18481719140271</v>
      </c>
    </row>
    <row r="303" spans="1:10" x14ac:dyDescent="0.3">
      <c r="A303" s="11">
        <v>2.88</v>
      </c>
      <c r="B303" s="7">
        <v>2</v>
      </c>
      <c r="C303" s="11">
        <f t="shared" si="30"/>
        <v>-7.7911827066428317E-4</v>
      </c>
      <c r="D303" s="11">
        <f t="shared" si="30"/>
        <v>6.8247638597538074E-3</v>
      </c>
      <c r="E303" s="11">
        <f t="shared" si="30"/>
        <v>-2.1787921380631126E-2</v>
      </c>
      <c r="F303" s="11">
        <f t="shared" si="28"/>
        <v>5.1991752122800605E-2</v>
      </c>
      <c r="G303" s="3">
        <f t="shared" si="31"/>
        <v>2.7238382382435186E-2</v>
      </c>
      <c r="H303" s="11">
        <f t="shared" si="29"/>
        <v>0.9245514839665594</v>
      </c>
      <c r="I303" s="3">
        <f t="shared" si="32"/>
        <v>2.1603614200436105E-2</v>
      </c>
      <c r="J303" s="22">
        <f t="shared" si="33"/>
        <v>216.03614200436107</v>
      </c>
    </row>
    <row r="304" spans="1:10" x14ac:dyDescent="0.3">
      <c r="A304" s="11">
        <v>2.89</v>
      </c>
      <c r="B304" s="7">
        <v>2</v>
      </c>
      <c r="C304" s="11">
        <f t="shared" si="30"/>
        <v>-7.7911827066428317E-4</v>
      </c>
      <c r="D304" s="11">
        <f t="shared" si="30"/>
        <v>6.8247638597538074E-3</v>
      </c>
      <c r="E304" s="11">
        <f t="shared" si="30"/>
        <v>-2.1787921380631126E-2</v>
      </c>
      <c r="F304" s="11">
        <f t="shared" si="28"/>
        <v>5.1991752122800605E-2</v>
      </c>
      <c r="G304" s="3">
        <f t="shared" si="31"/>
        <v>2.7219748548506617E-2</v>
      </c>
      <c r="H304" s="11">
        <f t="shared" si="29"/>
        <v>0.92434946191614664</v>
      </c>
      <c r="I304" s="3">
        <f t="shared" si="32"/>
        <v>2.1590463045868979E-2</v>
      </c>
      <c r="J304" s="22">
        <f t="shared" si="33"/>
        <v>215.90463045868978</v>
      </c>
    </row>
    <row r="305" spans="1:10" x14ac:dyDescent="0.3">
      <c r="A305" s="11">
        <v>2.9</v>
      </c>
      <c r="B305" s="7">
        <v>2</v>
      </c>
      <c r="C305" s="11">
        <f t="shared" si="30"/>
        <v>-7.7911827066428317E-4</v>
      </c>
      <c r="D305" s="11">
        <f t="shared" si="30"/>
        <v>6.8247638597538074E-3</v>
      </c>
      <c r="E305" s="11">
        <f t="shared" si="30"/>
        <v>-2.1787921380631126E-2</v>
      </c>
      <c r="F305" s="11">
        <f t="shared" si="28"/>
        <v>5.1991752122800605E-2</v>
      </c>
      <c r="G305" s="3">
        <f t="shared" si="31"/>
        <v>2.7201128676268664E-2</v>
      </c>
      <c r="H305" s="11">
        <f t="shared" si="29"/>
        <v>0.92414779099975009</v>
      </c>
      <c r="I305" s="3">
        <f t="shared" si="32"/>
        <v>2.157908300952549E-2</v>
      </c>
      <c r="J305" s="22">
        <f t="shared" si="33"/>
        <v>215.7908300952549</v>
      </c>
    </row>
    <row r="306" spans="1:10" x14ac:dyDescent="0.3">
      <c r="A306" s="11">
        <v>2.91</v>
      </c>
      <c r="B306" s="7">
        <v>2</v>
      </c>
      <c r="C306" s="11">
        <f t="shared" si="30"/>
        <v>-7.7911827066428317E-4</v>
      </c>
      <c r="D306" s="11">
        <f t="shared" si="30"/>
        <v>6.8247638597538074E-3</v>
      </c>
      <c r="E306" s="11">
        <f t="shared" si="30"/>
        <v>-2.1787921380631126E-2</v>
      </c>
      <c r="F306" s="11">
        <f t="shared" si="28"/>
        <v>5.1991752122800605E-2</v>
      </c>
      <c r="G306" s="3">
        <f t="shared" si="31"/>
        <v>2.7182518091011687E-2</v>
      </c>
      <c r="H306" s="11">
        <f t="shared" si="29"/>
        <v>0.92394648318861261</v>
      </c>
      <c r="I306" s="3">
        <f t="shared" si="32"/>
        <v>2.1569529413639543E-2</v>
      </c>
      <c r="J306" s="22">
        <f t="shared" si="33"/>
        <v>215.69529413639543</v>
      </c>
    </row>
    <row r="307" spans="1:10" x14ac:dyDescent="0.3">
      <c r="A307" s="11">
        <v>2.92</v>
      </c>
      <c r="B307" s="7">
        <v>2</v>
      </c>
      <c r="C307" s="11">
        <f t="shared" si="30"/>
        <v>-7.7911827066428317E-4</v>
      </c>
      <c r="D307" s="11">
        <f t="shared" si="30"/>
        <v>6.8247638597538074E-3</v>
      </c>
      <c r="E307" s="11">
        <f t="shared" si="30"/>
        <v>-2.1787921380631126E-2</v>
      </c>
      <c r="F307" s="11">
        <f t="shared" si="28"/>
        <v>5.1991752122800605E-2</v>
      </c>
      <c r="G307" s="3">
        <f t="shared" si="31"/>
        <v>2.7163912118026101E-2</v>
      </c>
      <c r="H307" s="11">
        <f t="shared" si="29"/>
        <v>0.92374555061650432</v>
      </c>
      <c r="I307" s="3">
        <f t="shared" si="32"/>
        <v>2.156185814883127E-2</v>
      </c>
      <c r="J307" s="22">
        <f t="shared" si="33"/>
        <v>215.61858148831271</v>
      </c>
    </row>
    <row r="308" spans="1:10" x14ac:dyDescent="0.3">
      <c r="A308" s="11">
        <v>2.93</v>
      </c>
      <c r="B308" s="7">
        <v>2</v>
      </c>
      <c r="C308" s="11">
        <f t="shared" si="30"/>
        <v>-7.7911827066428317E-4</v>
      </c>
      <c r="D308" s="11">
        <f t="shared" si="30"/>
        <v>6.8247638597538074E-3</v>
      </c>
      <c r="E308" s="11">
        <f t="shared" si="30"/>
        <v>-2.1787921380631126E-2</v>
      </c>
      <c r="F308" s="11">
        <f t="shared" si="28"/>
        <v>5.1991752122800605E-2</v>
      </c>
      <c r="G308" s="3">
        <f t="shared" si="31"/>
        <v>2.7145306082602252E-2</v>
      </c>
      <c r="H308" s="11">
        <f t="shared" si="29"/>
        <v>0.92354500557958397</v>
      </c>
      <c r="I308" s="3">
        <f t="shared" si="32"/>
        <v>2.1556125674356608E-2</v>
      </c>
      <c r="J308" s="22">
        <f t="shared" si="33"/>
        <v>215.56125674356608</v>
      </c>
    </row>
    <row r="309" spans="1:10" x14ac:dyDescent="0.3">
      <c r="A309" s="11">
        <v>2.94</v>
      </c>
      <c r="B309" s="7">
        <v>2</v>
      </c>
      <c r="C309" s="11">
        <f t="shared" si="30"/>
        <v>-7.7911827066428317E-4</v>
      </c>
      <c r="D309" s="11">
        <f t="shared" si="30"/>
        <v>6.8247638597538074E-3</v>
      </c>
      <c r="E309" s="11">
        <f t="shared" si="30"/>
        <v>-2.1787921380631126E-2</v>
      </c>
      <c r="F309" s="11">
        <f t="shared" si="28"/>
        <v>5.1991752122800605E-2</v>
      </c>
      <c r="G309" s="3">
        <f t="shared" si="31"/>
        <v>2.7126695310030549E-2</v>
      </c>
      <c r="H309" s="11">
        <f t="shared" si="29"/>
        <v>0.92334486053626164</v>
      </c>
      <c r="I309" s="3">
        <f t="shared" si="32"/>
        <v>2.1552389018373752E-2</v>
      </c>
      <c r="J309" s="22">
        <f t="shared" si="33"/>
        <v>215.52389018373754</v>
      </c>
    </row>
    <row r="310" spans="1:10" x14ac:dyDescent="0.3">
      <c r="A310" s="11">
        <v>2.95</v>
      </c>
      <c r="B310" s="7">
        <v>2</v>
      </c>
      <c r="C310" s="11">
        <f t="shared" si="30"/>
        <v>-7.7911827066428317E-4</v>
      </c>
      <c r="D310" s="11">
        <f t="shared" si="30"/>
        <v>6.8247638597538074E-3</v>
      </c>
      <c r="E310" s="11">
        <f t="shared" si="30"/>
        <v>-2.1787921380631126E-2</v>
      </c>
      <c r="F310" s="11">
        <f t="shared" si="28"/>
        <v>5.1991752122800605E-2</v>
      </c>
      <c r="G310" s="3">
        <f t="shared" si="31"/>
        <v>2.7108075125601316E-2</v>
      </c>
      <c r="H310" s="11">
        <f t="shared" si="29"/>
        <v>0.92314512810706539</v>
      </c>
      <c r="I310" s="3">
        <f t="shared" si="32"/>
        <v>2.1550705778216717E-2</v>
      </c>
      <c r="J310" s="22">
        <f t="shared" si="33"/>
        <v>215.50705778216718</v>
      </c>
    </row>
    <row r="311" spans="1:10" x14ac:dyDescent="0.3">
      <c r="A311" s="11">
        <v>2.96</v>
      </c>
      <c r="B311" s="7">
        <v>2</v>
      </c>
      <c r="C311" s="11">
        <f t="shared" si="30"/>
        <v>-7.7911827066428317E-4</v>
      </c>
      <c r="D311" s="11">
        <f t="shared" si="30"/>
        <v>6.8247638597538074E-3</v>
      </c>
      <c r="E311" s="11">
        <f t="shared" si="30"/>
        <v>-2.1787921380631126E-2</v>
      </c>
      <c r="F311" s="11">
        <f t="shared" si="28"/>
        <v>5.1991752122800605E-2</v>
      </c>
      <c r="G311" s="3">
        <f t="shared" si="31"/>
        <v>2.7089440854604963E-2</v>
      </c>
      <c r="H311" s="11">
        <f t="shared" si="29"/>
        <v>0.92294582107451006</v>
      </c>
      <c r="I311" s="3">
        <f t="shared" si="32"/>
        <v>2.1551134120680437E-2</v>
      </c>
      <c r="J311" s="22">
        <f t="shared" si="33"/>
        <v>215.51134120680439</v>
      </c>
    </row>
    <row r="312" spans="1:10" x14ac:dyDescent="0.3">
      <c r="A312" s="11">
        <v>2.97</v>
      </c>
      <c r="B312" s="7">
        <v>2</v>
      </c>
      <c r="C312" s="11">
        <f t="shared" si="30"/>
        <v>-7.7911827066428317E-4</v>
      </c>
      <c r="D312" s="11">
        <f t="shared" si="30"/>
        <v>6.8247638597538074E-3</v>
      </c>
      <c r="E312" s="11">
        <f t="shared" si="30"/>
        <v>-2.1787921380631126E-2</v>
      </c>
      <c r="F312" s="11">
        <f t="shared" si="28"/>
        <v>5.1991752122800605E-2</v>
      </c>
      <c r="G312" s="3">
        <f t="shared" si="31"/>
        <v>2.7070787822331875E-2</v>
      </c>
      <c r="H312" s="11">
        <f t="shared" si="29"/>
        <v>0.92274695238296911</v>
      </c>
      <c r="I312" s="3">
        <f t="shared" si="32"/>
        <v>2.1553732782323642E-2</v>
      </c>
      <c r="J312" s="22">
        <f t="shared" si="33"/>
        <v>215.53732782323641</v>
      </c>
    </row>
    <row r="313" spans="1:10" x14ac:dyDescent="0.3">
      <c r="A313" s="11">
        <v>2.98</v>
      </c>
      <c r="B313" s="7">
        <v>2</v>
      </c>
      <c r="C313" s="11">
        <f t="shared" si="30"/>
        <v>-7.7911827066428317E-4</v>
      </c>
      <c r="D313" s="11">
        <f t="shared" si="30"/>
        <v>6.8247638597538074E-3</v>
      </c>
      <c r="E313" s="11">
        <f t="shared" si="30"/>
        <v>-2.1787921380631126E-2</v>
      </c>
      <c r="F313" s="11">
        <f t="shared" si="28"/>
        <v>5.1991752122800605E-2</v>
      </c>
      <c r="G313" s="3">
        <f t="shared" si="31"/>
        <v>2.70521113540724E-2</v>
      </c>
      <c r="H313" s="11">
        <f t="shared" si="29"/>
        <v>0.92254853513854984</v>
      </c>
      <c r="I313" s="3">
        <f t="shared" si="32"/>
        <v>2.1558561069780602E-2</v>
      </c>
      <c r="J313" s="22">
        <f t="shared" si="33"/>
        <v>215.58561069780603</v>
      </c>
    </row>
    <row r="314" spans="1:10" x14ac:dyDescent="0.3">
      <c r="A314" s="11">
        <v>2.99</v>
      </c>
      <c r="B314" s="7">
        <v>2</v>
      </c>
      <c r="C314" s="11">
        <f t="shared" si="30"/>
        <v>-7.7911827066428317E-4</v>
      </c>
      <c r="D314" s="11">
        <f t="shared" si="30"/>
        <v>6.8247638597538074E-3</v>
      </c>
      <c r="E314" s="11">
        <f t="shared" si="30"/>
        <v>-2.1787921380631126E-2</v>
      </c>
      <c r="F314" s="11">
        <f t="shared" si="28"/>
        <v>5.1991752122800605E-2</v>
      </c>
      <c r="G314" s="3">
        <f t="shared" si="31"/>
        <v>2.7033406775116939E-2</v>
      </c>
      <c r="H314" s="11">
        <f t="shared" si="29"/>
        <v>0.92235058260897096</v>
      </c>
      <c r="I314" s="3">
        <f t="shared" si="32"/>
        <v>2.1565678860089754E-2</v>
      </c>
      <c r="J314" s="22">
        <f t="shared" si="33"/>
        <v>215.65678860089753</v>
      </c>
    </row>
    <row r="315" spans="1:10" x14ac:dyDescent="0.3">
      <c r="A315" s="11">
        <v>3</v>
      </c>
      <c r="B315" s="7">
        <v>3</v>
      </c>
      <c r="C315" s="11">
        <f t="shared" si="30"/>
        <v>-1.9220562489742805E-4</v>
      </c>
      <c r="D315" s="11">
        <f t="shared" si="30"/>
        <v>2.5138739434138226E-3</v>
      </c>
      <c r="E315" s="11">
        <f t="shared" si="30"/>
        <v>-1.1769223318296307E-2</v>
      </c>
      <c r="F315" s="11">
        <f t="shared" si="28"/>
        <v>4.4887025747150922E-2</v>
      </c>
      <c r="G315" s="3">
        <f t="shared" si="31"/>
        <v>2.7014669410755851E-2</v>
      </c>
      <c r="H315" s="11">
        <f t="shared" si="29"/>
        <v>0.92215310822344376</v>
      </c>
      <c r="I315" s="3">
        <f t="shared" si="32"/>
        <v>2.157514660102855E-2</v>
      </c>
      <c r="J315" s="22">
        <f t="shared" si="33"/>
        <v>215.7514660102855</v>
      </c>
    </row>
    <row r="316" spans="1:10" x14ac:dyDescent="0.3">
      <c r="A316" s="11">
        <v>3.01</v>
      </c>
      <c r="B316" s="7">
        <v>3</v>
      </c>
      <c r="C316" s="11">
        <f t="shared" si="30"/>
        <v>-1.9220562489742805E-4</v>
      </c>
      <c r="D316" s="11">
        <f t="shared" si="30"/>
        <v>2.5138739434138226E-3</v>
      </c>
      <c r="E316" s="11">
        <f t="shared" si="30"/>
        <v>-1.1769223318296307E-2</v>
      </c>
      <c r="F316" s="11">
        <f t="shared" si="28"/>
        <v>4.4887025747150922E-2</v>
      </c>
      <c r="G316" s="3">
        <f t="shared" si="31"/>
        <v>2.6995992305581716E-2</v>
      </c>
      <c r="H316" s="11">
        <f t="shared" si="29"/>
        <v>0.92195585439293981</v>
      </c>
      <c r="I316" s="3">
        <f t="shared" si="32"/>
        <v>2.1585842421746548E-2</v>
      </c>
      <c r="J316" s="22">
        <f t="shared" si="33"/>
        <v>215.85842421746548</v>
      </c>
    </row>
    <row r="317" spans="1:10" x14ac:dyDescent="0.3">
      <c r="A317" s="11">
        <v>3.02</v>
      </c>
      <c r="B317" s="7">
        <v>3</v>
      </c>
      <c r="C317" s="11">
        <f t="shared" si="30"/>
        <v>-1.9220562489742805E-4</v>
      </c>
      <c r="D317" s="11">
        <f t="shared" si="30"/>
        <v>2.5138739434138226E-3</v>
      </c>
      <c r="E317" s="11">
        <f t="shared" si="30"/>
        <v>-1.1769223318296307E-2</v>
      </c>
      <c r="F317" s="11">
        <f t="shared" si="28"/>
        <v>4.4887025747150922E-2</v>
      </c>
      <c r="G317" s="3">
        <f t="shared" si="31"/>
        <v>2.6977470851837704E-2</v>
      </c>
      <c r="H317" s="11">
        <f t="shared" si="29"/>
        <v>0.92175855378321248</v>
      </c>
      <c r="I317" s="3">
        <f t="shared" si="32"/>
        <v>2.1596600775815489E-2</v>
      </c>
      <c r="J317" s="22">
        <f t="shared" si="33"/>
        <v>215.96600775815489</v>
      </c>
    </row>
    <row r="318" spans="1:10" x14ac:dyDescent="0.3">
      <c r="A318" s="11">
        <v>3.03</v>
      </c>
      <c r="B318" s="7">
        <v>3</v>
      </c>
      <c r="C318" s="11">
        <f t="shared" si="30"/>
        <v>-1.9220562489742805E-4</v>
      </c>
      <c r="D318" s="11">
        <f t="shared" si="30"/>
        <v>2.5138739434138226E-3</v>
      </c>
      <c r="E318" s="11">
        <f t="shared" si="30"/>
        <v>-1.1769223318296307E-2</v>
      </c>
      <c r="F318" s="11">
        <f t="shared" si="28"/>
        <v>4.4887025747150922E-2</v>
      </c>
      <c r="G318" s="3">
        <f t="shared" si="31"/>
        <v>2.6959103896290058E-2</v>
      </c>
      <c r="H318" s="11">
        <f t="shared" si="29"/>
        <v>0.92156120535929764</v>
      </c>
      <c r="I318" s="3">
        <f t="shared" si="32"/>
        <v>2.1607417025885312E-2</v>
      </c>
      <c r="J318" s="22">
        <f t="shared" si="33"/>
        <v>216.07417025885312</v>
      </c>
    </row>
    <row r="319" spans="1:10" x14ac:dyDescent="0.3">
      <c r="A319" s="11">
        <v>3.04</v>
      </c>
      <c r="B319" s="7">
        <v>3</v>
      </c>
      <c r="C319" s="11">
        <f t="shared" si="30"/>
        <v>-1.9220562489742805E-4</v>
      </c>
      <c r="D319" s="11">
        <f t="shared" si="30"/>
        <v>2.5138739434138226E-3</v>
      </c>
      <c r="E319" s="11">
        <f t="shared" si="30"/>
        <v>-1.1769223318296307E-2</v>
      </c>
      <c r="F319" s="11">
        <f t="shared" si="28"/>
        <v>4.4887025747150922E-2</v>
      </c>
      <c r="G319" s="3">
        <f t="shared" si="31"/>
        <v>2.6940890285705038E-2</v>
      </c>
      <c r="H319" s="11">
        <f t="shared" si="29"/>
        <v>0.92136380812966423</v>
      </c>
      <c r="I319" s="3">
        <f t="shared" si="32"/>
        <v>2.1618286534555331E-2</v>
      </c>
      <c r="J319" s="22">
        <f t="shared" si="33"/>
        <v>216.1828653455533</v>
      </c>
    </row>
    <row r="320" spans="1:10" x14ac:dyDescent="0.3">
      <c r="A320" s="11">
        <v>3.05</v>
      </c>
      <c r="B320" s="7">
        <v>3</v>
      </c>
      <c r="C320" s="11">
        <f t="shared" si="30"/>
        <v>-1.9220562489742805E-4</v>
      </c>
      <c r="D320" s="11">
        <f t="shared" si="30"/>
        <v>2.5138739434138226E-3</v>
      </c>
      <c r="E320" s="11">
        <f t="shared" si="30"/>
        <v>-1.1769223318296307E-2</v>
      </c>
      <c r="F320" s="11">
        <f t="shared" si="28"/>
        <v>4.4887025747150922E-2</v>
      </c>
      <c r="G320" s="3">
        <f t="shared" si="31"/>
        <v>2.692282886684888E-2</v>
      </c>
      <c r="H320" s="11">
        <f t="shared" si="29"/>
        <v>0.92116636114616934</v>
      </c>
      <c r="I320" s="3">
        <f t="shared" si="32"/>
        <v>2.1629204664379564E-2</v>
      </c>
      <c r="J320" s="22">
        <f t="shared" si="33"/>
        <v>216.29204664379563</v>
      </c>
    </row>
    <row r="321" spans="1:10" x14ac:dyDescent="0.3">
      <c r="A321" s="11">
        <v>3.06</v>
      </c>
      <c r="B321" s="7">
        <v>3</v>
      </c>
      <c r="C321" s="11">
        <f t="shared" si="30"/>
        <v>-1.9220562489742805E-4</v>
      </c>
      <c r="D321" s="11">
        <f t="shared" si="30"/>
        <v>2.5138739434138226E-3</v>
      </c>
      <c r="E321" s="11">
        <f t="shared" si="30"/>
        <v>-1.1769223318296307E-2</v>
      </c>
      <c r="F321" s="11">
        <f t="shared" si="28"/>
        <v>4.4887025747150922E-2</v>
      </c>
      <c r="G321" s="3">
        <f t="shared" si="31"/>
        <v>2.6904918486487843E-2</v>
      </c>
      <c r="H321" s="11">
        <f t="shared" si="29"/>
        <v>0.92096886350401319</v>
      </c>
      <c r="I321" s="3">
        <f t="shared" si="32"/>
        <v>2.1640166777863179E-2</v>
      </c>
      <c r="J321" s="22">
        <f t="shared" si="33"/>
        <v>216.4016677786318</v>
      </c>
    </row>
    <row r="322" spans="1:10" x14ac:dyDescent="0.3">
      <c r="A322" s="11">
        <v>3.07</v>
      </c>
      <c r="B322" s="7">
        <v>3</v>
      </c>
      <c r="C322" s="11">
        <f t="shared" si="30"/>
        <v>-1.9220562489742805E-4</v>
      </c>
      <c r="D322" s="11">
        <f t="shared" si="30"/>
        <v>2.5138739434138226E-3</v>
      </c>
      <c r="E322" s="11">
        <f t="shared" si="30"/>
        <v>-1.1769223318296307E-2</v>
      </c>
      <c r="F322" s="11">
        <f t="shared" si="28"/>
        <v>4.4887025747150922E-2</v>
      </c>
      <c r="G322" s="3">
        <f t="shared" si="31"/>
        <v>2.6887157991388189E-2</v>
      </c>
      <c r="H322" s="11">
        <f t="shared" si="29"/>
        <v>0.92077131434169401</v>
      </c>
      <c r="I322" s="3">
        <f t="shared" si="32"/>
        <v>2.1651168237460716E-2</v>
      </c>
      <c r="J322" s="22">
        <f t="shared" si="33"/>
        <v>216.51168237460718</v>
      </c>
    </row>
    <row r="323" spans="1:10" x14ac:dyDescent="0.3">
      <c r="A323" s="11">
        <v>3.08</v>
      </c>
      <c r="B323" s="7">
        <v>3</v>
      </c>
      <c r="C323" s="11">
        <f t="shared" si="30"/>
        <v>-1.9220562489742805E-4</v>
      </c>
      <c r="D323" s="11">
        <f t="shared" si="30"/>
        <v>2.5138739434138226E-3</v>
      </c>
      <c r="E323" s="11">
        <f t="shared" si="30"/>
        <v>-1.1769223318296307E-2</v>
      </c>
      <c r="F323" s="11">
        <f t="shared" si="28"/>
        <v>4.4887025747150922E-2</v>
      </c>
      <c r="G323" s="3">
        <f t="shared" si="31"/>
        <v>2.6869546228316138E-2</v>
      </c>
      <c r="H323" s="11">
        <f t="shared" si="29"/>
        <v>0.92057371284096301</v>
      </c>
      <c r="I323" s="3">
        <f t="shared" si="32"/>
        <v>2.1662204405578755E-2</v>
      </c>
      <c r="J323" s="22">
        <f t="shared" si="33"/>
        <v>216.62204405578757</v>
      </c>
    </row>
    <row r="324" spans="1:10" x14ac:dyDescent="0.3">
      <c r="A324" s="11">
        <v>3.09</v>
      </c>
      <c r="B324" s="7">
        <v>3</v>
      </c>
      <c r="C324" s="11">
        <f t="shared" si="30"/>
        <v>-1.9220562489742805E-4</v>
      </c>
      <c r="D324" s="11">
        <f t="shared" si="30"/>
        <v>2.5138739434138226E-3</v>
      </c>
      <c r="E324" s="11">
        <f t="shared" si="30"/>
        <v>-1.1769223318296307E-2</v>
      </c>
      <c r="F324" s="11">
        <f t="shared" si="28"/>
        <v>4.4887025747150922E-2</v>
      </c>
      <c r="G324" s="3">
        <f t="shared" si="31"/>
        <v>2.6852082044037974E-2</v>
      </c>
      <c r="H324" s="11">
        <f t="shared" si="29"/>
        <v>0.92037605822677926</v>
      </c>
      <c r="I324" s="3">
        <f t="shared" si="32"/>
        <v>2.167327064457325E-2</v>
      </c>
      <c r="J324" s="22">
        <f t="shared" si="33"/>
        <v>216.7327064457325</v>
      </c>
    </row>
    <row r="325" spans="1:10" x14ac:dyDescent="0.3">
      <c r="A325" s="11">
        <v>3.1</v>
      </c>
      <c r="B325" s="7">
        <v>3</v>
      </c>
      <c r="C325" s="11">
        <f t="shared" si="30"/>
        <v>-1.9220562489742805E-4</v>
      </c>
      <c r="D325" s="11">
        <f t="shared" si="30"/>
        <v>2.5138739434138226E-3</v>
      </c>
      <c r="E325" s="11">
        <f t="shared" si="30"/>
        <v>-1.1769223318296307E-2</v>
      </c>
      <c r="F325" s="11">
        <f t="shared" si="28"/>
        <v>4.4887025747150922E-2</v>
      </c>
      <c r="G325" s="3">
        <f t="shared" si="31"/>
        <v>2.6834764285319931E-2</v>
      </c>
      <c r="H325" s="11">
        <f t="shared" si="29"/>
        <v>0.92017834976726476</v>
      </c>
      <c r="I325" s="3">
        <f t="shared" si="32"/>
        <v>2.1684362316751304E-2</v>
      </c>
      <c r="J325" s="22">
        <f t="shared" si="33"/>
        <v>216.84362316751304</v>
      </c>
    </row>
    <row r="326" spans="1:10" x14ac:dyDescent="0.3">
      <c r="A326" s="11">
        <v>3.11</v>
      </c>
      <c r="B326" s="7">
        <v>3</v>
      </c>
      <c r="C326" s="11">
        <f t="shared" si="30"/>
        <v>-1.9220562489742805E-4</v>
      </c>
      <c r="D326" s="11">
        <f t="shared" si="30"/>
        <v>2.5138739434138226E-3</v>
      </c>
      <c r="E326" s="11">
        <f t="shared" si="30"/>
        <v>-1.1769223318296307E-2</v>
      </c>
      <c r="F326" s="11">
        <f t="shared" si="28"/>
        <v>4.4887025747150922E-2</v>
      </c>
      <c r="G326" s="3">
        <f t="shared" si="31"/>
        <v>2.6817591798928259E-2</v>
      </c>
      <c r="H326" s="11">
        <f t="shared" si="29"/>
        <v>0.91998058677365879</v>
      </c>
      <c r="I326" s="3">
        <f t="shared" si="32"/>
        <v>2.1695474784366731E-2</v>
      </c>
      <c r="J326" s="22">
        <f t="shared" si="33"/>
        <v>216.95474784366729</v>
      </c>
    </row>
    <row r="327" spans="1:10" x14ac:dyDescent="0.3">
      <c r="A327" s="11">
        <v>3.12</v>
      </c>
      <c r="B327" s="7">
        <v>3</v>
      </c>
      <c r="C327" s="11">
        <f t="shared" si="30"/>
        <v>-1.9220562489742805E-4</v>
      </c>
      <c r="D327" s="11">
        <f t="shared" si="30"/>
        <v>2.5138739434138226E-3</v>
      </c>
      <c r="E327" s="11">
        <f t="shared" si="30"/>
        <v>-1.1769223318296307E-2</v>
      </c>
      <c r="F327" s="11">
        <f t="shared" si="28"/>
        <v>4.4887025747150922E-2</v>
      </c>
      <c r="G327" s="3">
        <f t="shared" si="31"/>
        <v>2.6800563431629204E-2</v>
      </c>
      <c r="H327" s="11">
        <f t="shared" si="29"/>
        <v>0.91978276860027341</v>
      </c>
      <c r="I327" s="3">
        <f t="shared" si="32"/>
        <v>2.1706603409626268E-2</v>
      </c>
      <c r="J327" s="22">
        <f t="shared" si="33"/>
        <v>217.06603409626268</v>
      </c>
    </row>
    <row r="328" spans="1:10" x14ac:dyDescent="0.3">
      <c r="A328" s="11">
        <v>3.13</v>
      </c>
      <c r="B328" s="7">
        <v>3</v>
      </c>
      <c r="C328" s="11">
        <f t="shared" si="30"/>
        <v>-1.9220562489742805E-4</v>
      </c>
      <c r="D328" s="11">
        <f t="shared" si="30"/>
        <v>2.5138739434138226E-3</v>
      </c>
      <c r="E328" s="11">
        <f t="shared" si="30"/>
        <v>-1.1769223318296307E-2</v>
      </c>
      <c r="F328" s="11">
        <f t="shared" si="28"/>
        <v>4.4887025747150922E-2</v>
      </c>
      <c r="G328" s="3">
        <f t="shared" si="31"/>
        <v>2.678367803018903E-2</v>
      </c>
      <c r="H328" s="11">
        <f t="shared" si="29"/>
        <v>0.91958489464444759</v>
      </c>
      <c r="I328" s="3">
        <f t="shared" si="32"/>
        <v>2.1717743554679814E-2</v>
      </c>
      <c r="J328" s="22">
        <f t="shared" si="33"/>
        <v>217.17743554679814</v>
      </c>
    </row>
    <row r="329" spans="1:10" x14ac:dyDescent="0.3">
      <c r="A329" s="11">
        <v>3.14</v>
      </c>
      <c r="B329" s="7">
        <v>3</v>
      </c>
      <c r="C329" s="11">
        <f t="shared" si="30"/>
        <v>-1.9220562489742805E-4</v>
      </c>
      <c r="D329" s="11">
        <f t="shared" si="30"/>
        <v>2.5138739434138226E-3</v>
      </c>
      <c r="E329" s="11">
        <f t="shared" si="30"/>
        <v>-1.1769223318296307E-2</v>
      </c>
      <c r="F329" s="11">
        <f t="shared" si="28"/>
        <v>4.4887025747150922E-2</v>
      </c>
      <c r="G329" s="3">
        <f t="shared" si="31"/>
        <v>2.6766934441373985E-2</v>
      </c>
      <c r="H329" s="11">
        <f t="shared" si="29"/>
        <v>0.91938696434650247</v>
      </c>
      <c r="I329" s="3">
        <f t="shared" si="32"/>
        <v>2.1728890581631966E-2</v>
      </c>
      <c r="J329" s="22">
        <f t="shared" si="33"/>
        <v>217.28890581631964</v>
      </c>
    </row>
    <row r="330" spans="1:10" x14ac:dyDescent="0.3">
      <c r="A330" s="11">
        <v>3.15</v>
      </c>
      <c r="B330" s="7">
        <v>3</v>
      </c>
      <c r="C330" s="11">
        <f t="shared" si="30"/>
        <v>-1.9220562489742805E-4</v>
      </c>
      <c r="D330" s="11">
        <f t="shared" si="30"/>
        <v>2.5138739434138226E-3</v>
      </c>
      <c r="E330" s="11">
        <f t="shared" si="30"/>
        <v>-1.1769223318296307E-2</v>
      </c>
      <c r="F330" s="11">
        <f t="shared" si="28"/>
        <v>4.4887025747150922E-2</v>
      </c>
      <c r="G330" s="3">
        <f t="shared" si="31"/>
        <v>2.6750331511950314E-2</v>
      </c>
      <c r="H330" s="11">
        <f t="shared" si="29"/>
        <v>0.91918897718969572</v>
      </c>
      <c r="I330" s="3">
        <f t="shared" si="32"/>
        <v>2.1740039852532256E-2</v>
      </c>
      <c r="J330" s="22">
        <f t="shared" si="33"/>
        <v>217.40039852532254</v>
      </c>
    </row>
    <row r="331" spans="1:10" x14ac:dyDescent="0.3">
      <c r="A331" s="11">
        <v>3.16</v>
      </c>
      <c r="B331" s="7">
        <v>3</v>
      </c>
      <c r="C331" s="11">
        <f t="shared" si="30"/>
        <v>-1.9220562489742805E-4</v>
      </c>
      <c r="D331" s="11">
        <f t="shared" si="30"/>
        <v>2.5138739434138226E-3</v>
      </c>
      <c r="E331" s="11">
        <f t="shared" si="30"/>
        <v>-1.1769223318296307E-2</v>
      </c>
      <c r="F331" s="11">
        <f t="shared" si="28"/>
        <v>4.4887025747150922E-2</v>
      </c>
      <c r="G331" s="3">
        <f t="shared" si="31"/>
        <v>2.6733868088684266E-2</v>
      </c>
      <c r="H331" s="11">
        <f t="shared" si="29"/>
        <v>0.9189909327001764</v>
      </c>
      <c r="I331" s="3">
        <f t="shared" si="32"/>
        <v>2.1751186729381367E-2</v>
      </c>
      <c r="J331" s="22">
        <f t="shared" si="33"/>
        <v>217.51186729381368</v>
      </c>
    </row>
    <row r="332" spans="1:10" x14ac:dyDescent="0.3">
      <c r="A332" s="11">
        <v>3.17</v>
      </c>
      <c r="B332" s="7">
        <v>3</v>
      </c>
      <c r="C332" s="11">
        <f t="shared" si="30"/>
        <v>-1.9220562489742805E-4</v>
      </c>
      <c r="D332" s="11">
        <f t="shared" si="30"/>
        <v>2.5138739434138226E-3</v>
      </c>
      <c r="E332" s="11">
        <f t="shared" si="30"/>
        <v>-1.1769223318296307E-2</v>
      </c>
      <c r="F332" s="11">
        <f t="shared" si="28"/>
        <v>4.4887025747150922E-2</v>
      </c>
      <c r="G332" s="3">
        <f t="shared" si="31"/>
        <v>2.6717543018342095E-2</v>
      </c>
      <c r="H332" s="11">
        <f t="shared" si="29"/>
        <v>0.91879283044693938</v>
      </c>
      <c r="I332" s="3">
        <f t="shared" si="32"/>
        <v>2.1762326574125801E-2</v>
      </c>
      <c r="J332" s="22">
        <f t="shared" si="33"/>
        <v>217.62326574125802</v>
      </c>
    </row>
    <row r="333" spans="1:10" x14ac:dyDescent="0.3">
      <c r="A333" s="11">
        <v>3.18</v>
      </c>
      <c r="B333" s="7">
        <v>3</v>
      </c>
      <c r="C333" s="11">
        <f t="shared" si="30"/>
        <v>-1.9220562489742805E-4</v>
      </c>
      <c r="D333" s="11">
        <f t="shared" si="30"/>
        <v>2.5138739434138226E-3</v>
      </c>
      <c r="E333" s="11">
        <f t="shared" si="30"/>
        <v>-1.1769223318296307E-2</v>
      </c>
      <c r="F333" s="11">
        <f t="shared" si="28"/>
        <v>4.4887025747150922E-2</v>
      </c>
      <c r="G333" s="3">
        <f t="shared" si="31"/>
        <v>2.6701355147690058E-2</v>
      </c>
      <c r="H333" s="11">
        <f t="shared" si="29"/>
        <v>0.9185946700417803</v>
      </c>
      <c r="I333" s="3">
        <f t="shared" si="32"/>
        <v>2.1773454748662324E-2</v>
      </c>
      <c r="J333" s="22">
        <f t="shared" si="33"/>
        <v>217.73454748662323</v>
      </c>
    </row>
    <row r="334" spans="1:10" x14ac:dyDescent="0.3">
      <c r="A334" s="11">
        <v>3.19</v>
      </c>
      <c r="B334" s="7">
        <v>3</v>
      </c>
      <c r="C334" s="11">
        <f t="shared" si="30"/>
        <v>-1.9220562489742805E-4</v>
      </c>
      <c r="D334" s="11">
        <f t="shared" si="30"/>
        <v>2.5138739434138226E-3</v>
      </c>
      <c r="E334" s="11">
        <f t="shared" si="30"/>
        <v>-1.1769223318296307E-2</v>
      </c>
      <c r="F334" s="11">
        <f t="shared" si="28"/>
        <v>4.4887025747150922E-2</v>
      </c>
      <c r="G334" s="3">
        <f t="shared" si="31"/>
        <v>2.6685303323494398E-2</v>
      </c>
      <c r="H334" s="11">
        <f t="shared" si="29"/>
        <v>0.91839645113924984</v>
      </c>
      <c r="I334" s="3">
        <f t="shared" si="32"/>
        <v>2.1784566614836187E-2</v>
      </c>
      <c r="J334" s="22">
        <f t="shared" si="33"/>
        <v>217.84566614836189</v>
      </c>
    </row>
    <row r="335" spans="1:10" x14ac:dyDescent="0.3">
      <c r="A335" s="11">
        <v>3.2</v>
      </c>
      <c r="B335" s="7">
        <v>3</v>
      </c>
      <c r="C335" s="11">
        <f t="shared" si="30"/>
        <v>-1.9220562489742805E-4</v>
      </c>
      <c r="D335" s="11">
        <f t="shared" si="30"/>
        <v>2.5138739434138226E-3</v>
      </c>
      <c r="E335" s="11">
        <f t="shared" si="30"/>
        <v>-1.1769223318296307E-2</v>
      </c>
      <c r="F335" s="11">
        <f t="shared" si="30"/>
        <v>4.4887025747150922E-2</v>
      </c>
      <c r="G335" s="3">
        <f t="shared" si="31"/>
        <v>2.6669386392521359E-2</v>
      </c>
      <c r="H335" s="11">
        <f t="shared" ref="H335:H398" si="34">EXP(-G335*A335)</f>
        <v>0.91819817343660837</v>
      </c>
      <c r="I335" s="3">
        <f t="shared" si="32"/>
        <v>2.1795657534442903E-2</v>
      </c>
      <c r="J335" s="22">
        <f t="shared" si="33"/>
        <v>217.95657534442904</v>
      </c>
    </row>
    <row r="336" spans="1:10" x14ac:dyDescent="0.3">
      <c r="A336" s="11">
        <v>3.21</v>
      </c>
      <c r="B336" s="7">
        <v>3</v>
      </c>
      <c r="C336" s="11">
        <f t="shared" ref="C336:F399" si="35">VLOOKUP($B336, $A$3:$H$12, MATCH(C$14, $A$3:$H$3, 0), FALSE)</f>
        <v>-1.9220562489742805E-4</v>
      </c>
      <c r="D336" s="11">
        <f t="shared" si="35"/>
        <v>2.5138739434138226E-3</v>
      </c>
      <c r="E336" s="11">
        <f t="shared" si="35"/>
        <v>-1.1769223318296307E-2</v>
      </c>
      <c r="F336" s="11">
        <f t="shared" si="35"/>
        <v>4.4887025747150922E-2</v>
      </c>
      <c r="G336" s="3">
        <f t="shared" ref="G336:G399" si="36">C336*A336^3 + D336*A336^2 + E336*A336 + F336</f>
        <v>2.6653603201537205E-2</v>
      </c>
      <c r="H336" s="11">
        <f t="shared" si="34"/>
        <v>0.91799983667378027</v>
      </c>
      <c r="I336" s="3">
        <f t="shared" ref="I336:I399" si="37">(H336/H361-1)/(A361-A336)</f>
        <v>2.1806722869222916E-2</v>
      </c>
      <c r="J336" s="22">
        <f t="shared" ref="J336:J399" si="38">I336*10000</f>
        <v>218.06722869222915</v>
      </c>
    </row>
    <row r="337" spans="1:10" x14ac:dyDescent="0.3">
      <c r="A337" s="11">
        <v>3.22</v>
      </c>
      <c r="B337" s="7">
        <v>3</v>
      </c>
      <c r="C337" s="11">
        <f t="shared" si="35"/>
        <v>-1.9220562489742805E-4</v>
      </c>
      <c r="D337" s="11">
        <f t="shared" si="35"/>
        <v>2.5138739434138226E-3</v>
      </c>
      <c r="E337" s="11">
        <f t="shared" si="35"/>
        <v>-1.1769223318296307E-2</v>
      </c>
      <c r="F337" s="11">
        <f t="shared" si="35"/>
        <v>4.4887025747150922E-2</v>
      </c>
      <c r="G337" s="3">
        <f t="shared" si="36"/>
        <v>2.6637952597308182E-2</v>
      </c>
      <c r="H337" s="11">
        <f t="shared" si="34"/>
        <v>0.91780144063330871</v>
      </c>
      <c r="I337" s="3">
        <f t="shared" si="37"/>
        <v>2.1817757980871377E-2</v>
      </c>
      <c r="J337" s="22">
        <f t="shared" si="38"/>
        <v>218.17757980871377</v>
      </c>
    </row>
    <row r="338" spans="1:10" x14ac:dyDescent="0.3">
      <c r="A338" s="11">
        <v>3.23</v>
      </c>
      <c r="B338" s="7">
        <v>3</v>
      </c>
      <c r="C338" s="11">
        <f t="shared" si="35"/>
        <v>-1.9220562489742805E-4</v>
      </c>
      <c r="D338" s="11">
        <f t="shared" si="35"/>
        <v>2.5138739434138226E-3</v>
      </c>
      <c r="E338" s="11">
        <f t="shared" si="35"/>
        <v>-1.1769223318296307E-2</v>
      </c>
      <c r="F338" s="11">
        <f t="shared" si="35"/>
        <v>4.4887025747150922E-2</v>
      </c>
      <c r="G338" s="3">
        <f t="shared" si="36"/>
        <v>2.6622433426600541E-2</v>
      </c>
      <c r="H338" s="11">
        <f t="shared" si="34"/>
        <v>0.9176029851403098</v>
      </c>
      <c r="I338" s="3">
        <f t="shared" si="37"/>
        <v>2.1828758231030143E-2</v>
      </c>
      <c r="J338" s="22">
        <f t="shared" si="38"/>
        <v>218.28758231030145</v>
      </c>
    </row>
    <row r="339" spans="1:10" x14ac:dyDescent="0.3">
      <c r="A339" s="11">
        <v>3.24</v>
      </c>
      <c r="B339" s="7">
        <v>3</v>
      </c>
      <c r="C339" s="11">
        <f t="shared" si="35"/>
        <v>-1.9220562489742805E-4</v>
      </c>
      <c r="D339" s="11">
        <f t="shared" si="35"/>
        <v>2.5138739434138226E-3</v>
      </c>
      <c r="E339" s="11">
        <f t="shared" si="35"/>
        <v>-1.1769223318296307E-2</v>
      </c>
      <c r="F339" s="11">
        <f t="shared" si="35"/>
        <v>4.4887025747150922E-2</v>
      </c>
      <c r="G339" s="3">
        <f t="shared" si="36"/>
        <v>2.6607044536180527E-2</v>
      </c>
      <c r="H339" s="11">
        <f t="shared" si="34"/>
        <v>0.91740447006242676</v>
      </c>
      <c r="I339" s="3">
        <f t="shared" si="37"/>
        <v>2.1839718981291334E-2</v>
      </c>
      <c r="J339" s="22">
        <f t="shared" si="38"/>
        <v>218.39718981291333</v>
      </c>
    </row>
    <row r="340" spans="1:10" x14ac:dyDescent="0.3">
      <c r="A340" s="11">
        <v>3.25</v>
      </c>
      <c r="B340" s="7">
        <v>3</v>
      </c>
      <c r="C340" s="11">
        <f t="shared" si="35"/>
        <v>-1.9220562489742805E-4</v>
      </c>
      <c r="D340" s="11">
        <f t="shared" si="35"/>
        <v>2.5138739434138226E-3</v>
      </c>
      <c r="E340" s="11">
        <f t="shared" si="35"/>
        <v>-1.1769223318296307E-2</v>
      </c>
      <c r="F340" s="11">
        <f t="shared" si="35"/>
        <v>4.4887025747150922E-2</v>
      </c>
      <c r="G340" s="3">
        <f t="shared" si="36"/>
        <v>2.6591784772814406E-2</v>
      </c>
      <c r="H340" s="11">
        <f t="shared" si="34"/>
        <v>0.91720589530978469</v>
      </c>
      <c r="I340" s="3">
        <f t="shared" si="37"/>
        <v>2.185063559319822E-2</v>
      </c>
      <c r="J340" s="22">
        <f t="shared" si="38"/>
        <v>218.5063559319822</v>
      </c>
    </row>
    <row r="341" spans="1:10" x14ac:dyDescent="0.3">
      <c r="A341" s="11">
        <v>3.26</v>
      </c>
      <c r="B341" s="7">
        <v>3</v>
      </c>
      <c r="C341" s="11">
        <f t="shared" si="35"/>
        <v>-1.9220562489742805E-4</v>
      </c>
      <c r="D341" s="11">
        <f t="shared" si="35"/>
        <v>2.5138739434138226E-3</v>
      </c>
      <c r="E341" s="11">
        <f t="shared" si="35"/>
        <v>-1.1769223318296307E-2</v>
      </c>
      <c r="F341" s="11">
        <f t="shared" si="35"/>
        <v>4.4887025747150922E-2</v>
      </c>
      <c r="G341" s="3">
        <f t="shared" si="36"/>
        <v>2.657665298326841E-2</v>
      </c>
      <c r="H341" s="11">
        <f t="shared" si="34"/>
        <v>0.91700726083494477</v>
      </c>
      <c r="I341" s="3">
        <f t="shared" si="37"/>
        <v>2.1861503428244333E-2</v>
      </c>
      <c r="J341" s="22">
        <f t="shared" si="38"/>
        <v>218.61503428244333</v>
      </c>
    </row>
    <row r="342" spans="1:10" x14ac:dyDescent="0.3">
      <c r="A342" s="11">
        <v>3.27</v>
      </c>
      <c r="B342" s="7">
        <v>3</v>
      </c>
      <c r="C342" s="11">
        <f t="shared" si="35"/>
        <v>-1.9220562489742805E-4</v>
      </c>
      <c r="D342" s="11">
        <f t="shared" si="35"/>
        <v>2.5138739434138226E-3</v>
      </c>
      <c r="E342" s="11">
        <f t="shared" si="35"/>
        <v>-1.1769223318296307E-2</v>
      </c>
      <c r="F342" s="11">
        <f t="shared" si="35"/>
        <v>4.4887025747150922E-2</v>
      </c>
      <c r="G342" s="3">
        <f t="shared" si="36"/>
        <v>2.6561648014308794E-2</v>
      </c>
      <c r="H342" s="11">
        <f t="shared" si="34"/>
        <v>0.91680856663285815</v>
      </c>
      <c r="I342" s="3">
        <f t="shared" si="37"/>
        <v>2.1872317847875244E-2</v>
      </c>
      <c r="J342" s="22">
        <f t="shared" si="38"/>
        <v>218.72317847875246</v>
      </c>
    </row>
    <row r="343" spans="1:10" x14ac:dyDescent="0.3">
      <c r="A343" s="11">
        <v>3.28</v>
      </c>
      <c r="B343" s="7">
        <v>3</v>
      </c>
      <c r="C343" s="11">
        <f t="shared" si="35"/>
        <v>-1.9220562489742805E-4</v>
      </c>
      <c r="D343" s="11">
        <f t="shared" si="35"/>
        <v>2.5138739434138226E-3</v>
      </c>
      <c r="E343" s="11">
        <f t="shared" si="35"/>
        <v>-1.1769223318296307E-2</v>
      </c>
      <c r="F343" s="11">
        <f t="shared" si="35"/>
        <v>4.4887025747150922E-2</v>
      </c>
      <c r="G343" s="3">
        <f t="shared" si="36"/>
        <v>2.6546768712701816E-2</v>
      </c>
      <c r="H343" s="11">
        <f t="shared" si="34"/>
        <v>0.91660981274082032</v>
      </c>
      <c r="I343" s="3">
        <f t="shared" si="37"/>
        <v>2.1883074213489451E-2</v>
      </c>
      <c r="J343" s="22">
        <f t="shared" si="38"/>
        <v>218.83074213489451</v>
      </c>
    </row>
    <row r="344" spans="1:10" x14ac:dyDescent="0.3">
      <c r="A344" s="11">
        <v>3.29</v>
      </c>
      <c r="B344" s="7">
        <v>3</v>
      </c>
      <c r="C344" s="11">
        <f t="shared" si="35"/>
        <v>-1.9220562489742805E-4</v>
      </c>
      <c r="D344" s="11">
        <f t="shared" si="35"/>
        <v>2.5138739434138226E-3</v>
      </c>
      <c r="E344" s="11">
        <f t="shared" si="35"/>
        <v>-1.1769223318296307E-2</v>
      </c>
      <c r="F344" s="11">
        <f t="shared" si="35"/>
        <v>4.4887025747150922E-2</v>
      </c>
      <c r="G344" s="3">
        <f t="shared" si="36"/>
        <v>2.6532013925213725E-2</v>
      </c>
      <c r="H344" s="11">
        <f t="shared" si="34"/>
        <v>0.91641099923842562</v>
      </c>
      <c r="I344" s="3">
        <f t="shared" si="37"/>
        <v>2.1893767886435711E-2</v>
      </c>
      <c r="J344" s="22">
        <f t="shared" si="38"/>
        <v>218.93767886435711</v>
      </c>
    </row>
    <row r="345" spans="1:10" x14ac:dyDescent="0.3">
      <c r="A345" s="11">
        <v>3.3</v>
      </c>
      <c r="B345" s="7">
        <v>3</v>
      </c>
      <c r="C345" s="11">
        <f t="shared" si="35"/>
        <v>-1.9220562489742805E-4</v>
      </c>
      <c r="D345" s="11">
        <f t="shared" si="35"/>
        <v>2.5138739434138226E-3</v>
      </c>
      <c r="E345" s="11">
        <f t="shared" si="35"/>
        <v>-1.1769223318296307E-2</v>
      </c>
      <c r="F345" s="11">
        <f t="shared" si="35"/>
        <v>4.4887025747150922E-2</v>
      </c>
      <c r="G345" s="3">
        <f t="shared" si="36"/>
        <v>2.6517382498610766E-2</v>
      </c>
      <c r="H345" s="11">
        <f t="shared" si="34"/>
        <v>0.91621212624752091</v>
      </c>
      <c r="I345" s="3">
        <f t="shared" si="37"/>
        <v>2.190439422802104E-2</v>
      </c>
      <c r="J345" s="22">
        <f t="shared" si="38"/>
        <v>219.04394228021039</v>
      </c>
    </row>
    <row r="346" spans="1:10" x14ac:dyDescent="0.3">
      <c r="A346" s="11">
        <v>3.31</v>
      </c>
      <c r="B346" s="7">
        <v>3</v>
      </c>
      <c r="C346" s="11">
        <f t="shared" si="35"/>
        <v>-1.9220562489742805E-4</v>
      </c>
      <c r="D346" s="11">
        <f t="shared" si="35"/>
        <v>2.5138739434138226E-3</v>
      </c>
      <c r="E346" s="11">
        <f t="shared" si="35"/>
        <v>-1.1769223318296307E-2</v>
      </c>
      <c r="F346" s="11">
        <f t="shared" si="35"/>
        <v>4.4887025747150922E-2</v>
      </c>
      <c r="G346" s="3">
        <f t="shared" si="36"/>
        <v>2.6502873279659195E-2</v>
      </c>
      <c r="H346" s="11">
        <f t="shared" si="34"/>
        <v>0.91601319393215952</v>
      </c>
      <c r="I346" s="3">
        <f t="shared" si="37"/>
        <v>2.1914948599499162E-2</v>
      </c>
      <c r="J346" s="22">
        <f t="shared" si="38"/>
        <v>219.14948599499161</v>
      </c>
    </row>
    <row r="347" spans="1:10" x14ac:dyDescent="0.3">
      <c r="A347" s="11">
        <v>3.32</v>
      </c>
      <c r="B347" s="7">
        <v>3</v>
      </c>
      <c r="C347" s="11">
        <f t="shared" si="35"/>
        <v>-1.9220562489742805E-4</v>
      </c>
      <c r="D347" s="11">
        <f t="shared" si="35"/>
        <v>2.5138739434138226E-3</v>
      </c>
      <c r="E347" s="11">
        <f t="shared" si="35"/>
        <v>-1.1769223318296307E-2</v>
      </c>
      <c r="F347" s="11">
        <f t="shared" si="35"/>
        <v>4.4887025747150922E-2</v>
      </c>
      <c r="G347" s="3">
        <f t="shared" si="36"/>
        <v>2.6488485115125256E-2</v>
      </c>
      <c r="H347" s="11">
        <f t="shared" si="34"/>
        <v>0.91581420249855605</v>
      </c>
      <c r="I347" s="3">
        <f t="shared" si="37"/>
        <v>2.1925426362086498E-2</v>
      </c>
      <c r="J347" s="22">
        <f t="shared" si="38"/>
        <v>219.25426362086498</v>
      </c>
    </row>
    <row r="348" spans="1:10" x14ac:dyDescent="0.3">
      <c r="A348" s="11">
        <v>3.33</v>
      </c>
      <c r="B348" s="7">
        <v>3</v>
      </c>
      <c r="C348" s="11">
        <f t="shared" si="35"/>
        <v>-1.9220562489742805E-4</v>
      </c>
      <c r="D348" s="11">
        <f t="shared" si="35"/>
        <v>2.5138739434138226E-3</v>
      </c>
      <c r="E348" s="11">
        <f t="shared" si="35"/>
        <v>-1.1769223318296307E-2</v>
      </c>
      <c r="F348" s="11">
        <f t="shared" si="35"/>
        <v>4.4887025747150922E-2</v>
      </c>
      <c r="G348" s="3">
        <f t="shared" si="36"/>
        <v>2.6474216851775208E-2</v>
      </c>
      <c r="H348" s="11">
        <f t="shared" si="34"/>
        <v>0.91561515219503953</v>
      </c>
      <c r="I348" s="3">
        <f t="shared" si="37"/>
        <v>2.1935822876951505E-2</v>
      </c>
      <c r="J348" s="22">
        <f t="shared" si="38"/>
        <v>219.35822876951505</v>
      </c>
    </row>
    <row r="349" spans="1:10" x14ac:dyDescent="0.3">
      <c r="A349" s="11">
        <v>3.34</v>
      </c>
      <c r="B349" s="7">
        <v>3</v>
      </c>
      <c r="C349" s="11">
        <f t="shared" si="35"/>
        <v>-1.9220562489742805E-4</v>
      </c>
      <c r="D349" s="11">
        <f t="shared" si="35"/>
        <v>2.5138739434138226E-3</v>
      </c>
      <c r="E349" s="11">
        <f t="shared" si="35"/>
        <v>-1.1769223318296307E-2</v>
      </c>
      <c r="F349" s="11">
        <f t="shared" si="35"/>
        <v>4.4887025747150922E-2</v>
      </c>
      <c r="G349" s="3">
        <f t="shared" si="36"/>
        <v>2.6460067336375296E-2</v>
      </c>
      <c r="H349" s="11">
        <f t="shared" si="34"/>
        <v>0.91541604331200788</v>
      </c>
      <c r="I349" s="3">
        <f t="shared" si="37"/>
        <v>2.1946133505219123E-2</v>
      </c>
      <c r="J349" s="22">
        <f t="shared" si="38"/>
        <v>219.46133505219123</v>
      </c>
    </row>
    <row r="350" spans="1:10" x14ac:dyDescent="0.3">
      <c r="A350" s="11">
        <v>3.35</v>
      </c>
      <c r="B350" s="7">
        <v>3</v>
      </c>
      <c r="C350" s="11">
        <f t="shared" si="35"/>
        <v>-1.9220562489742805E-4</v>
      </c>
      <c r="D350" s="11">
        <f t="shared" si="35"/>
        <v>2.5138739434138226E-3</v>
      </c>
      <c r="E350" s="11">
        <f t="shared" si="35"/>
        <v>-1.1769223318296307E-2</v>
      </c>
      <c r="F350" s="11">
        <f t="shared" si="35"/>
        <v>4.4887025747150922E-2</v>
      </c>
      <c r="G350" s="3">
        <f t="shared" si="36"/>
        <v>2.6446035415691769E-2</v>
      </c>
      <c r="H350" s="11">
        <f t="shared" si="34"/>
        <v>0.91521687618188141</v>
      </c>
      <c r="I350" s="3">
        <f t="shared" si="37"/>
        <v>2.1956353607973433E-2</v>
      </c>
      <c r="J350" s="22">
        <f t="shared" si="38"/>
        <v>219.56353607973432</v>
      </c>
    </row>
    <row r="351" spans="1:10" x14ac:dyDescent="0.3">
      <c r="A351" s="11">
        <v>3.36</v>
      </c>
      <c r="B351" s="7">
        <v>3</v>
      </c>
      <c r="C351" s="11">
        <f t="shared" si="35"/>
        <v>-1.9220562489742805E-4</v>
      </c>
      <c r="D351" s="11">
        <f t="shared" si="35"/>
        <v>2.5138739434138226E-3</v>
      </c>
      <c r="E351" s="11">
        <f t="shared" si="35"/>
        <v>-1.1769223318296307E-2</v>
      </c>
      <c r="F351" s="11">
        <f t="shared" si="35"/>
        <v>4.4887025747150922E-2</v>
      </c>
      <c r="G351" s="3">
        <f t="shared" si="36"/>
        <v>2.6432119936490885E-2</v>
      </c>
      <c r="H351" s="11">
        <f t="shared" si="34"/>
        <v>0.91501765117905731</v>
      </c>
      <c r="I351" s="3">
        <f t="shared" si="37"/>
        <v>2.1966478546255885E-2</v>
      </c>
      <c r="J351" s="22">
        <f t="shared" si="38"/>
        <v>219.66478546255885</v>
      </c>
    </row>
    <row r="352" spans="1:10" x14ac:dyDescent="0.3">
      <c r="A352" s="11">
        <v>3.37</v>
      </c>
      <c r="B352" s="7">
        <v>3</v>
      </c>
      <c r="C352" s="11">
        <f t="shared" si="35"/>
        <v>-1.9220562489742805E-4</v>
      </c>
      <c r="D352" s="11">
        <f t="shared" si="35"/>
        <v>2.5138739434138226E-3</v>
      </c>
      <c r="E352" s="11">
        <f t="shared" si="35"/>
        <v>-1.1769223318296307E-2</v>
      </c>
      <c r="F352" s="11">
        <f t="shared" si="35"/>
        <v>4.4887025747150922E-2</v>
      </c>
      <c r="G352" s="3">
        <f t="shared" si="36"/>
        <v>2.6418319745538897E-2</v>
      </c>
      <c r="H352" s="11">
        <f t="shared" si="34"/>
        <v>0.91481836871986266</v>
      </c>
      <c r="I352" s="3">
        <f t="shared" si="37"/>
        <v>2.1976503681069737E-2</v>
      </c>
      <c r="J352" s="22">
        <f t="shared" si="38"/>
        <v>219.76503681069738</v>
      </c>
    </row>
    <row r="353" spans="1:10" x14ac:dyDescent="0.3">
      <c r="A353" s="11">
        <v>3.38</v>
      </c>
      <c r="B353" s="7">
        <v>3</v>
      </c>
      <c r="C353" s="11">
        <f t="shared" si="35"/>
        <v>-1.9220562489742805E-4</v>
      </c>
      <c r="D353" s="11">
        <f t="shared" si="35"/>
        <v>2.5138739434138226E-3</v>
      </c>
      <c r="E353" s="11">
        <f t="shared" si="35"/>
        <v>-1.1769223318296307E-2</v>
      </c>
      <c r="F353" s="11">
        <f t="shared" si="35"/>
        <v>4.4887025747150922E-2</v>
      </c>
      <c r="G353" s="3">
        <f t="shared" si="36"/>
        <v>2.6404633689602039E-2</v>
      </c>
      <c r="H353" s="11">
        <f t="shared" si="34"/>
        <v>0.91461902926250926</v>
      </c>
      <c r="I353" s="3">
        <f t="shared" si="37"/>
        <v>2.1986424373377389E-2</v>
      </c>
      <c r="J353" s="22">
        <f t="shared" si="38"/>
        <v>219.86424373377389</v>
      </c>
    </row>
    <row r="354" spans="1:10" x14ac:dyDescent="0.3">
      <c r="A354" s="11">
        <v>3.39</v>
      </c>
      <c r="B354" s="7">
        <v>3</v>
      </c>
      <c r="C354" s="11">
        <f t="shared" si="35"/>
        <v>-1.9220562489742805E-4</v>
      </c>
      <c r="D354" s="11">
        <f t="shared" si="35"/>
        <v>2.5138739434138226E-3</v>
      </c>
      <c r="E354" s="11">
        <f t="shared" si="35"/>
        <v>-1.1769223318296307E-2</v>
      </c>
      <c r="F354" s="11">
        <f t="shared" si="35"/>
        <v>4.4887025747150922E-2</v>
      </c>
      <c r="G354" s="3">
        <f t="shared" si="36"/>
        <v>2.6391060615446577E-2</v>
      </c>
      <c r="H354" s="11">
        <f t="shared" si="34"/>
        <v>0.91441963330704623</v>
      </c>
      <c r="I354" s="3">
        <f t="shared" si="37"/>
        <v>2.199623598410394E-2</v>
      </c>
      <c r="J354" s="22">
        <f t="shared" si="38"/>
        <v>219.96235984103942</v>
      </c>
    </row>
    <row r="355" spans="1:10" x14ac:dyDescent="0.3">
      <c r="A355" s="11">
        <v>3.4</v>
      </c>
      <c r="B355" s="7">
        <v>3</v>
      </c>
      <c r="C355" s="11">
        <f t="shared" si="35"/>
        <v>-1.9220562489742805E-4</v>
      </c>
      <c r="D355" s="11">
        <f t="shared" si="35"/>
        <v>2.5138739434138226E-3</v>
      </c>
      <c r="E355" s="11">
        <f t="shared" si="35"/>
        <v>-1.1769223318296307E-2</v>
      </c>
      <c r="F355" s="11">
        <f t="shared" si="35"/>
        <v>4.4887025747150922E-2</v>
      </c>
      <c r="G355" s="3">
        <f t="shared" si="36"/>
        <v>2.6377599369838758E-2</v>
      </c>
      <c r="H355" s="11">
        <f t="shared" si="34"/>
        <v>0.9142201813953148</v>
      </c>
      <c r="I355" s="3">
        <f t="shared" si="37"/>
        <v>2.2005933874139849E-2</v>
      </c>
      <c r="J355" s="22">
        <f t="shared" si="38"/>
        <v>220.05933874139851</v>
      </c>
    </row>
    <row r="356" spans="1:10" x14ac:dyDescent="0.3">
      <c r="A356" s="11">
        <v>3.41</v>
      </c>
      <c r="B356" s="7">
        <v>3</v>
      </c>
      <c r="C356" s="11">
        <f t="shared" si="35"/>
        <v>-1.9220562489742805E-4</v>
      </c>
      <c r="D356" s="11">
        <f t="shared" si="35"/>
        <v>2.5138739434138226E-3</v>
      </c>
      <c r="E356" s="11">
        <f t="shared" si="35"/>
        <v>-1.1769223318296307E-2</v>
      </c>
      <c r="F356" s="11">
        <f t="shared" si="35"/>
        <v>4.4887025747150922E-2</v>
      </c>
      <c r="G356" s="3">
        <f t="shared" si="36"/>
        <v>2.6364248799544826E-2</v>
      </c>
      <c r="H356" s="11">
        <f t="shared" si="34"/>
        <v>0.91402067411090104</v>
      </c>
      <c r="I356" s="3">
        <f t="shared" si="37"/>
        <v>2.2015513404334719E-2</v>
      </c>
      <c r="J356" s="22">
        <f t="shared" si="38"/>
        <v>220.15513404334718</v>
      </c>
    </row>
    <row r="357" spans="1:10" x14ac:dyDescent="0.3">
      <c r="A357" s="11">
        <v>3.42</v>
      </c>
      <c r="B357" s="7">
        <v>3</v>
      </c>
      <c r="C357" s="11">
        <f t="shared" si="35"/>
        <v>-1.9220562489742805E-4</v>
      </c>
      <c r="D357" s="11">
        <f t="shared" si="35"/>
        <v>2.5138739434138226E-3</v>
      </c>
      <c r="E357" s="11">
        <f t="shared" si="35"/>
        <v>-1.1769223318296307E-2</v>
      </c>
      <c r="F357" s="11">
        <f t="shared" si="35"/>
        <v>4.4887025747150922E-2</v>
      </c>
      <c r="G357" s="3">
        <f t="shared" si="36"/>
        <v>2.6351007751331035E-2</v>
      </c>
      <c r="H357" s="11">
        <f t="shared" si="34"/>
        <v>0.91382111207909034</v>
      </c>
      <c r="I357" s="3">
        <f t="shared" si="37"/>
        <v>2.2024969935510619E-2</v>
      </c>
      <c r="J357" s="22">
        <f t="shared" si="38"/>
        <v>220.2496993551062</v>
      </c>
    </row>
    <row r="358" spans="1:10" x14ac:dyDescent="0.3">
      <c r="A358" s="11">
        <v>3.43</v>
      </c>
      <c r="B358" s="7">
        <v>3</v>
      </c>
      <c r="C358" s="11">
        <f t="shared" si="35"/>
        <v>-1.9220562489742805E-4</v>
      </c>
      <c r="D358" s="11">
        <f t="shared" si="35"/>
        <v>2.5138739434138226E-3</v>
      </c>
      <c r="E358" s="11">
        <f t="shared" si="35"/>
        <v>-1.1769223318296307E-2</v>
      </c>
      <c r="F358" s="11">
        <f t="shared" si="35"/>
        <v>4.4887025747150922E-2</v>
      </c>
      <c r="G358" s="3">
        <f t="shared" si="36"/>
        <v>2.6337875071963647E-2</v>
      </c>
      <c r="H358" s="11">
        <f t="shared" si="34"/>
        <v>0.91362149596682052</v>
      </c>
      <c r="I358" s="3">
        <f t="shared" si="37"/>
        <v>2.2034298828454091E-2</v>
      </c>
      <c r="J358" s="22">
        <f t="shared" si="38"/>
        <v>220.34298828454092</v>
      </c>
    </row>
    <row r="359" spans="1:10" x14ac:dyDescent="0.3">
      <c r="A359" s="11">
        <v>3.44</v>
      </c>
      <c r="B359" s="7">
        <v>3</v>
      </c>
      <c r="C359" s="11">
        <f t="shared" si="35"/>
        <v>-1.9220562489742805E-4</v>
      </c>
      <c r="D359" s="11">
        <f t="shared" si="35"/>
        <v>2.5138739434138226E-3</v>
      </c>
      <c r="E359" s="11">
        <f t="shared" si="35"/>
        <v>-1.1769223318296307E-2</v>
      </c>
      <c r="F359" s="11">
        <f t="shared" si="35"/>
        <v>4.4887025747150922E-2</v>
      </c>
      <c r="G359" s="3">
        <f t="shared" si="36"/>
        <v>2.632484960820889E-2</v>
      </c>
      <c r="H359" s="11">
        <f t="shared" si="34"/>
        <v>0.9134218264826357</v>
      </c>
      <c r="I359" s="3">
        <f t="shared" si="37"/>
        <v>2.2043495443919703E-2</v>
      </c>
      <c r="J359" s="22">
        <f t="shared" si="38"/>
        <v>220.43495443919704</v>
      </c>
    </row>
    <row r="360" spans="1:10" x14ac:dyDescent="0.3">
      <c r="A360" s="11">
        <v>3.45</v>
      </c>
      <c r="B360" s="7">
        <v>3</v>
      </c>
      <c r="C360" s="11">
        <f t="shared" si="35"/>
        <v>-1.9220562489742805E-4</v>
      </c>
      <c r="D360" s="11">
        <f t="shared" si="35"/>
        <v>2.5138739434138226E-3</v>
      </c>
      <c r="E360" s="11">
        <f t="shared" si="35"/>
        <v>-1.1769223318296307E-2</v>
      </c>
      <c r="F360" s="11">
        <f t="shared" si="35"/>
        <v>4.4887025747150922E-2</v>
      </c>
      <c r="G360" s="3">
        <f t="shared" si="36"/>
        <v>2.6311930206833034E-2</v>
      </c>
      <c r="H360" s="11">
        <f t="shared" si="34"/>
        <v>0.91322210437663931</v>
      </c>
      <c r="I360" s="3">
        <f t="shared" si="37"/>
        <v>2.2052555142632713E-2</v>
      </c>
      <c r="J360" s="22">
        <f t="shared" si="38"/>
        <v>220.52555142632713</v>
      </c>
    </row>
    <row r="361" spans="1:10" x14ac:dyDescent="0.3">
      <c r="A361" s="11">
        <v>3.46</v>
      </c>
      <c r="B361" s="7">
        <v>3</v>
      </c>
      <c r="C361" s="11">
        <f t="shared" si="35"/>
        <v>-1.9220562489742805E-4</v>
      </c>
      <c r="D361" s="11">
        <f t="shared" si="35"/>
        <v>2.5138739434138226E-3</v>
      </c>
      <c r="E361" s="11">
        <f t="shared" si="35"/>
        <v>-1.1769223318296307E-2</v>
      </c>
      <c r="F361" s="11">
        <f t="shared" si="35"/>
        <v>4.4887025747150922E-2</v>
      </c>
      <c r="G361" s="3">
        <f t="shared" si="36"/>
        <v>2.6299115714602327E-2</v>
      </c>
      <c r="H361" s="11">
        <f t="shared" si="34"/>
        <v>0.91302233044044845</v>
      </c>
      <c r="I361" s="3">
        <f t="shared" si="37"/>
        <v>2.2061473285290845E-2</v>
      </c>
      <c r="J361" s="22">
        <f t="shared" si="38"/>
        <v>220.61473285290845</v>
      </c>
    </row>
    <row r="362" spans="1:10" x14ac:dyDescent="0.3">
      <c r="A362" s="11">
        <v>3.47</v>
      </c>
      <c r="B362" s="7">
        <v>3</v>
      </c>
      <c r="C362" s="11">
        <f t="shared" si="35"/>
        <v>-1.9220562489742805E-4</v>
      </c>
      <c r="D362" s="11">
        <f t="shared" si="35"/>
        <v>2.5138739434138226E-3</v>
      </c>
      <c r="E362" s="11">
        <f t="shared" si="35"/>
        <v>-1.1769223318296307E-2</v>
      </c>
      <c r="F362" s="11">
        <f t="shared" si="35"/>
        <v>4.4887025747150922E-2</v>
      </c>
      <c r="G362" s="3">
        <f t="shared" si="36"/>
        <v>2.6286404978283013E-2</v>
      </c>
      <c r="H362" s="11">
        <f t="shared" si="34"/>
        <v>0.91282250550714672</v>
      </c>
      <c r="I362" s="3">
        <f t="shared" si="37"/>
        <v>2.2070245232566954E-2</v>
      </c>
      <c r="J362" s="22">
        <f t="shared" si="38"/>
        <v>220.70245232566953</v>
      </c>
    </row>
    <row r="363" spans="1:10" x14ac:dyDescent="0.3">
      <c r="A363" s="11">
        <v>3.48</v>
      </c>
      <c r="B363" s="7">
        <v>3</v>
      </c>
      <c r="C363" s="11">
        <f t="shared" si="35"/>
        <v>-1.9220562489742805E-4</v>
      </c>
      <c r="D363" s="11">
        <f t="shared" si="35"/>
        <v>2.5138739434138226E-3</v>
      </c>
      <c r="E363" s="11">
        <f t="shared" si="35"/>
        <v>-1.1769223318296307E-2</v>
      </c>
      <c r="F363" s="11">
        <f t="shared" si="35"/>
        <v>4.4887025747150922E-2</v>
      </c>
      <c r="G363" s="3">
        <f t="shared" si="36"/>
        <v>2.6273796844641345E-2</v>
      </c>
      <c r="H363" s="11">
        <f t="shared" si="34"/>
        <v>0.91262263045123804</v>
      </c>
      <c r="I363" s="3">
        <f t="shared" si="37"/>
        <v>2.2078866345106363E-2</v>
      </c>
      <c r="J363" s="22">
        <f t="shared" si="38"/>
        <v>220.78866345106363</v>
      </c>
    </row>
    <row r="364" spans="1:10" x14ac:dyDescent="0.3">
      <c r="A364" s="11">
        <v>3.49</v>
      </c>
      <c r="B364" s="7">
        <v>3</v>
      </c>
      <c r="C364" s="11">
        <f t="shared" si="35"/>
        <v>-1.9220562489742805E-4</v>
      </c>
      <c r="D364" s="11">
        <f t="shared" si="35"/>
        <v>2.5138739434138226E-3</v>
      </c>
      <c r="E364" s="11">
        <f t="shared" si="35"/>
        <v>-1.1769223318296307E-2</v>
      </c>
      <c r="F364" s="11">
        <f t="shared" si="35"/>
        <v>4.4887025747150922E-2</v>
      </c>
      <c r="G364" s="3">
        <f t="shared" si="36"/>
        <v>2.6261290160443568E-2</v>
      </c>
      <c r="H364" s="11">
        <f t="shared" si="34"/>
        <v>0.91242270618859966</v>
      </c>
      <c r="I364" s="3">
        <f t="shared" si="37"/>
        <v>2.2087331983532188E-2</v>
      </c>
      <c r="J364" s="22">
        <f t="shared" si="38"/>
        <v>220.87331983532187</v>
      </c>
    </row>
    <row r="365" spans="1:10" x14ac:dyDescent="0.3">
      <c r="A365" s="11">
        <v>3.5</v>
      </c>
      <c r="B365" s="7">
        <v>3</v>
      </c>
      <c r="C365" s="11">
        <f t="shared" si="35"/>
        <v>-1.9220562489742805E-4</v>
      </c>
      <c r="D365" s="11">
        <f t="shared" si="35"/>
        <v>2.5138739434138226E-3</v>
      </c>
      <c r="E365" s="11">
        <f t="shared" si="35"/>
        <v>-1.1769223318296307E-2</v>
      </c>
      <c r="F365" s="11">
        <f t="shared" si="35"/>
        <v>4.4887025747150922E-2</v>
      </c>
      <c r="G365" s="3">
        <f t="shared" si="36"/>
        <v>2.6248883772455944E-2</v>
      </c>
      <c r="H365" s="11">
        <f t="shared" si="34"/>
        <v>0.91222273367643603</v>
      </c>
      <c r="I365" s="3">
        <f t="shared" si="37"/>
        <v>2.2095637508444455E-2</v>
      </c>
      <c r="J365" s="22">
        <f t="shared" si="38"/>
        <v>220.95637508444455</v>
      </c>
    </row>
    <row r="366" spans="1:10" x14ac:dyDescent="0.3">
      <c r="A366" s="11">
        <v>3.51</v>
      </c>
      <c r="B366" s="7">
        <v>3</v>
      </c>
      <c r="C366" s="11">
        <f t="shared" si="35"/>
        <v>-1.9220562489742805E-4</v>
      </c>
      <c r="D366" s="11">
        <f t="shared" si="35"/>
        <v>2.5138739434138226E-3</v>
      </c>
      <c r="E366" s="11">
        <f t="shared" si="35"/>
        <v>-1.1769223318296307E-2</v>
      </c>
      <c r="F366" s="11">
        <f t="shared" si="35"/>
        <v>4.4887025747150922E-2</v>
      </c>
      <c r="G366" s="3">
        <f t="shared" si="36"/>
        <v>2.6236576527444724E-2</v>
      </c>
      <c r="H366" s="11">
        <f t="shared" si="34"/>
        <v>0.91202271391323209</v>
      </c>
      <c r="I366" s="3">
        <f t="shared" si="37"/>
        <v>2.2103778280428976E-2</v>
      </c>
      <c r="J366" s="22">
        <f t="shared" si="38"/>
        <v>221.03778280428975</v>
      </c>
    </row>
    <row r="367" spans="1:10" x14ac:dyDescent="0.3">
      <c r="A367" s="11">
        <v>3.52</v>
      </c>
      <c r="B367" s="7">
        <v>3</v>
      </c>
      <c r="C367" s="11">
        <f t="shared" si="35"/>
        <v>-1.9220562489742805E-4</v>
      </c>
      <c r="D367" s="11">
        <f t="shared" si="35"/>
        <v>2.5138739434138226E-3</v>
      </c>
      <c r="E367" s="11">
        <f t="shared" si="35"/>
        <v>-1.1769223318296307E-2</v>
      </c>
      <c r="F367" s="11">
        <f t="shared" si="35"/>
        <v>4.4887025747150922E-2</v>
      </c>
      <c r="G367" s="3">
        <f t="shared" si="36"/>
        <v>2.6224367272176145E-2</v>
      </c>
      <c r="H367" s="11">
        <f t="shared" si="34"/>
        <v>0.91182264793870649</v>
      </c>
      <c r="I367" s="3">
        <f t="shared" si="37"/>
        <v>2.2111749660046698E-2</v>
      </c>
      <c r="J367" s="22">
        <f t="shared" si="38"/>
        <v>221.11749660046698</v>
      </c>
    </row>
    <row r="368" spans="1:10" x14ac:dyDescent="0.3">
      <c r="A368" s="11">
        <v>3.53</v>
      </c>
      <c r="B368" s="7">
        <v>3</v>
      </c>
      <c r="C368" s="11">
        <f t="shared" si="35"/>
        <v>-1.9220562489742805E-4</v>
      </c>
      <c r="D368" s="11">
        <f t="shared" si="35"/>
        <v>2.5138739434138226E-3</v>
      </c>
      <c r="E368" s="11">
        <f t="shared" si="35"/>
        <v>-1.1769223318296307E-2</v>
      </c>
      <c r="F368" s="11">
        <f t="shared" si="35"/>
        <v>4.4887025747150922E-2</v>
      </c>
      <c r="G368" s="3">
        <f t="shared" si="36"/>
        <v>2.621225485341646E-2</v>
      </c>
      <c r="H368" s="11">
        <f t="shared" si="34"/>
        <v>0.91162253683376471</v>
      </c>
      <c r="I368" s="3">
        <f t="shared" si="37"/>
        <v>2.2119547007848794E-2</v>
      </c>
      <c r="J368" s="22">
        <f t="shared" si="38"/>
        <v>221.19547007848794</v>
      </c>
    </row>
    <row r="369" spans="1:10" x14ac:dyDescent="0.3">
      <c r="A369" s="11">
        <v>3.54</v>
      </c>
      <c r="B369" s="7">
        <v>3</v>
      </c>
      <c r="C369" s="11">
        <f t="shared" si="35"/>
        <v>-1.9220562489742805E-4</v>
      </c>
      <c r="D369" s="11">
        <f t="shared" si="35"/>
        <v>2.5138739434138226E-3</v>
      </c>
      <c r="E369" s="11">
        <f t="shared" si="35"/>
        <v>-1.1769223318296307E-2</v>
      </c>
      <c r="F369" s="11">
        <f t="shared" si="35"/>
        <v>4.4887025747150922E-2</v>
      </c>
      <c r="G369" s="3">
        <f t="shared" si="36"/>
        <v>2.6200238117931932E-2</v>
      </c>
      <c r="H369" s="11">
        <f t="shared" si="34"/>
        <v>0.91142238172045309</v>
      </c>
      <c r="I369" s="3">
        <f t="shared" si="37"/>
        <v>2.2127165684369565E-2</v>
      </c>
      <c r="J369" s="22">
        <f t="shared" si="38"/>
        <v>221.27165684369567</v>
      </c>
    </row>
    <row r="370" spans="1:10" x14ac:dyDescent="0.3">
      <c r="A370" s="11">
        <v>3.55</v>
      </c>
      <c r="B370" s="7">
        <v>3</v>
      </c>
      <c r="C370" s="11">
        <f t="shared" si="35"/>
        <v>-1.9220562489742805E-4</v>
      </c>
      <c r="D370" s="11">
        <f t="shared" si="35"/>
        <v>2.5138739434138226E-3</v>
      </c>
      <c r="E370" s="11">
        <f t="shared" si="35"/>
        <v>-1.1769223318296307E-2</v>
      </c>
      <c r="F370" s="11">
        <f t="shared" si="35"/>
        <v>4.4887025747150922E-2</v>
      </c>
      <c r="G370" s="3">
        <f t="shared" si="36"/>
        <v>2.6188315912488817E-2</v>
      </c>
      <c r="H370" s="11">
        <f t="shared" si="34"/>
        <v>0.91122218376191122</v>
      </c>
      <c r="I370" s="3">
        <f t="shared" si="37"/>
        <v>2.2134601050130875E-2</v>
      </c>
      <c r="J370" s="22">
        <f t="shared" si="38"/>
        <v>221.34601050130874</v>
      </c>
    </row>
    <row r="371" spans="1:10" x14ac:dyDescent="0.3">
      <c r="A371" s="11">
        <v>3.56</v>
      </c>
      <c r="B371" s="7">
        <v>3</v>
      </c>
      <c r="C371" s="11">
        <f t="shared" si="35"/>
        <v>-1.9220562489742805E-4</v>
      </c>
      <c r="D371" s="11">
        <f t="shared" si="35"/>
        <v>2.5138739434138226E-3</v>
      </c>
      <c r="E371" s="11">
        <f t="shared" si="35"/>
        <v>-1.1769223318296307E-2</v>
      </c>
      <c r="F371" s="11">
        <f t="shared" si="35"/>
        <v>4.4887025747150922E-2</v>
      </c>
      <c r="G371" s="3">
        <f t="shared" si="36"/>
        <v>2.6176487083853332E-2</v>
      </c>
      <c r="H371" s="11">
        <f t="shared" si="34"/>
        <v>0.91102194416232618</v>
      </c>
      <c r="I371" s="3">
        <f t="shared" si="37"/>
        <v>2.2141848465649261E-2</v>
      </c>
      <c r="J371" s="22">
        <f t="shared" si="38"/>
        <v>221.41848465649261</v>
      </c>
    </row>
    <row r="372" spans="1:10" x14ac:dyDescent="0.3">
      <c r="A372" s="11">
        <v>3.57</v>
      </c>
      <c r="B372" s="7">
        <v>3</v>
      </c>
      <c r="C372" s="11">
        <f t="shared" si="35"/>
        <v>-1.9220562489742805E-4</v>
      </c>
      <c r="D372" s="11">
        <f t="shared" si="35"/>
        <v>2.5138739434138226E-3</v>
      </c>
      <c r="E372" s="11">
        <f t="shared" si="35"/>
        <v>-1.1769223318296307E-2</v>
      </c>
      <c r="F372" s="11">
        <f t="shared" si="35"/>
        <v>4.4887025747150922E-2</v>
      </c>
      <c r="G372" s="3">
        <f t="shared" si="36"/>
        <v>2.6164750478791757E-2</v>
      </c>
      <c r="H372" s="11">
        <f t="shared" si="34"/>
        <v>0.91082166416688504</v>
      </c>
      <c r="I372" s="3">
        <f t="shared" si="37"/>
        <v>2.2148903291428823E-2</v>
      </c>
      <c r="J372" s="22">
        <f t="shared" si="38"/>
        <v>221.48903291428823</v>
      </c>
    </row>
    <row r="373" spans="1:10" x14ac:dyDescent="0.3">
      <c r="A373" s="11">
        <v>3.58</v>
      </c>
      <c r="B373" s="7">
        <v>3</v>
      </c>
      <c r="C373" s="11">
        <f t="shared" si="35"/>
        <v>-1.9220562489742805E-4</v>
      </c>
      <c r="D373" s="11">
        <f t="shared" si="35"/>
        <v>2.5138739434138226E-3</v>
      </c>
      <c r="E373" s="11">
        <f t="shared" si="35"/>
        <v>-1.1769223318296307E-2</v>
      </c>
      <c r="F373" s="11">
        <f t="shared" si="35"/>
        <v>4.4887025747150922E-2</v>
      </c>
      <c r="G373" s="3">
        <f t="shared" si="36"/>
        <v>2.6153104944070339E-2</v>
      </c>
      <c r="H373" s="11">
        <f t="shared" si="34"/>
        <v>0.9106213450617282</v>
      </c>
      <c r="I373" s="3">
        <f t="shared" si="37"/>
        <v>2.2155760887970111E-2</v>
      </c>
      <c r="J373" s="22">
        <f t="shared" si="38"/>
        <v>221.55760887970109</v>
      </c>
    </row>
    <row r="374" spans="1:10" x14ac:dyDescent="0.3">
      <c r="A374" s="11">
        <v>3.59</v>
      </c>
      <c r="B374" s="7">
        <v>3</v>
      </c>
      <c r="C374" s="11">
        <f t="shared" si="35"/>
        <v>-1.9220562489742805E-4</v>
      </c>
      <c r="D374" s="11">
        <f t="shared" si="35"/>
        <v>2.5138739434138226E-3</v>
      </c>
      <c r="E374" s="11">
        <f t="shared" si="35"/>
        <v>-1.1769223318296307E-2</v>
      </c>
      <c r="F374" s="11">
        <f t="shared" si="35"/>
        <v>4.4887025747150922E-2</v>
      </c>
      <c r="G374" s="3">
        <f t="shared" si="36"/>
        <v>2.6141549326455321E-2</v>
      </c>
      <c r="H374" s="11">
        <f t="shared" si="34"/>
        <v>0.91042098817390338</v>
      </c>
      <c r="I374" s="3">
        <f t="shared" si="37"/>
        <v>2.2162416615771896E-2</v>
      </c>
      <c r="J374" s="22">
        <f t="shared" si="38"/>
        <v>221.62416615771895</v>
      </c>
    </row>
    <row r="375" spans="1:10" x14ac:dyDescent="0.3">
      <c r="A375" s="11">
        <v>3.6</v>
      </c>
      <c r="B375" s="7">
        <v>3</v>
      </c>
      <c r="C375" s="11">
        <f t="shared" si="35"/>
        <v>-1.9220562489742805E-4</v>
      </c>
      <c r="D375" s="11">
        <f t="shared" si="35"/>
        <v>2.5138739434138226E-3</v>
      </c>
      <c r="E375" s="11">
        <f t="shared" si="35"/>
        <v>-1.1769223318296307E-2</v>
      </c>
      <c r="F375" s="11">
        <f t="shared" si="35"/>
        <v>4.4887025747150922E-2</v>
      </c>
      <c r="G375" s="3">
        <f t="shared" si="36"/>
        <v>2.6130082472712958E-2</v>
      </c>
      <c r="H375" s="11">
        <f t="shared" si="34"/>
        <v>0.91022059487131779</v>
      </c>
      <c r="I375" s="3">
        <f t="shared" si="37"/>
        <v>2.2168865835331175E-2</v>
      </c>
      <c r="J375" s="22">
        <f t="shared" si="38"/>
        <v>221.68865835331175</v>
      </c>
    </row>
    <row r="376" spans="1:10" x14ac:dyDescent="0.3">
      <c r="A376" s="11">
        <v>3.61</v>
      </c>
      <c r="B376" s="7">
        <v>3</v>
      </c>
      <c r="C376" s="11">
        <f t="shared" si="35"/>
        <v>-1.9220562489742805E-4</v>
      </c>
      <c r="D376" s="11">
        <f t="shared" si="35"/>
        <v>2.5138739434138226E-3</v>
      </c>
      <c r="E376" s="11">
        <f t="shared" si="35"/>
        <v>-1.1769223318296307E-2</v>
      </c>
      <c r="F376" s="11">
        <f t="shared" si="35"/>
        <v>4.4887025747150922E-2</v>
      </c>
      <c r="G376" s="3">
        <f t="shared" si="36"/>
        <v>2.6118703229609491E-2</v>
      </c>
      <c r="H376" s="11">
        <f t="shared" si="34"/>
        <v>0.91002016656269236</v>
      </c>
      <c r="I376" s="3">
        <f t="shared" si="37"/>
        <v>2.2175103907144944E-2</v>
      </c>
      <c r="J376" s="22">
        <f t="shared" si="38"/>
        <v>221.75103907144944</v>
      </c>
    </row>
    <row r="377" spans="1:10" x14ac:dyDescent="0.3">
      <c r="A377" s="11">
        <v>3.62</v>
      </c>
      <c r="B377" s="7">
        <v>3</v>
      </c>
      <c r="C377" s="11">
        <f t="shared" si="35"/>
        <v>-1.9220562489742805E-4</v>
      </c>
      <c r="D377" s="11">
        <f t="shared" si="35"/>
        <v>2.5138739434138226E-3</v>
      </c>
      <c r="E377" s="11">
        <f t="shared" si="35"/>
        <v>-1.1769223318296307E-2</v>
      </c>
      <c r="F377" s="11">
        <f t="shared" si="35"/>
        <v>4.4887025747150922E-2</v>
      </c>
      <c r="G377" s="3">
        <f t="shared" si="36"/>
        <v>2.610741044391119E-2</v>
      </c>
      <c r="H377" s="11">
        <f t="shared" si="34"/>
        <v>0.90981970469751405</v>
      </c>
      <c r="I377" s="3">
        <f t="shared" si="37"/>
        <v>2.2181126191717304E-2</v>
      </c>
      <c r="J377" s="22">
        <f t="shared" si="38"/>
        <v>221.81126191717306</v>
      </c>
    </row>
    <row r="378" spans="1:10" x14ac:dyDescent="0.3">
      <c r="A378" s="11">
        <v>3.63</v>
      </c>
      <c r="B378" s="7">
        <v>3</v>
      </c>
      <c r="C378" s="11">
        <f t="shared" si="35"/>
        <v>-1.9220562489742805E-4</v>
      </c>
      <c r="D378" s="11">
        <f t="shared" si="35"/>
        <v>2.5138739434138226E-3</v>
      </c>
      <c r="E378" s="11">
        <f t="shared" si="35"/>
        <v>-1.1769223318296307E-2</v>
      </c>
      <c r="F378" s="11">
        <f t="shared" si="35"/>
        <v>4.4887025747150922E-2</v>
      </c>
      <c r="G378" s="3">
        <f t="shared" si="36"/>
        <v>2.6096202962384296E-2</v>
      </c>
      <c r="H378" s="11">
        <f t="shared" si="34"/>
        <v>0.90961921076598984</v>
      </c>
      <c r="I378" s="3">
        <f t="shared" si="37"/>
        <v>2.2186928049556798E-2</v>
      </c>
      <c r="J378" s="22">
        <f t="shared" si="38"/>
        <v>221.86928049556798</v>
      </c>
    </row>
    <row r="379" spans="1:10" x14ac:dyDescent="0.3">
      <c r="A379" s="11">
        <v>3.64</v>
      </c>
      <c r="B379" s="7">
        <v>3</v>
      </c>
      <c r="C379" s="11">
        <f t="shared" si="35"/>
        <v>-1.9220562489742805E-4</v>
      </c>
      <c r="D379" s="11">
        <f t="shared" si="35"/>
        <v>2.5138739434138226E-3</v>
      </c>
      <c r="E379" s="11">
        <f t="shared" si="35"/>
        <v>-1.1769223318296307E-2</v>
      </c>
      <c r="F379" s="11">
        <f t="shared" si="35"/>
        <v>4.4887025747150922E-2</v>
      </c>
      <c r="G379" s="3">
        <f t="shared" si="36"/>
        <v>2.608507963179504E-2</v>
      </c>
      <c r="H379" s="11">
        <f t="shared" si="34"/>
        <v>0.90941868629899958</v>
      </c>
      <c r="I379" s="3">
        <f t="shared" si="37"/>
        <v>2.2192504841180849E-2</v>
      </c>
      <c r="J379" s="22">
        <f t="shared" si="38"/>
        <v>221.92504841180849</v>
      </c>
    </row>
    <row r="380" spans="1:10" x14ac:dyDescent="0.3">
      <c r="A380" s="11">
        <v>3.65</v>
      </c>
      <c r="B380" s="7">
        <v>3</v>
      </c>
      <c r="C380" s="11">
        <f t="shared" si="35"/>
        <v>-1.9220562489742805E-4</v>
      </c>
      <c r="D380" s="11">
        <f t="shared" si="35"/>
        <v>2.5138739434138226E-3</v>
      </c>
      <c r="E380" s="11">
        <f t="shared" si="35"/>
        <v>-1.1769223318296307E-2</v>
      </c>
      <c r="F380" s="11">
        <f t="shared" si="35"/>
        <v>4.4887025747150922E-2</v>
      </c>
      <c r="G380" s="3">
        <f t="shared" si="36"/>
        <v>2.6074039298909703E-2</v>
      </c>
      <c r="H380" s="11">
        <f t="shared" si="34"/>
        <v>0.90921813286804909</v>
      </c>
      <c r="I380" s="3">
        <f t="shared" si="37"/>
        <v>2.2197851927118428E-2</v>
      </c>
      <c r="J380" s="22">
        <f t="shared" si="38"/>
        <v>221.97851927118427</v>
      </c>
    </row>
    <row r="381" spans="1:10" x14ac:dyDescent="0.3">
      <c r="A381" s="11">
        <v>3.66</v>
      </c>
      <c r="B381" s="7">
        <v>3</v>
      </c>
      <c r="C381" s="11">
        <f t="shared" si="35"/>
        <v>-1.9220562489742805E-4</v>
      </c>
      <c r="D381" s="11">
        <f t="shared" si="35"/>
        <v>2.5138739434138226E-3</v>
      </c>
      <c r="E381" s="11">
        <f t="shared" si="35"/>
        <v>-1.1769223318296307E-2</v>
      </c>
      <c r="F381" s="11">
        <f t="shared" si="35"/>
        <v>4.4887025747150922E-2</v>
      </c>
      <c r="G381" s="3">
        <f t="shared" si="36"/>
        <v>2.6063080810494531E-2</v>
      </c>
      <c r="H381" s="11">
        <f t="shared" si="34"/>
        <v>0.90901755208522406</v>
      </c>
      <c r="I381" s="3">
        <f t="shared" si="37"/>
        <v>2.2202964667915381E-2</v>
      </c>
      <c r="J381" s="22">
        <f t="shared" si="38"/>
        <v>222.02964667915381</v>
      </c>
    </row>
    <row r="382" spans="1:10" x14ac:dyDescent="0.3">
      <c r="A382" s="11">
        <v>3.67</v>
      </c>
      <c r="B382" s="7">
        <v>3</v>
      </c>
      <c r="C382" s="11">
        <f t="shared" si="35"/>
        <v>-1.9220562489742805E-4</v>
      </c>
      <c r="D382" s="11">
        <f t="shared" si="35"/>
        <v>2.5138739434138226E-3</v>
      </c>
      <c r="E382" s="11">
        <f t="shared" si="35"/>
        <v>-1.1769223318296307E-2</v>
      </c>
      <c r="F382" s="11">
        <f t="shared" si="35"/>
        <v>4.4887025747150922E-2</v>
      </c>
      <c r="G382" s="3">
        <f t="shared" si="36"/>
        <v>2.6052203013315758E-2</v>
      </c>
      <c r="H382" s="11">
        <f t="shared" si="34"/>
        <v>0.9088169456031423</v>
      </c>
      <c r="I382" s="3">
        <f t="shared" si="37"/>
        <v>2.2207838424129989E-2</v>
      </c>
      <c r="J382" s="22">
        <f t="shared" si="38"/>
        <v>222.07838424129989</v>
      </c>
    </row>
    <row r="383" spans="1:10" x14ac:dyDescent="0.3">
      <c r="A383" s="11">
        <v>3.68</v>
      </c>
      <c r="B383" s="7">
        <v>3</v>
      </c>
      <c r="C383" s="11">
        <f t="shared" si="35"/>
        <v>-1.9220562489742805E-4</v>
      </c>
      <c r="D383" s="11">
        <f t="shared" si="35"/>
        <v>2.5138739434138226E-3</v>
      </c>
      <c r="E383" s="11">
        <f t="shared" si="35"/>
        <v>-1.1769223318296307E-2</v>
      </c>
      <c r="F383" s="11">
        <f t="shared" si="35"/>
        <v>4.4887025747150922E-2</v>
      </c>
      <c r="G383" s="3">
        <f t="shared" si="36"/>
        <v>2.604140475413964E-2</v>
      </c>
      <c r="H383" s="11">
        <f t="shared" si="34"/>
        <v>0.90861631511490792</v>
      </c>
      <c r="I383" s="3">
        <f t="shared" si="37"/>
        <v>2.2212468556343623E-2</v>
      </c>
      <c r="J383" s="22">
        <f t="shared" si="38"/>
        <v>222.12468556343623</v>
      </c>
    </row>
    <row r="384" spans="1:10" x14ac:dyDescent="0.3">
      <c r="A384" s="11">
        <v>3.69</v>
      </c>
      <c r="B384" s="7">
        <v>3</v>
      </c>
      <c r="C384" s="11">
        <f t="shared" si="35"/>
        <v>-1.9220562489742805E-4</v>
      </c>
      <c r="D384" s="11">
        <f t="shared" si="35"/>
        <v>2.5138739434138226E-3</v>
      </c>
      <c r="E384" s="11">
        <f t="shared" si="35"/>
        <v>-1.1769223318296307E-2</v>
      </c>
      <c r="F384" s="11">
        <f t="shared" si="35"/>
        <v>4.4887025747150922E-2</v>
      </c>
      <c r="G384" s="3">
        <f t="shared" si="36"/>
        <v>2.6030684879732445E-2</v>
      </c>
      <c r="H384" s="11">
        <f t="shared" si="34"/>
        <v>0.90841566235406401</v>
      </c>
      <c r="I384" s="3">
        <f t="shared" si="37"/>
        <v>2.2216850425158974E-2</v>
      </c>
      <c r="J384" s="22">
        <f t="shared" si="38"/>
        <v>222.16850425158975</v>
      </c>
    </row>
    <row r="385" spans="1:10" x14ac:dyDescent="0.3">
      <c r="A385" s="11">
        <v>3.7</v>
      </c>
      <c r="B385" s="7">
        <v>3</v>
      </c>
      <c r="C385" s="11">
        <f t="shared" si="35"/>
        <v>-1.9220562489742805E-4</v>
      </c>
      <c r="D385" s="11">
        <f t="shared" si="35"/>
        <v>2.5138739434138226E-3</v>
      </c>
      <c r="E385" s="11">
        <f t="shared" si="35"/>
        <v>-1.1769223318296307E-2</v>
      </c>
      <c r="F385" s="11">
        <f t="shared" si="35"/>
        <v>4.4887025747150922E-2</v>
      </c>
      <c r="G385" s="3">
        <f t="shared" si="36"/>
        <v>2.60200422368604E-2</v>
      </c>
      <c r="H385" s="11">
        <f t="shared" si="34"/>
        <v>0.90821498909454612</v>
      </c>
      <c r="I385" s="3">
        <f t="shared" si="37"/>
        <v>2.2220979391202711E-2</v>
      </c>
      <c r="J385" s="22">
        <f t="shared" si="38"/>
        <v>222.20979391202712</v>
      </c>
    </row>
    <row r="386" spans="1:10" x14ac:dyDescent="0.3">
      <c r="A386" s="11">
        <v>3.71</v>
      </c>
      <c r="B386" s="7">
        <v>3</v>
      </c>
      <c r="C386" s="11">
        <f t="shared" si="35"/>
        <v>-1.9220562489742805E-4</v>
      </c>
      <c r="D386" s="11">
        <f t="shared" si="35"/>
        <v>2.5138739434138226E-3</v>
      </c>
      <c r="E386" s="11">
        <f t="shared" si="35"/>
        <v>-1.1769223318296307E-2</v>
      </c>
      <c r="F386" s="11">
        <f t="shared" si="35"/>
        <v>4.4887025747150922E-2</v>
      </c>
      <c r="G386" s="3">
        <f t="shared" si="36"/>
        <v>2.6009475672289759E-2</v>
      </c>
      <c r="H386" s="11">
        <f t="shared" si="34"/>
        <v>0.90801429715063564</v>
      </c>
      <c r="I386" s="3">
        <f t="shared" si="37"/>
        <v>2.2224850815131703E-2</v>
      </c>
      <c r="J386" s="22">
        <f t="shared" si="38"/>
        <v>222.24850815131703</v>
      </c>
    </row>
    <row r="387" spans="1:10" x14ac:dyDescent="0.3">
      <c r="A387" s="11">
        <v>3.72</v>
      </c>
      <c r="B387" s="7">
        <v>3</v>
      </c>
      <c r="C387" s="11">
        <f t="shared" si="35"/>
        <v>-1.9220562489742805E-4</v>
      </c>
      <c r="D387" s="11">
        <f t="shared" si="35"/>
        <v>2.5138739434138226E-3</v>
      </c>
      <c r="E387" s="11">
        <f t="shared" si="35"/>
        <v>-1.1769223318296307E-2</v>
      </c>
      <c r="F387" s="11">
        <f t="shared" si="35"/>
        <v>4.4887025747150922E-2</v>
      </c>
      <c r="G387" s="3">
        <f t="shared" si="36"/>
        <v>2.599898403278679E-2</v>
      </c>
      <c r="H387" s="11">
        <f t="shared" si="34"/>
        <v>0.90781358837691295</v>
      </c>
      <c r="I387" s="3">
        <f t="shared" si="37"/>
        <v>2.222846005763035E-2</v>
      </c>
      <c r="J387" s="22">
        <f t="shared" si="38"/>
        <v>222.28460057630349</v>
      </c>
    </row>
    <row r="388" spans="1:10" x14ac:dyDescent="0.3">
      <c r="A388" s="11">
        <v>3.73</v>
      </c>
      <c r="B388" s="7">
        <v>3</v>
      </c>
      <c r="C388" s="11">
        <f t="shared" si="35"/>
        <v>-1.9220562489742805E-4</v>
      </c>
      <c r="D388" s="11">
        <f t="shared" si="35"/>
        <v>2.5138739434138226E-3</v>
      </c>
      <c r="E388" s="11">
        <f t="shared" si="35"/>
        <v>-1.1769223318296307E-2</v>
      </c>
      <c r="F388" s="11">
        <f t="shared" si="35"/>
        <v>4.4887025747150922E-2</v>
      </c>
      <c r="G388" s="3">
        <f t="shared" si="36"/>
        <v>2.598856616511773E-2</v>
      </c>
      <c r="H388" s="11">
        <f t="shared" si="34"/>
        <v>0.90761286466821089</v>
      </c>
      <c r="I388" s="3">
        <f t="shared" si="37"/>
        <v>2.2231802479421248E-2</v>
      </c>
      <c r="J388" s="22">
        <f t="shared" si="38"/>
        <v>222.31802479421248</v>
      </c>
    </row>
    <row r="389" spans="1:10" x14ac:dyDescent="0.3">
      <c r="A389" s="11">
        <v>3.74</v>
      </c>
      <c r="B389" s="7">
        <v>3</v>
      </c>
      <c r="C389" s="11">
        <f t="shared" si="35"/>
        <v>-1.9220562489742805E-4</v>
      </c>
      <c r="D389" s="11">
        <f t="shared" si="35"/>
        <v>2.5138739434138226E-3</v>
      </c>
      <c r="E389" s="11">
        <f t="shared" si="35"/>
        <v>-1.1769223318296307E-2</v>
      </c>
      <c r="F389" s="11">
        <f t="shared" si="35"/>
        <v>4.4887025747150922E-2</v>
      </c>
      <c r="G389" s="3">
        <f t="shared" si="36"/>
        <v>2.597822091604883E-2</v>
      </c>
      <c r="H389" s="11">
        <f t="shared" si="34"/>
        <v>0.90741212795956816</v>
      </c>
      <c r="I389" s="3">
        <f t="shared" si="37"/>
        <v>2.2234873441262515E-2</v>
      </c>
      <c r="J389" s="22">
        <f t="shared" si="38"/>
        <v>222.34873441262516</v>
      </c>
    </row>
    <row r="390" spans="1:10" x14ac:dyDescent="0.3">
      <c r="A390" s="11">
        <v>3.75</v>
      </c>
      <c r="B390" s="7">
        <v>3</v>
      </c>
      <c r="C390" s="11">
        <f t="shared" si="35"/>
        <v>-1.9220562489742805E-4</v>
      </c>
      <c r="D390" s="11">
        <f t="shared" si="35"/>
        <v>2.5138739434138226E-3</v>
      </c>
      <c r="E390" s="11">
        <f t="shared" si="35"/>
        <v>-1.1769223318296307E-2</v>
      </c>
      <c r="F390" s="11">
        <f t="shared" si="35"/>
        <v>4.4887025747150922E-2</v>
      </c>
      <c r="G390" s="3">
        <f t="shared" si="36"/>
        <v>2.5967947132346344E-2</v>
      </c>
      <c r="H390" s="11">
        <f t="shared" si="34"/>
        <v>0.90721138022618264</v>
      </c>
      <c r="I390" s="3">
        <f t="shared" si="37"/>
        <v>2.2237668303951352E-2</v>
      </c>
      <c r="J390" s="22">
        <f t="shared" si="38"/>
        <v>222.37668303951352</v>
      </c>
    </row>
    <row r="391" spans="1:10" x14ac:dyDescent="0.3">
      <c r="A391" s="11">
        <v>3.76</v>
      </c>
      <c r="B391" s="7">
        <v>3</v>
      </c>
      <c r="C391" s="11">
        <f t="shared" si="35"/>
        <v>-1.9220562489742805E-4</v>
      </c>
      <c r="D391" s="11">
        <f t="shared" si="35"/>
        <v>2.5138739434138226E-3</v>
      </c>
      <c r="E391" s="11">
        <f t="shared" si="35"/>
        <v>-1.1769223318296307E-2</v>
      </c>
      <c r="F391" s="11">
        <f t="shared" si="35"/>
        <v>4.4887025747150922E-2</v>
      </c>
      <c r="G391" s="3">
        <f t="shared" si="36"/>
        <v>2.5957743660776522E-2</v>
      </c>
      <c r="H391" s="11">
        <f t="shared" si="34"/>
        <v>0.9070106234833647</v>
      </c>
      <c r="I391" s="3">
        <f t="shared" si="37"/>
        <v>2.2240938399806787E-2</v>
      </c>
      <c r="J391" s="22">
        <f t="shared" si="38"/>
        <v>222.40938399806788</v>
      </c>
    </row>
    <row r="392" spans="1:10" x14ac:dyDescent="0.3">
      <c r="A392" s="11">
        <v>3.77</v>
      </c>
      <c r="B392" s="7">
        <v>3</v>
      </c>
      <c r="C392" s="11">
        <f t="shared" si="35"/>
        <v>-1.9220562489742805E-4</v>
      </c>
      <c r="D392" s="11">
        <f t="shared" si="35"/>
        <v>2.5138739434138226E-3</v>
      </c>
      <c r="E392" s="11">
        <f t="shared" si="35"/>
        <v>-1.1769223318296307E-2</v>
      </c>
      <c r="F392" s="11">
        <f t="shared" si="35"/>
        <v>4.4887025747150922E-2</v>
      </c>
      <c r="G392" s="3">
        <f t="shared" si="36"/>
        <v>2.5947609348105617E-2</v>
      </c>
      <c r="H392" s="11">
        <f t="shared" si="34"/>
        <v>0.9068098597864912</v>
      </c>
      <c r="I392" s="3">
        <f t="shared" si="37"/>
        <v>2.2245437098063408E-2</v>
      </c>
      <c r="J392" s="22">
        <f t="shared" si="38"/>
        <v>222.45437098063408</v>
      </c>
    </row>
    <row r="393" spans="1:10" x14ac:dyDescent="0.3">
      <c r="A393" s="11">
        <v>3.78</v>
      </c>
      <c r="B393" s="7">
        <v>3</v>
      </c>
      <c r="C393" s="11">
        <f t="shared" si="35"/>
        <v>-1.9220562489742805E-4</v>
      </c>
      <c r="D393" s="11">
        <f t="shared" si="35"/>
        <v>2.5138739434138226E-3</v>
      </c>
      <c r="E393" s="11">
        <f t="shared" si="35"/>
        <v>-1.1769223318296307E-2</v>
      </c>
      <c r="F393" s="11">
        <f t="shared" si="35"/>
        <v>4.4887025747150922E-2</v>
      </c>
      <c r="G393" s="3">
        <f t="shared" si="36"/>
        <v>2.593754304109987E-2</v>
      </c>
      <c r="H393" s="11">
        <f t="shared" si="34"/>
        <v>0.90660909123095812</v>
      </c>
      <c r="I393" s="3">
        <f t="shared" si="37"/>
        <v>2.2251162754122828E-2</v>
      </c>
      <c r="J393" s="22">
        <f t="shared" si="38"/>
        <v>222.51162754122828</v>
      </c>
    </row>
    <row r="394" spans="1:10" x14ac:dyDescent="0.3">
      <c r="A394" s="11">
        <v>3.79</v>
      </c>
      <c r="B394" s="7">
        <v>3</v>
      </c>
      <c r="C394" s="11">
        <f t="shared" si="35"/>
        <v>-1.9220562489742805E-4</v>
      </c>
      <c r="D394" s="11">
        <f t="shared" si="35"/>
        <v>2.5138739434138226E-3</v>
      </c>
      <c r="E394" s="11">
        <f t="shared" si="35"/>
        <v>-1.1769223318296307E-2</v>
      </c>
      <c r="F394" s="11">
        <f t="shared" si="35"/>
        <v>4.4887025747150922E-2</v>
      </c>
      <c r="G394" s="3">
        <f t="shared" si="36"/>
        <v>2.5927543586525541E-2</v>
      </c>
      <c r="H394" s="11">
        <f t="shared" si="34"/>
        <v>0.90640831995213511</v>
      </c>
      <c r="I394" s="3">
        <f t="shared" si="37"/>
        <v>2.225811364231145E-2</v>
      </c>
      <c r="J394" s="22">
        <f t="shared" si="38"/>
        <v>222.58113642311451</v>
      </c>
    </row>
    <row r="395" spans="1:10" x14ac:dyDescent="0.3">
      <c r="A395" s="11">
        <v>3.8</v>
      </c>
      <c r="B395" s="7">
        <v>3</v>
      </c>
      <c r="C395" s="11">
        <f t="shared" si="35"/>
        <v>-1.9220562489742805E-4</v>
      </c>
      <c r="D395" s="11">
        <f t="shared" si="35"/>
        <v>2.5138739434138226E-3</v>
      </c>
      <c r="E395" s="11">
        <f t="shared" si="35"/>
        <v>-1.1769223318296307E-2</v>
      </c>
      <c r="F395" s="11">
        <f t="shared" si="35"/>
        <v>4.4887025747150922E-2</v>
      </c>
      <c r="G395" s="3">
        <f t="shared" si="36"/>
        <v>2.591760983114888E-2</v>
      </c>
      <c r="H395" s="11">
        <f t="shared" si="34"/>
        <v>0.90620754812531834</v>
      </c>
      <c r="I395" s="3">
        <f t="shared" si="37"/>
        <v>2.2266287955878816E-2</v>
      </c>
      <c r="J395" s="22">
        <f t="shared" si="38"/>
        <v>222.66287955878818</v>
      </c>
    </row>
    <row r="396" spans="1:10" x14ac:dyDescent="0.3">
      <c r="A396" s="11">
        <v>3.81</v>
      </c>
      <c r="B396" s="7">
        <v>3</v>
      </c>
      <c r="C396" s="11">
        <f t="shared" si="35"/>
        <v>-1.9220562489742805E-4</v>
      </c>
      <c r="D396" s="11">
        <f t="shared" si="35"/>
        <v>2.5138739434138226E-3</v>
      </c>
      <c r="E396" s="11">
        <f t="shared" si="35"/>
        <v>-1.1769223318296307E-2</v>
      </c>
      <c r="F396" s="11">
        <f t="shared" si="35"/>
        <v>4.4887025747150922E-2</v>
      </c>
      <c r="G396" s="3">
        <f t="shared" si="36"/>
        <v>2.590774062173614E-2</v>
      </c>
      <c r="H396" s="11">
        <f t="shared" si="34"/>
        <v>0.9060067779656843</v>
      </c>
      <c r="I396" s="3">
        <f t="shared" si="37"/>
        <v>2.2275683806987561E-2</v>
      </c>
      <c r="J396" s="22">
        <f t="shared" si="38"/>
        <v>222.75683806987561</v>
      </c>
    </row>
    <row r="397" spans="1:10" x14ac:dyDescent="0.3">
      <c r="A397" s="11">
        <v>3.82</v>
      </c>
      <c r="B397" s="7">
        <v>3</v>
      </c>
      <c r="C397" s="11">
        <f t="shared" si="35"/>
        <v>-1.9220562489742805E-4</v>
      </c>
      <c r="D397" s="11">
        <f t="shared" si="35"/>
        <v>2.5138739434138226E-3</v>
      </c>
      <c r="E397" s="11">
        <f t="shared" si="35"/>
        <v>-1.1769223318296307E-2</v>
      </c>
      <c r="F397" s="11">
        <f t="shared" si="35"/>
        <v>4.4887025747150922E-2</v>
      </c>
      <c r="G397" s="3">
        <f t="shared" si="36"/>
        <v>2.5897934805053563E-2</v>
      </c>
      <c r="H397" s="11">
        <f t="shared" si="34"/>
        <v>0.90580601172824404</v>
      </c>
      <c r="I397" s="3">
        <f t="shared" si="37"/>
        <v>2.2286299226712065E-2</v>
      </c>
      <c r="J397" s="22">
        <f t="shared" si="38"/>
        <v>222.86299226712066</v>
      </c>
    </row>
    <row r="398" spans="1:10" x14ac:dyDescent="0.3">
      <c r="A398" s="11">
        <v>3.83</v>
      </c>
      <c r="B398" s="7">
        <v>3</v>
      </c>
      <c r="C398" s="11">
        <f t="shared" si="35"/>
        <v>-1.9220562489742805E-4</v>
      </c>
      <c r="D398" s="11">
        <f t="shared" si="35"/>
        <v>2.5138739434138226E-3</v>
      </c>
      <c r="E398" s="11">
        <f t="shared" si="35"/>
        <v>-1.1769223318296307E-2</v>
      </c>
      <c r="F398" s="11">
        <f t="shared" si="35"/>
        <v>4.4887025747150922E-2</v>
      </c>
      <c r="G398" s="3">
        <f t="shared" si="36"/>
        <v>2.5888191227867396E-2</v>
      </c>
      <c r="H398" s="11">
        <f t="shared" si="34"/>
        <v>0.90560525170779616</v>
      </c>
      <c r="I398" s="3">
        <f t="shared" si="37"/>
        <v>2.229813216502663E-2</v>
      </c>
      <c r="J398" s="22">
        <f t="shared" si="38"/>
        <v>222.9813216502663</v>
      </c>
    </row>
    <row r="399" spans="1:10" x14ac:dyDescent="0.3">
      <c r="A399" s="11">
        <v>3.84</v>
      </c>
      <c r="B399" s="7">
        <v>3</v>
      </c>
      <c r="C399" s="11">
        <f t="shared" si="35"/>
        <v>-1.9220562489742805E-4</v>
      </c>
      <c r="D399" s="11">
        <f t="shared" si="35"/>
        <v>2.5138739434138226E-3</v>
      </c>
      <c r="E399" s="11">
        <f t="shared" si="35"/>
        <v>-1.1769223318296307E-2</v>
      </c>
      <c r="F399" s="11">
        <f t="shared" ref="F399:F462" si="39">VLOOKUP($B399, $A$3:$H$12, MATCH(F$14, $A$3:$H$3, 0), FALSE)</f>
        <v>4.4887025747150922E-2</v>
      </c>
      <c r="G399" s="3">
        <f t="shared" si="36"/>
        <v>2.587850873694391E-2</v>
      </c>
      <c r="H399" s="11">
        <f t="shared" ref="H399:H462" si="40">EXP(-G399*A399)</f>
        <v>0.90540450023888108</v>
      </c>
      <c r="I399" s="3">
        <f t="shared" si="37"/>
        <v>2.2311180490797611E-2</v>
      </c>
      <c r="J399" s="22">
        <f t="shared" si="38"/>
        <v>223.11180490797611</v>
      </c>
    </row>
    <row r="400" spans="1:10" x14ac:dyDescent="0.3">
      <c r="A400" s="11">
        <v>3.85</v>
      </c>
      <c r="B400" s="7">
        <v>3</v>
      </c>
      <c r="C400" s="11">
        <f t="shared" ref="C400:F463" si="41">VLOOKUP($B400, $A$3:$H$12, MATCH(C$14, $A$3:$H$3, 0), FALSE)</f>
        <v>-1.9220562489742805E-4</v>
      </c>
      <c r="D400" s="11">
        <f t="shared" si="41"/>
        <v>2.5138739434138226E-3</v>
      </c>
      <c r="E400" s="11">
        <f t="shared" si="41"/>
        <v>-1.1769223318296307E-2</v>
      </c>
      <c r="F400" s="11">
        <f t="shared" si="39"/>
        <v>4.4887025747150922E-2</v>
      </c>
      <c r="G400" s="3">
        <f t="shared" ref="G400:G463" si="42">C400*A400^3 + D400*A400^2 + E400*A400 + F400</f>
        <v>2.5868886179049332E-2</v>
      </c>
      <c r="H400" s="11">
        <f t="shared" si="40"/>
        <v>0.90520375969573486</v>
      </c>
      <c r="I400" s="3">
        <f t="shared" ref="I400:I463" si="43">(H400/H425-1)/(A425-A400)</f>
        <v>2.2325441991781363E-2</v>
      </c>
      <c r="J400" s="22">
        <f t="shared" ref="J400:J463" si="44">I400*10000</f>
        <v>223.25441991781364</v>
      </c>
    </row>
    <row r="401" spans="1:10" x14ac:dyDescent="0.3">
      <c r="A401" s="11">
        <v>3.86</v>
      </c>
      <c r="B401" s="7">
        <v>3</v>
      </c>
      <c r="C401" s="11">
        <f t="shared" si="41"/>
        <v>-1.9220562489742805E-4</v>
      </c>
      <c r="D401" s="11">
        <f t="shared" si="41"/>
        <v>2.5138739434138226E-3</v>
      </c>
      <c r="E401" s="11">
        <f t="shared" si="41"/>
        <v>-1.1769223318296307E-2</v>
      </c>
      <c r="F401" s="11">
        <f t="shared" si="39"/>
        <v>4.4887025747150922E-2</v>
      </c>
      <c r="G401" s="3">
        <f t="shared" si="42"/>
        <v>2.5859322400949934E-2</v>
      </c>
      <c r="H401" s="11">
        <f t="shared" si="40"/>
        <v>0.90500303249224312</v>
      </c>
      <c r="I401" s="3">
        <f t="shared" si="43"/>
        <v>2.2340914374611349E-2</v>
      </c>
      <c r="J401" s="22">
        <f t="shared" si="44"/>
        <v>223.4091437461135</v>
      </c>
    </row>
    <row r="402" spans="1:10" x14ac:dyDescent="0.3">
      <c r="A402" s="11">
        <v>3.87</v>
      </c>
      <c r="B402" s="7">
        <v>3</v>
      </c>
      <c r="C402" s="11">
        <f t="shared" si="41"/>
        <v>-1.9220562489742805E-4</v>
      </c>
      <c r="D402" s="11">
        <f t="shared" si="41"/>
        <v>2.5138739434138226E-3</v>
      </c>
      <c r="E402" s="11">
        <f t="shared" si="41"/>
        <v>-1.1769223318296307E-2</v>
      </c>
      <c r="F402" s="11">
        <f t="shared" si="39"/>
        <v>4.4887025747150922E-2</v>
      </c>
      <c r="G402" s="3">
        <f t="shared" si="42"/>
        <v>2.5849816249411958E-2</v>
      </c>
      <c r="H402" s="11">
        <f t="shared" si="40"/>
        <v>0.90480232108189507</v>
      </c>
      <c r="I402" s="3">
        <f t="shared" si="43"/>
        <v>2.2357595264790753E-2</v>
      </c>
      <c r="J402" s="22">
        <f t="shared" si="44"/>
        <v>223.57595264790751</v>
      </c>
    </row>
    <row r="403" spans="1:10" x14ac:dyDescent="0.3">
      <c r="A403" s="11">
        <v>3.88</v>
      </c>
      <c r="B403" s="7">
        <v>3</v>
      </c>
      <c r="C403" s="11">
        <f t="shared" si="41"/>
        <v>-1.9220562489742805E-4</v>
      </c>
      <c r="D403" s="11">
        <f t="shared" si="41"/>
        <v>2.5138739434138226E-3</v>
      </c>
      <c r="E403" s="11">
        <f t="shared" si="41"/>
        <v>-1.1769223318296307E-2</v>
      </c>
      <c r="F403" s="11">
        <f t="shared" si="39"/>
        <v>4.4887025747150922E-2</v>
      </c>
      <c r="G403" s="3">
        <f t="shared" si="42"/>
        <v>2.5840366571201642E-2</v>
      </c>
      <c r="H403" s="11">
        <f t="shared" si="40"/>
        <v>0.90460162795773735</v>
      </c>
      <c r="I403" s="3">
        <f t="shared" si="43"/>
        <v>2.2375482206683728E-2</v>
      </c>
      <c r="J403" s="22">
        <f t="shared" si="44"/>
        <v>223.75482206683728</v>
      </c>
    </row>
    <row r="404" spans="1:10" x14ac:dyDescent="0.3">
      <c r="A404" s="11">
        <v>3.89</v>
      </c>
      <c r="B404" s="7">
        <v>3</v>
      </c>
      <c r="C404" s="11">
        <f t="shared" si="41"/>
        <v>-1.9220562489742805E-4</v>
      </c>
      <c r="D404" s="11">
        <f t="shared" si="41"/>
        <v>2.5138739434138226E-3</v>
      </c>
      <c r="E404" s="11">
        <f t="shared" si="41"/>
        <v>-1.1769223318296307E-2</v>
      </c>
      <c r="F404" s="11">
        <f t="shared" si="39"/>
        <v>4.4887025747150922E-2</v>
      </c>
      <c r="G404" s="3">
        <f t="shared" si="42"/>
        <v>2.5830972213085245E-2</v>
      </c>
      <c r="H404" s="11">
        <f t="shared" si="40"/>
        <v>0.90440095565232892</v>
      </c>
      <c r="I404" s="3">
        <f t="shared" si="43"/>
        <v>2.2394572663509787E-2</v>
      </c>
      <c r="J404" s="22">
        <f t="shared" si="44"/>
        <v>223.94572663509786</v>
      </c>
    </row>
    <row r="405" spans="1:10" x14ac:dyDescent="0.3">
      <c r="A405" s="11">
        <v>3.9</v>
      </c>
      <c r="B405" s="7">
        <v>3</v>
      </c>
      <c r="C405" s="11">
        <f t="shared" si="41"/>
        <v>-1.9220562489742805E-4</v>
      </c>
      <c r="D405" s="11">
        <f t="shared" si="41"/>
        <v>2.5138739434138226E-3</v>
      </c>
      <c r="E405" s="11">
        <f t="shared" si="41"/>
        <v>-1.1769223318296307E-2</v>
      </c>
      <c r="F405" s="11">
        <f t="shared" si="39"/>
        <v>4.4887025747150922E-2</v>
      </c>
      <c r="G405" s="3">
        <f t="shared" si="42"/>
        <v>2.5821632021829029E-2</v>
      </c>
      <c r="H405" s="11">
        <f t="shared" si="40"/>
        <v>0.90420030673769447</v>
      </c>
      <c r="I405" s="3">
        <f t="shared" si="43"/>
        <v>2.241486401732647E-2</v>
      </c>
      <c r="J405" s="22">
        <f t="shared" si="44"/>
        <v>224.14864017326471</v>
      </c>
    </row>
    <row r="406" spans="1:10" x14ac:dyDescent="0.3">
      <c r="A406" s="11">
        <v>3.91</v>
      </c>
      <c r="B406" s="7">
        <v>3</v>
      </c>
      <c r="C406" s="11">
        <f t="shared" si="41"/>
        <v>-1.9220562489742805E-4</v>
      </c>
      <c r="D406" s="11">
        <f t="shared" si="41"/>
        <v>2.5138739434138226E-3</v>
      </c>
      <c r="E406" s="11">
        <f t="shared" si="41"/>
        <v>-1.1769223318296307E-2</v>
      </c>
      <c r="F406" s="11">
        <f t="shared" si="39"/>
        <v>4.4887025747150922E-2</v>
      </c>
      <c r="G406" s="3">
        <f t="shared" si="42"/>
        <v>2.5812344844199246E-2</v>
      </c>
      <c r="H406" s="11">
        <f t="shared" si="40"/>
        <v>0.90399968382527918</v>
      </c>
      <c r="I406" s="3">
        <f t="shared" si="43"/>
        <v>2.2436353569028178E-2</v>
      </c>
      <c r="J406" s="22">
        <f t="shared" si="44"/>
        <v>224.36353569028176</v>
      </c>
    </row>
    <row r="407" spans="1:10" x14ac:dyDescent="0.3">
      <c r="A407" s="11">
        <v>3.92</v>
      </c>
      <c r="B407" s="7">
        <v>3</v>
      </c>
      <c r="C407" s="11">
        <f t="shared" si="41"/>
        <v>-1.9220562489742805E-4</v>
      </c>
      <c r="D407" s="11">
        <f t="shared" si="41"/>
        <v>2.5138739434138226E-3</v>
      </c>
      <c r="E407" s="11">
        <f t="shared" si="41"/>
        <v>-1.1769223318296307E-2</v>
      </c>
      <c r="F407" s="11">
        <f t="shared" si="39"/>
        <v>4.4887025747150922E-2</v>
      </c>
      <c r="G407" s="3">
        <f t="shared" si="42"/>
        <v>2.5803109526962117E-2</v>
      </c>
      <c r="H407" s="11">
        <f t="shared" si="40"/>
        <v>0.90379908956590338</v>
      </c>
      <c r="I407" s="3">
        <f t="shared" si="43"/>
        <v>2.24590385383312E-2</v>
      </c>
      <c r="J407" s="22">
        <f t="shared" si="44"/>
        <v>224.590385383312</v>
      </c>
    </row>
    <row r="408" spans="1:10" x14ac:dyDescent="0.3">
      <c r="A408" s="11">
        <v>3.93</v>
      </c>
      <c r="B408" s="7">
        <v>3</v>
      </c>
      <c r="C408" s="11">
        <f t="shared" si="41"/>
        <v>-1.9220562489742805E-4</v>
      </c>
      <c r="D408" s="11">
        <f t="shared" si="41"/>
        <v>2.5138739434138226E-3</v>
      </c>
      <c r="E408" s="11">
        <f t="shared" si="41"/>
        <v>-1.1769223318296307E-2</v>
      </c>
      <c r="F408" s="11">
        <f t="shared" si="39"/>
        <v>4.4887025747150922E-2</v>
      </c>
      <c r="G408" s="3">
        <f t="shared" si="42"/>
        <v>2.5793924916883912E-2</v>
      </c>
      <c r="H408" s="11">
        <f t="shared" si="40"/>
        <v>0.90359852664971652</v>
      </c>
      <c r="I408" s="3">
        <f t="shared" si="43"/>
        <v>2.2482916063763667E-2</v>
      </c>
      <c r="J408" s="22">
        <f t="shared" si="44"/>
        <v>224.82916063763668</v>
      </c>
    </row>
    <row r="409" spans="1:10" x14ac:dyDescent="0.3">
      <c r="A409" s="11">
        <v>3.94</v>
      </c>
      <c r="B409" s="7">
        <v>3</v>
      </c>
      <c r="C409" s="11">
        <f t="shared" si="41"/>
        <v>-1.9220562489742805E-4</v>
      </c>
      <c r="D409" s="11">
        <f t="shared" si="41"/>
        <v>2.5138739434138226E-3</v>
      </c>
      <c r="E409" s="11">
        <f t="shared" si="41"/>
        <v>-1.1769223318296307E-2</v>
      </c>
      <c r="F409" s="11">
        <f t="shared" si="39"/>
        <v>4.4887025747150922E-2</v>
      </c>
      <c r="G409" s="3">
        <f t="shared" si="42"/>
        <v>2.5784789860730895E-2</v>
      </c>
      <c r="H409" s="11">
        <f t="shared" si="40"/>
        <v>0.90339799780615215</v>
      </c>
      <c r="I409" s="3">
        <f t="shared" si="43"/>
        <v>2.2507983202656193E-2</v>
      </c>
      <c r="J409" s="22">
        <f t="shared" si="44"/>
        <v>225.07983202656192</v>
      </c>
    </row>
    <row r="410" spans="1:10" x14ac:dyDescent="0.3">
      <c r="A410" s="11">
        <v>3.95</v>
      </c>
      <c r="B410" s="7">
        <v>3</v>
      </c>
      <c r="C410" s="11">
        <f t="shared" si="41"/>
        <v>-1.9220562489742805E-4</v>
      </c>
      <c r="D410" s="11">
        <f t="shared" si="41"/>
        <v>2.5138739434138226E-3</v>
      </c>
      <c r="E410" s="11">
        <f t="shared" si="41"/>
        <v>-1.1769223318296307E-2</v>
      </c>
      <c r="F410" s="11">
        <f t="shared" si="39"/>
        <v>4.4887025747150922E-2</v>
      </c>
      <c r="G410" s="3">
        <f t="shared" si="42"/>
        <v>2.5775703205269299E-2</v>
      </c>
      <c r="H410" s="11">
        <f t="shared" si="40"/>
        <v>0.90319750580388258</v>
      </c>
      <c r="I410" s="3">
        <f t="shared" si="43"/>
        <v>2.2534236931127438E-2</v>
      </c>
      <c r="J410" s="22">
        <f t="shared" si="44"/>
        <v>225.34236931127438</v>
      </c>
    </row>
    <row r="411" spans="1:10" x14ac:dyDescent="0.3">
      <c r="A411" s="11">
        <v>3.96</v>
      </c>
      <c r="B411" s="7">
        <v>3</v>
      </c>
      <c r="C411" s="11">
        <f t="shared" si="41"/>
        <v>-1.9220562489742805E-4</v>
      </c>
      <c r="D411" s="11">
        <f t="shared" si="41"/>
        <v>2.5138739434138226E-3</v>
      </c>
      <c r="E411" s="11">
        <f t="shared" si="41"/>
        <v>-1.1769223318296307E-2</v>
      </c>
      <c r="F411" s="11">
        <f t="shared" si="39"/>
        <v>4.4887025747150922E-2</v>
      </c>
      <c r="G411" s="3">
        <f t="shared" si="42"/>
        <v>2.5766663797265381E-2</v>
      </c>
      <c r="H411" s="11">
        <f t="shared" si="40"/>
        <v>0.90299705345077397</v>
      </c>
      <c r="I411" s="3">
        <f t="shared" si="43"/>
        <v>2.2561674144078836E-2</v>
      </c>
      <c r="J411" s="22">
        <f t="shared" si="44"/>
        <v>225.61674144078836</v>
      </c>
    </row>
    <row r="412" spans="1:10" x14ac:dyDescent="0.3">
      <c r="A412" s="11">
        <v>3.97</v>
      </c>
      <c r="B412" s="7">
        <v>3</v>
      </c>
      <c r="C412" s="11">
        <f t="shared" si="41"/>
        <v>-1.9220562489742805E-4</v>
      </c>
      <c r="D412" s="11">
        <f t="shared" si="41"/>
        <v>2.5138739434138226E-3</v>
      </c>
      <c r="E412" s="11">
        <f t="shared" si="41"/>
        <v>-1.1769223318296307E-2</v>
      </c>
      <c r="F412" s="11">
        <f t="shared" si="39"/>
        <v>4.4887025747150922E-2</v>
      </c>
      <c r="G412" s="3">
        <f t="shared" si="42"/>
        <v>2.575767048348538E-2</v>
      </c>
      <c r="H412" s="11">
        <f t="shared" si="40"/>
        <v>0.90279664359384082</v>
      </c>
      <c r="I412" s="3">
        <f t="shared" si="43"/>
        <v>2.2590291655175718E-2</v>
      </c>
      <c r="J412" s="22">
        <f t="shared" si="44"/>
        <v>225.90291655175719</v>
      </c>
    </row>
    <row r="413" spans="1:10" x14ac:dyDescent="0.3">
      <c r="A413" s="11">
        <v>3.98</v>
      </c>
      <c r="B413" s="7">
        <v>3</v>
      </c>
      <c r="C413" s="11">
        <f t="shared" si="41"/>
        <v>-1.9220562489742805E-4</v>
      </c>
      <c r="D413" s="11">
        <f t="shared" si="41"/>
        <v>2.5138739434138226E-3</v>
      </c>
      <c r="E413" s="11">
        <f t="shared" si="41"/>
        <v>-1.1769223318296307E-2</v>
      </c>
      <c r="F413" s="11">
        <f t="shared" si="39"/>
        <v>4.4887025747150922E-2</v>
      </c>
      <c r="G413" s="3">
        <f t="shared" si="42"/>
        <v>2.5748722110695565E-2</v>
      </c>
      <c r="H413" s="11">
        <f t="shared" si="40"/>
        <v>0.90259627911920115</v>
      </c>
      <c r="I413" s="3">
        <f t="shared" si="43"/>
        <v>2.2620086196838821E-2</v>
      </c>
      <c r="J413" s="22">
        <f t="shared" si="44"/>
        <v>226.20086196838821</v>
      </c>
    </row>
    <row r="414" spans="1:10" x14ac:dyDescent="0.3">
      <c r="A414" s="11">
        <v>3.99</v>
      </c>
      <c r="B414" s="7">
        <v>3</v>
      </c>
      <c r="C414" s="11">
        <f t="shared" si="41"/>
        <v>-1.9220562489742805E-4</v>
      </c>
      <c r="D414" s="11">
        <f t="shared" si="41"/>
        <v>2.5138739434138226E-3</v>
      </c>
      <c r="E414" s="11">
        <f t="shared" si="41"/>
        <v>-1.1769223318296307E-2</v>
      </c>
      <c r="F414" s="11">
        <f t="shared" si="39"/>
        <v>4.4887025747150922E-2</v>
      </c>
      <c r="G414" s="3">
        <f t="shared" si="42"/>
        <v>2.5739817525662175E-2</v>
      </c>
      <c r="H414" s="11">
        <f t="shared" si="40"/>
        <v>0.90239596295203206</v>
      </c>
      <c r="I414" s="3">
        <f t="shared" si="43"/>
        <v>2.2651054420233407E-2</v>
      </c>
      <c r="J414" s="22">
        <f t="shared" si="44"/>
        <v>226.51054420233407</v>
      </c>
    </row>
    <row r="415" spans="1:10" x14ac:dyDescent="0.3">
      <c r="A415" s="11">
        <v>4</v>
      </c>
      <c r="B415" s="7">
        <v>4</v>
      </c>
      <c r="C415" s="11">
        <f t="shared" si="41"/>
        <v>-2.7734364343892041E-4</v>
      </c>
      <c r="D415" s="11">
        <f t="shared" si="41"/>
        <v>4.0050794342480793E-3</v>
      </c>
      <c r="E415" s="11">
        <f t="shared" si="41"/>
        <v>-1.9612242354978729E-2</v>
      </c>
      <c r="F415" s="11">
        <f t="shared" si="39"/>
        <v>5.7848647227188014E-2</v>
      </c>
      <c r="G415" s="3">
        <f t="shared" si="42"/>
        <v>2.5730955575151461E-2</v>
      </c>
      <c r="H415" s="11">
        <f t="shared" si="40"/>
        <v>0.90219569805652444</v>
      </c>
      <c r="I415" s="3">
        <f t="shared" si="43"/>
        <v>2.2683192895248894E-2</v>
      </c>
      <c r="J415" s="22">
        <f t="shared" si="44"/>
        <v>226.83192895248894</v>
      </c>
    </row>
    <row r="416" spans="1:10" x14ac:dyDescent="0.3">
      <c r="A416" s="11">
        <v>4.01</v>
      </c>
      <c r="B416" s="7">
        <v>4</v>
      </c>
      <c r="C416" s="11">
        <f t="shared" si="41"/>
        <v>-2.7734364343892041E-4</v>
      </c>
      <c r="D416" s="11">
        <f t="shared" si="41"/>
        <v>4.0050794342480793E-3</v>
      </c>
      <c r="E416" s="11">
        <f t="shared" si="41"/>
        <v>-1.9612242354978729E-2</v>
      </c>
      <c r="F416" s="11">
        <f t="shared" si="39"/>
        <v>5.7848647227188014E-2</v>
      </c>
      <c r="G416" s="3">
        <f t="shared" si="42"/>
        <v>2.5722181975718496E-2</v>
      </c>
      <c r="H416" s="11">
        <f t="shared" si="40"/>
        <v>0.90199531790773968</v>
      </c>
      <c r="I416" s="3">
        <f t="shared" si="43"/>
        <v>2.2715742049638443E-2</v>
      </c>
      <c r="J416" s="22">
        <f t="shared" si="44"/>
        <v>227.15742049638442</v>
      </c>
    </row>
    <row r="417" spans="1:10" x14ac:dyDescent="0.3">
      <c r="A417" s="11">
        <v>4.0199999999999996</v>
      </c>
      <c r="B417" s="7">
        <v>4</v>
      </c>
      <c r="C417" s="11">
        <f t="shared" si="41"/>
        <v>-2.7734364343892041E-4</v>
      </c>
      <c r="D417" s="11">
        <f t="shared" si="41"/>
        <v>4.0050794342480793E-3</v>
      </c>
      <c r="E417" s="11">
        <f t="shared" si="41"/>
        <v>-1.9612242354978729E-2</v>
      </c>
      <c r="F417" s="11">
        <f t="shared" si="39"/>
        <v>5.7848647227188014E-2</v>
      </c>
      <c r="G417" s="3">
        <f t="shared" si="42"/>
        <v>2.5713542103366252E-2</v>
      </c>
      <c r="H417" s="11">
        <f t="shared" si="40"/>
        <v>0.90179465571422601</v>
      </c>
      <c r="I417" s="3">
        <f t="shared" si="43"/>
        <v>2.2747940170200209E-2</v>
      </c>
      <c r="J417" s="22">
        <f t="shared" si="44"/>
        <v>227.47940170200209</v>
      </c>
    </row>
    <row r="418" spans="1:10" x14ac:dyDescent="0.3">
      <c r="A418" s="11">
        <v>4.03</v>
      </c>
      <c r="B418" s="7">
        <v>4</v>
      </c>
      <c r="C418" s="11">
        <f t="shared" si="41"/>
        <v>-2.7734364343892041E-4</v>
      </c>
      <c r="D418" s="11">
        <f t="shared" si="41"/>
        <v>4.0050794342480793E-3</v>
      </c>
      <c r="E418" s="11">
        <f t="shared" si="41"/>
        <v>-1.9612242354978729E-2</v>
      </c>
      <c r="F418" s="11">
        <f t="shared" si="39"/>
        <v>5.7848647227188014E-2</v>
      </c>
      <c r="G418" s="3">
        <f t="shared" si="42"/>
        <v>2.5705034294032904E-2</v>
      </c>
      <c r="H418" s="11">
        <f t="shared" si="40"/>
        <v>0.90159371411325118</v>
      </c>
      <c r="I418" s="3">
        <f t="shared" si="43"/>
        <v>2.2779780554344597E-2</v>
      </c>
      <c r="J418" s="22">
        <f t="shared" si="44"/>
        <v>227.79780554344597</v>
      </c>
    </row>
    <row r="419" spans="1:10" x14ac:dyDescent="0.3">
      <c r="A419" s="11">
        <v>4.04</v>
      </c>
      <c r="B419" s="7">
        <v>4</v>
      </c>
      <c r="C419" s="11">
        <f t="shared" si="41"/>
        <v>-2.7734364343892041E-4</v>
      </c>
      <c r="D419" s="11">
        <f t="shared" si="41"/>
        <v>4.0050794342480793E-3</v>
      </c>
      <c r="E419" s="11">
        <f t="shared" si="41"/>
        <v>-1.9612242354978729E-2</v>
      </c>
      <c r="F419" s="11">
        <f t="shared" si="39"/>
        <v>5.7848647227188014E-2</v>
      </c>
      <c r="G419" s="3">
        <f t="shared" si="42"/>
        <v>2.5696656883656556E-2</v>
      </c>
      <c r="H419" s="11">
        <f t="shared" si="40"/>
        <v>0.90139249580017344</v>
      </c>
      <c r="I419" s="3">
        <f t="shared" si="43"/>
        <v>2.2811256499367438E-2</v>
      </c>
      <c r="J419" s="22">
        <f t="shared" si="44"/>
        <v>228.11256499367437</v>
      </c>
    </row>
    <row r="420" spans="1:10" x14ac:dyDescent="0.3">
      <c r="A420" s="11">
        <v>4.05</v>
      </c>
      <c r="B420" s="7">
        <v>4</v>
      </c>
      <c r="C420" s="11">
        <f t="shared" si="41"/>
        <v>-2.7734364343892041E-4</v>
      </c>
      <c r="D420" s="11">
        <f t="shared" si="41"/>
        <v>4.0050794342480793E-3</v>
      </c>
      <c r="E420" s="11">
        <f t="shared" si="41"/>
        <v>-1.9612242354978729E-2</v>
      </c>
      <c r="F420" s="11">
        <f t="shared" si="39"/>
        <v>5.7848647227188014E-2</v>
      </c>
      <c r="G420" s="3">
        <f t="shared" si="42"/>
        <v>2.5688408208175383E-2</v>
      </c>
      <c r="H420" s="11">
        <f t="shared" si="40"/>
        <v>0.9011910035283659</v>
      </c>
      <c r="I420" s="3">
        <f t="shared" si="43"/>
        <v>2.2842361302452652E-2</v>
      </c>
      <c r="J420" s="22">
        <f t="shared" si="44"/>
        <v>228.4236130245265</v>
      </c>
    </row>
    <row r="421" spans="1:10" x14ac:dyDescent="0.3">
      <c r="A421" s="11">
        <v>4.0599999999999996</v>
      </c>
      <c r="B421" s="7">
        <v>4</v>
      </c>
      <c r="C421" s="11">
        <f t="shared" si="41"/>
        <v>-2.7734364343892041E-4</v>
      </c>
      <c r="D421" s="11">
        <f t="shared" si="41"/>
        <v>4.0050794342480793E-3</v>
      </c>
      <c r="E421" s="11">
        <f t="shared" si="41"/>
        <v>-1.9612242354978729E-2</v>
      </c>
      <c r="F421" s="11">
        <f t="shared" si="39"/>
        <v>5.7848647227188014E-2</v>
      </c>
      <c r="G421" s="3">
        <f t="shared" si="42"/>
        <v>2.5680286603527482E-2</v>
      </c>
      <c r="H421" s="11">
        <f t="shared" si="40"/>
        <v>0.90098924010914194</v>
      </c>
      <c r="I421" s="3">
        <f t="shared" si="43"/>
        <v>2.28730882606758E-2</v>
      </c>
      <c r="J421" s="22">
        <f t="shared" si="44"/>
        <v>228.730882606758</v>
      </c>
    </row>
    <row r="422" spans="1:10" x14ac:dyDescent="0.3">
      <c r="A422" s="11">
        <v>4.07</v>
      </c>
      <c r="B422" s="7">
        <v>4</v>
      </c>
      <c r="C422" s="11">
        <f t="shared" si="41"/>
        <v>-2.7734364343892041E-4</v>
      </c>
      <c r="D422" s="11">
        <f t="shared" si="41"/>
        <v>4.0050794342480793E-3</v>
      </c>
      <c r="E422" s="11">
        <f t="shared" si="41"/>
        <v>-1.9612242354978729E-2</v>
      </c>
      <c r="F422" s="11">
        <f t="shared" si="39"/>
        <v>5.7848647227188014E-2</v>
      </c>
      <c r="G422" s="3">
        <f t="shared" si="42"/>
        <v>2.5672290405651013E-2</v>
      </c>
      <c r="H422" s="11">
        <f t="shared" si="40"/>
        <v>0.9007872084116797</v>
      </c>
      <c r="I422" s="3">
        <f t="shared" si="43"/>
        <v>2.2903430671016523E-2</v>
      </c>
      <c r="J422" s="22">
        <f t="shared" si="44"/>
        <v>229.03430671016523</v>
      </c>
    </row>
    <row r="423" spans="1:10" x14ac:dyDescent="0.3">
      <c r="A423" s="11">
        <v>4.08</v>
      </c>
      <c r="B423" s="7">
        <v>4</v>
      </c>
      <c r="C423" s="11">
        <f t="shared" si="41"/>
        <v>-2.7734364343892041E-4</v>
      </c>
      <c r="D423" s="11">
        <f t="shared" si="41"/>
        <v>4.0050794342480793E-3</v>
      </c>
      <c r="E423" s="11">
        <f t="shared" si="41"/>
        <v>-1.9612242354978729E-2</v>
      </c>
      <c r="F423" s="11">
        <f t="shared" si="39"/>
        <v>5.7848647227188014E-2</v>
      </c>
      <c r="G423" s="3">
        <f t="shared" si="42"/>
        <v>2.5664417950484124E-2</v>
      </c>
      <c r="H423" s="11">
        <f t="shared" si="40"/>
        <v>0.90058491136294627</v>
      </c>
      <c r="I423" s="3">
        <f t="shared" si="43"/>
        <v>2.2933381830359423E-2</v>
      </c>
      <c r="J423" s="22">
        <f t="shared" si="44"/>
        <v>229.33381830359423</v>
      </c>
    </row>
    <row r="424" spans="1:10" x14ac:dyDescent="0.3">
      <c r="A424" s="11">
        <v>4.09</v>
      </c>
      <c r="B424" s="7">
        <v>4</v>
      </c>
      <c r="C424" s="11">
        <f t="shared" si="41"/>
        <v>-2.7734364343892041E-4</v>
      </c>
      <c r="D424" s="11">
        <f t="shared" si="41"/>
        <v>4.0050794342480793E-3</v>
      </c>
      <c r="E424" s="11">
        <f t="shared" si="41"/>
        <v>-1.9612242354978729E-2</v>
      </c>
      <c r="F424" s="11">
        <f t="shared" si="39"/>
        <v>5.7848647227188014E-2</v>
      </c>
      <c r="G424" s="3">
        <f t="shared" si="42"/>
        <v>2.5656667573964932E-2</v>
      </c>
      <c r="H424" s="11">
        <f t="shared" si="40"/>
        <v>0.90038235194762306</v>
      </c>
      <c r="I424" s="3">
        <f t="shared" si="43"/>
        <v>2.2962935035502952E-2</v>
      </c>
      <c r="J424" s="22">
        <f t="shared" si="44"/>
        <v>229.62935035502952</v>
      </c>
    </row>
    <row r="425" spans="1:10" x14ac:dyDescent="0.3">
      <c r="A425" s="11">
        <v>4.0999999999999996</v>
      </c>
      <c r="B425" s="7">
        <v>4</v>
      </c>
      <c r="C425" s="11">
        <f t="shared" si="41"/>
        <v>-2.7734364343892041E-4</v>
      </c>
      <c r="D425" s="11">
        <f t="shared" si="41"/>
        <v>4.0050794342480793E-3</v>
      </c>
      <c r="E425" s="11">
        <f t="shared" si="41"/>
        <v>-1.9612242354978729E-2</v>
      </c>
      <c r="F425" s="11">
        <f t="shared" si="39"/>
        <v>5.7848647227188014E-2</v>
      </c>
      <c r="G425" s="3">
        <f t="shared" si="42"/>
        <v>2.5649037612031599E-2</v>
      </c>
      <c r="H425" s="11">
        <f t="shared" si="40"/>
        <v>0.90017953320802868</v>
      </c>
      <c r="I425" s="3">
        <f t="shared" si="43"/>
        <v>2.2992083583165623E-2</v>
      </c>
      <c r="J425" s="22">
        <f t="shared" si="44"/>
        <v>229.92083583165623</v>
      </c>
    </row>
    <row r="426" spans="1:10" x14ac:dyDescent="0.3">
      <c r="A426" s="11">
        <v>4.1100000000000003</v>
      </c>
      <c r="B426" s="7">
        <v>4</v>
      </c>
      <c r="C426" s="11">
        <f t="shared" si="41"/>
        <v>-2.7734364343892041E-4</v>
      </c>
      <c r="D426" s="11">
        <f t="shared" si="41"/>
        <v>4.0050794342480793E-3</v>
      </c>
      <c r="E426" s="11">
        <f t="shared" si="41"/>
        <v>-1.9612242354978729E-2</v>
      </c>
      <c r="F426" s="11">
        <f t="shared" si="39"/>
        <v>5.7848647227188014E-2</v>
      </c>
      <c r="G426" s="3">
        <f t="shared" si="42"/>
        <v>2.5641526400622262E-2</v>
      </c>
      <c r="H426" s="11">
        <f t="shared" si="40"/>
        <v>0.89997645824404415</v>
      </c>
      <c r="I426" s="3">
        <f t="shared" si="43"/>
        <v>2.302082076999401E-2</v>
      </c>
      <c r="J426" s="22">
        <f t="shared" si="44"/>
        <v>230.20820769994009</v>
      </c>
    </row>
    <row r="427" spans="1:10" x14ac:dyDescent="0.3">
      <c r="A427" s="11">
        <v>4.12</v>
      </c>
      <c r="B427" s="7">
        <v>4</v>
      </c>
      <c r="C427" s="11">
        <f t="shared" si="41"/>
        <v>-2.7734364343892041E-4</v>
      </c>
      <c r="D427" s="11">
        <f t="shared" si="41"/>
        <v>4.0050794342480793E-3</v>
      </c>
      <c r="E427" s="11">
        <f t="shared" si="41"/>
        <v>-1.9612242354978729E-2</v>
      </c>
      <c r="F427" s="11">
        <f t="shared" si="39"/>
        <v>5.7848647227188014E-2</v>
      </c>
      <c r="G427" s="3">
        <f t="shared" si="42"/>
        <v>2.5634132275675049E-2</v>
      </c>
      <c r="H427" s="11">
        <f t="shared" si="40"/>
        <v>0.89977313021303584</v>
      </c>
      <c r="I427" s="3">
        <f t="shared" si="43"/>
        <v>2.3049139892565407E-2</v>
      </c>
      <c r="J427" s="22">
        <f t="shared" si="44"/>
        <v>230.49139892565407</v>
      </c>
    </row>
    <row r="428" spans="1:10" x14ac:dyDescent="0.3">
      <c r="A428" s="11">
        <v>4.13</v>
      </c>
      <c r="B428" s="7">
        <v>4</v>
      </c>
      <c r="C428" s="11">
        <f t="shared" si="41"/>
        <v>-2.7734364343892041E-4</v>
      </c>
      <c r="D428" s="11">
        <f t="shared" si="41"/>
        <v>4.0050794342480793E-3</v>
      </c>
      <c r="E428" s="11">
        <f t="shared" si="41"/>
        <v>-1.9612242354978729E-2</v>
      </c>
      <c r="F428" s="11">
        <f t="shared" si="39"/>
        <v>5.7848647227188014E-2</v>
      </c>
      <c r="G428" s="3">
        <f t="shared" si="42"/>
        <v>2.5626853573128112E-2</v>
      </c>
      <c r="H428" s="11">
        <f t="shared" si="40"/>
        <v>0.89956955232977998</v>
      </c>
      <c r="I428" s="3">
        <f t="shared" si="43"/>
        <v>2.3077034247401151E-2</v>
      </c>
      <c r="J428" s="22">
        <f t="shared" si="44"/>
        <v>230.7703424740115</v>
      </c>
    </row>
    <row r="429" spans="1:10" x14ac:dyDescent="0.3">
      <c r="A429" s="11">
        <v>4.1399999999999997</v>
      </c>
      <c r="B429" s="7">
        <v>4</v>
      </c>
      <c r="C429" s="11">
        <f t="shared" si="41"/>
        <v>-2.7734364343892041E-4</v>
      </c>
      <c r="D429" s="11">
        <f t="shared" si="41"/>
        <v>4.0050794342480793E-3</v>
      </c>
      <c r="E429" s="11">
        <f t="shared" si="41"/>
        <v>-1.9612242354978729E-2</v>
      </c>
      <c r="F429" s="11">
        <f t="shared" si="39"/>
        <v>5.7848647227188014E-2</v>
      </c>
      <c r="G429" s="3">
        <f t="shared" si="42"/>
        <v>2.5619688628919585E-2</v>
      </c>
      <c r="H429" s="11">
        <f t="shared" si="40"/>
        <v>0.89936572786638547</v>
      </c>
      <c r="I429" s="3">
        <f t="shared" si="43"/>
        <v>2.3104497130966628E-2</v>
      </c>
      <c r="J429" s="22">
        <f t="shared" si="44"/>
        <v>231.04497130966627</v>
      </c>
    </row>
    <row r="430" spans="1:10" x14ac:dyDescent="0.3">
      <c r="A430" s="11">
        <v>4.1500000000000004</v>
      </c>
      <c r="B430" s="7">
        <v>4</v>
      </c>
      <c r="C430" s="11">
        <f t="shared" si="41"/>
        <v>-2.7734364343892041E-4</v>
      </c>
      <c r="D430" s="11">
        <f t="shared" si="41"/>
        <v>4.0050794342480793E-3</v>
      </c>
      <c r="E430" s="11">
        <f t="shared" si="41"/>
        <v>-1.9612242354978729E-2</v>
      </c>
      <c r="F430" s="11">
        <f t="shared" si="39"/>
        <v>5.7848647227188014E-2</v>
      </c>
      <c r="G430" s="3">
        <f t="shared" si="42"/>
        <v>2.5612635778987584E-2</v>
      </c>
      <c r="H430" s="11">
        <f t="shared" si="40"/>
        <v>0.8991616601522181</v>
      </c>
      <c r="I430" s="3">
        <f t="shared" si="43"/>
        <v>2.31315218396837E-2</v>
      </c>
      <c r="J430" s="22">
        <f t="shared" si="44"/>
        <v>231.315218396837</v>
      </c>
    </row>
    <row r="431" spans="1:10" x14ac:dyDescent="0.3">
      <c r="A431" s="11">
        <v>4.16</v>
      </c>
      <c r="B431" s="7">
        <v>4</v>
      </c>
      <c r="C431" s="11">
        <f t="shared" si="41"/>
        <v>-2.7734364343892041E-4</v>
      </c>
      <c r="D431" s="11">
        <f t="shared" si="41"/>
        <v>4.0050794342480793E-3</v>
      </c>
      <c r="E431" s="11">
        <f t="shared" si="41"/>
        <v>-1.9612242354978729E-2</v>
      </c>
      <c r="F431" s="11">
        <f t="shared" si="39"/>
        <v>5.7848647227188014E-2</v>
      </c>
      <c r="G431" s="3">
        <f t="shared" si="42"/>
        <v>2.56056933592703E-2</v>
      </c>
      <c r="H431" s="11">
        <f t="shared" si="40"/>
        <v>0.89895735257382314</v>
      </c>
      <c r="I431" s="3">
        <f t="shared" si="43"/>
        <v>2.3158101669936038E-2</v>
      </c>
      <c r="J431" s="22">
        <f t="shared" si="44"/>
        <v>231.58101669936036</v>
      </c>
    </row>
    <row r="432" spans="1:10" x14ac:dyDescent="0.3">
      <c r="A432" s="11">
        <v>4.17</v>
      </c>
      <c r="B432" s="7">
        <v>4</v>
      </c>
      <c r="C432" s="11">
        <f t="shared" si="41"/>
        <v>-2.7734364343892041E-4</v>
      </c>
      <c r="D432" s="11">
        <f t="shared" si="41"/>
        <v>4.0050794342480793E-3</v>
      </c>
      <c r="E432" s="11">
        <f t="shared" si="41"/>
        <v>-1.9612242354978729E-2</v>
      </c>
      <c r="F432" s="11">
        <f t="shared" si="39"/>
        <v>5.7848647227188014E-2</v>
      </c>
      <c r="G432" s="3">
        <f t="shared" si="42"/>
        <v>2.5598859705705808E-2</v>
      </c>
      <c r="H432" s="11">
        <f t="shared" si="40"/>
        <v>0.8987528085748494</v>
      </c>
      <c r="I432" s="3">
        <f t="shared" si="43"/>
        <v>2.3184229918077115E-2</v>
      </c>
      <c r="J432" s="22">
        <f t="shared" si="44"/>
        <v>231.84229918077114</v>
      </c>
    </row>
    <row r="433" spans="1:10" x14ac:dyDescent="0.3">
      <c r="A433" s="11">
        <v>4.18</v>
      </c>
      <c r="B433" s="7">
        <v>4</v>
      </c>
      <c r="C433" s="11">
        <f t="shared" si="41"/>
        <v>-2.7734364343892041E-4</v>
      </c>
      <c r="D433" s="11">
        <f t="shared" si="41"/>
        <v>4.0050794342480793E-3</v>
      </c>
      <c r="E433" s="11">
        <f t="shared" si="41"/>
        <v>-1.9612242354978729E-2</v>
      </c>
      <c r="F433" s="11">
        <f t="shared" si="39"/>
        <v>5.7848647227188014E-2</v>
      </c>
      <c r="G433" s="3">
        <f t="shared" si="42"/>
        <v>2.5592133154232304E-2</v>
      </c>
      <c r="H433" s="11">
        <f t="shared" si="40"/>
        <v>0.89854803165597119</v>
      </c>
      <c r="I433" s="3">
        <f t="shared" si="43"/>
        <v>2.3209899880434648E-2</v>
      </c>
      <c r="J433" s="22">
        <f t="shared" si="44"/>
        <v>232.09899880434648</v>
      </c>
    </row>
    <row r="434" spans="1:10" x14ac:dyDescent="0.3">
      <c r="A434" s="11">
        <v>4.1900000000000004</v>
      </c>
      <c r="B434" s="7">
        <v>4</v>
      </c>
      <c r="C434" s="11">
        <f t="shared" si="41"/>
        <v>-2.7734364343892041E-4</v>
      </c>
      <c r="D434" s="11">
        <f t="shared" si="41"/>
        <v>4.0050794342480793E-3</v>
      </c>
      <c r="E434" s="11">
        <f t="shared" si="41"/>
        <v>-1.9612242354978729E-2</v>
      </c>
      <c r="F434" s="11">
        <f t="shared" si="39"/>
        <v>5.7848647227188014E-2</v>
      </c>
      <c r="G434" s="3">
        <f t="shared" si="42"/>
        <v>2.5585512040787899E-2</v>
      </c>
      <c r="H434" s="11">
        <f t="shared" si="40"/>
        <v>0.89834302537481225</v>
      </c>
      <c r="I434" s="3">
        <f t="shared" si="43"/>
        <v>2.323510485332303E-2</v>
      </c>
      <c r="J434" s="22">
        <f t="shared" si="44"/>
        <v>232.35104853323031</v>
      </c>
    </row>
    <row r="435" spans="1:10" x14ac:dyDescent="0.3">
      <c r="A435" s="11">
        <v>4.2</v>
      </c>
      <c r="B435" s="7">
        <v>4</v>
      </c>
      <c r="C435" s="11">
        <f t="shared" si="41"/>
        <v>-2.7734364343892041E-4</v>
      </c>
      <c r="D435" s="11">
        <f t="shared" si="41"/>
        <v>4.0050794342480793E-3</v>
      </c>
      <c r="E435" s="11">
        <f t="shared" si="41"/>
        <v>-1.9612242354978729E-2</v>
      </c>
      <c r="F435" s="11">
        <f t="shared" si="39"/>
        <v>5.7848647227188014E-2</v>
      </c>
      <c r="G435" s="3">
        <f t="shared" si="42"/>
        <v>2.5578994701310732E-2</v>
      </c>
      <c r="H435" s="11">
        <f t="shared" si="40"/>
        <v>0.89813779334586863</v>
      </c>
      <c r="I435" s="3">
        <f t="shared" si="43"/>
        <v>2.3259838133046884E-2</v>
      </c>
      <c r="J435" s="22">
        <f t="shared" si="44"/>
        <v>232.59838133046884</v>
      </c>
    </row>
    <row r="436" spans="1:10" x14ac:dyDescent="0.3">
      <c r="A436" s="11">
        <v>4.21</v>
      </c>
      <c r="B436" s="7">
        <v>4</v>
      </c>
      <c r="C436" s="11">
        <f t="shared" si="41"/>
        <v>-2.7734364343892041E-4</v>
      </c>
      <c r="D436" s="11">
        <f t="shared" si="41"/>
        <v>4.0050794342480793E-3</v>
      </c>
      <c r="E436" s="11">
        <f t="shared" si="41"/>
        <v>-1.9612242354978729E-2</v>
      </c>
      <c r="F436" s="11">
        <f t="shared" si="39"/>
        <v>5.7848647227188014E-2</v>
      </c>
      <c r="G436" s="3">
        <f t="shared" si="42"/>
        <v>2.5572579471738958E-2</v>
      </c>
      <c r="H436" s="11">
        <f t="shared" si="40"/>
        <v>0.8979323392404307</v>
      </c>
      <c r="I436" s="3">
        <f t="shared" si="43"/>
        <v>2.3284093015911722E-2</v>
      </c>
      <c r="J436" s="22">
        <f t="shared" si="44"/>
        <v>232.84093015911722</v>
      </c>
    </row>
    <row r="437" spans="1:10" x14ac:dyDescent="0.3">
      <c r="A437" s="11">
        <v>4.22</v>
      </c>
      <c r="B437" s="7">
        <v>4</v>
      </c>
      <c r="C437" s="11">
        <f t="shared" si="41"/>
        <v>-2.7734364343892041E-4</v>
      </c>
      <c r="D437" s="11">
        <f t="shared" si="41"/>
        <v>4.0050794342480793E-3</v>
      </c>
      <c r="E437" s="11">
        <f t="shared" si="41"/>
        <v>-1.9612242354978729E-2</v>
      </c>
      <c r="F437" s="11">
        <f t="shared" si="39"/>
        <v>5.7848647227188014E-2</v>
      </c>
      <c r="G437" s="3">
        <f t="shared" si="42"/>
        <v>2.5566264688010702E-2</v>
      </c>
      <c r="H437" s="11">
        <f t="shared" si="40"/>
        <v>0.89772666678650681</v>
      </c>
      <c r="I437" s="3">
        <f t="shared" si="43"/>
        <v>2.3307862798231049E-2</v>
      </c>
      <c r="J437" s="22">
        <f t="shared" si="44"/>
        <v>233.07862798231048</v>
      </c>
    </row>
    <row r="438" spans="1:10" x14ac:dyDescent="0.3">
      <c r="A438" s="11">
        <v>4.2300000000000004</v>
      </c>
      <c r="B438" s="7">
        <v>4</v>
      </c>
      <c r="C438" s="11">
        <f t="shared" si="41"/>
        <v>-2.7734364343892041E-4</v>
      </c>
      <c r="D438" s="11">
        <f t="shared" si="41"/>
        <v>4.0050794342480793E-3</v>
      </c>
      <c r="E438" s="11">
        <f t="shared" si="41"/>
        <v>-1.9612242354978729E-2</v>
      </c>
      <c r="F438" s="11">
        <f t="shared" si="39"/>
        <v>5.7848647227188014E-2</v>
      </c>
      <c r="G438" s="3">
        <f t="shared" si="42"/>
        <v>2.5560048686064103E-2</v>
      </c>
      <c r="H438" s="11">
        <f t="shared" si="40"/>
        <v>0.89752077976874534</v>
      </c>
      <c r="I438" s="3">
        <f t="shared" si="43"/>
        <v>2.3331140776332582E-2</v>
      </c>
      <c r="J438" s="22">
        <f t="shared" si="44"/>
        <v>233.3114077633258</v>
      </c>
    </row>
    <row r="439" spans="1:10" x14ac:dyDescent="0.3">
      <c r="A439" s="11">
        <v>4.24</v>
      </c>
      <c r="B439" s="7">
        <v>4</v>
      </c>
      <c r="C439" s="11">
        <f t="shared" si="41"/>
        <v>-2.7734364343892041E-4</v>
      </c>
      <c r="D439" s="11">
        <f t="shared" si="41"/>
        <v>4.0050794342480793E-3</v>
      </c>
      <c r="E439" s="11">
        <f t="shared" si="41"/>
        <v>-1.9612242354978729E-2</v>
      </c>
      <c r="F439" s="11">
        <f t="shared" si="39"/>
        <v>5.7848647227188014E-2</v>
      </c>
      <c r="G439" s="3">
        <f t="shared" si="42"/>
        <v>2.5553929801837336E-2</v>
      </c>
      <c r="H439" s="11">
        <f t="shared" si="40"/>
        <v>0.8973146820283574</v>
      </c>
      <c r="I439" s="3">
        <f t="shared" si="43"/>
        <v>2.3353920246567128E-2</v>
      </c>
      <c r="J439" s="22">
        <f t="shared" si="44"/>
        <v>233.53920246567128</v>
      </c>
    </row>
    <row r="440" spans="1:10" x14ac:dyDescent="0.3">
      <c r="A440" s="11">
        <v>4.25</v>
      </c>
      <c r="B440" s="7">
        <v>4</v>
      </c>
      <c r="C440" s="11">
        <f t="shared" si="41"/>
        <v>-2.7734364343892041E-4</v>
      </c>
      <c r="D440" s="11">
        <f t="shared" si="41"/>
        <v>4.0050794342480793E-3</v>
      </c>
      <c r="E440" s="11">
        <f t="shared" si="41"/>
        <v>-1.9612242354978729E-2</v>
      </c>
      <c r="F440" s="11">
        <f t="shared" si="39"/>
        <v>5.7848647227188014E-2</v>
      </c>
      <c r="G440" s="3">
        <f t="shared" si="42"/>
        <v>2.5547906371268476E-2</v>
      </c>
      <c r="H440" s="11">
        <f t="shared" si="40"/>
        <v>0.89710837746303995</v>
      </c>
      <c r="I440" s="3">
        <f t="shared" si="43"/>
        <v>2.3376194505321024E-2</v>
      </c>
      <c r="J440" s="22">
        <f t="shared" si="44"/>
        <v>233.76194505321024</v>
      </c>
    </row>
    <row r="441" spans="1:10" x14ac:dyDescent="0.3">
      <c r="A441" s="11">
        <v>4.26</v>
      </c>
      <c r="B441" s="7">
        <v>4</v>
      </c>
      <c r="C441" s="11">
        <f t="shared" si="41"/>
        <v>-2.7734364343892041E-4</v>
      </c>
      <c r="D441" s="11">
        <f t="shared" si="41"/>
        <v>4.0050794342480793E-3</v>
      </c>
      <c r="E441" s="11">
        <f t="shared" si="41"/>
        <v>-1.9612242354978729E-2</v>
      </c>
      <c r="F441" s="11">
        <f t="shared" si="39"/>
        <v>5.7848647227188014E-2</v>
      </c>
      <c r="G441" s="3">
        <f t="shared" si="42"/>
        <v>2.55419767302957E-2</v>
      </c>
      <c r="H441" s="11">
        <f t="shared" si="40"/>
        <v>0.89690187002689736</v>
      </c>
      <c r="I441" s="3">
        <f t="shared" si="43"/>
        <v>2.3397956849018797E-2</v>
      </c>
      <c r="J441" s="22">
        <f t="shared" si="44"/>
        <v>233.97956849018797</v>
      </c>
    </row>
    <row r="442" spans="1:10" x14ac:dyDescent="0.3">
      <c r="A442" s="11">
        <v>4.2699999999999996</v>
      </c>
      <c r="B442" s="7">
        <v>4</v>
      </c>
      <c r="C442" s="11">
        <f t="shared" si="41"/>
        <v>-2.7734364343892041E-4</v>
      </c>
      <c r="D442" s="11">
        <f t="shared" si="41"/>
        <v>4.0050794342480793E-3</v>
      </c>
      <c r="E442" s="11">
        <f t="shared" si="41"/>
        <v>-1.9612242354978729E-2</v>
      </c>
      <c r="F442" s="11">
        <f t="shared" si="39"/>
        <v>5.7848647227188014E-2</v>
      </c>
      <c r="G442" s="3">
        <f t="shared" si="42"/>
        <v>2.5536139214857159E-2</v>
      </c>
      <c r="H442" s="11">
        <f t="shared" si="40"/>
        <v>0.89669516373036451</v>
      </c>
      <c r="I442" s="3">
        <f t="shared" si="43"/>
        <v>2.3419200574132049E-2</v>
      </c>
      <c r="J442" s="22">
        <f t="shared" si="44"/>
        <v>234.19200574132049</v>
      </c>
    </row>
    <row r="443" spans="1:10" x14ac:dyDescent="0.3">
      <c r="A443" s="11">
        <v>4.28</v>
      </c>
      <c r="B443" s="7">
        <v>4</v>
      </c>
      <c r="C443" s="11">
        <f t="shared" si="41"/>
        <v>-2.7734364343892041E-4</v>
      </c>
      <c r="D443" s="11">
        <f t="shared" si="41"/>
        <v>4.0050794342480793E-3</v>
      </c>
      <c r="E443" s="11">
        <f t="shared" si="41"/>
        <v>-1.9612242354978729E-2</v>
      </c>
      <c r="F443" s="11">
        <f t="shared" si="39"/>
        <v>5.7848647227188014E-2</v>
      </c>
      <c r="G443" s="3">
        <f t="shared" si="42"/>
        <v>2.5530392160890959E-2</v>
      </c>
      <c r="H443" s="11">
        <f t="shared" si="40"/>
        <v>0.89648826264012926</v>
      </c>
      <c r="I443" s="3">
        <f t="shared" si="43"/>
        <v>2.3439918977193663E-2</v>
      </c>
      <c r="J443" s="22">
        <f t="shared" si="44"/>
        <v>234.39918977193662</v>
      </c>
    </row>
    <row r="444" spans="1:10" x14ac:dyDescent="0.3">
      <c r="A444" s="11">
        <v>4.29</v>
      </c>
      <c r="B444" s="7">
        <v>4</v>
      </c>
      <c r="C444" s="11">
        <f t="shared" si="41"/>
        <v>-2.7734364343892041E-4</v>
      </c>
      <c r="D444" s="11">
        <f t="shared" si="41"/>
        <v>4.0050794342480793E-3</v>
      </c>
      <c r="E444" s="11">
        <f t="shared" si="41"/>
        <v>-1.9612242354978729E-2</v>
      </c>
      <c r="F444" s="11">
        <f t="shared" si="39"/>
        <v>5.7848647227188014E-2</v>
      </c>
      <c r="G444" s="3">
        <f t="shared" si="42"/>
        <v>2.5524733904335267E-2</v>
      </c>
      <c r="H444" s="11">
        <f t="shared" si="40"/>
        <v>0.89628117087905457</v>
      </c>
      <c r="I444" s="3">
        <f t="shared" si="43"/>
        <v>2.3460105354798699E-2</v>
      </c>
      <c r="J444" s="22">
        <f t="shared" si="44"/>
        <v>234.60105354798699</v>
      </c>
    </row>
    <row r="445" spans="1:10" x14ac:dyDescent="0.3">
      <c r="A445" s="11">
        <v>4.3</v>
      </c>
      <c r="B445" s="7">
        <v>4</v>
      </c>
      <c r="C445" s="11">
        <f t="shared" si="41"/>
        <v>-2.7734364343892041E-4</v>
      </c>
      <c r="D445" s="11">
        <f t="shared" si="41"/>
        <v>4.0050794342480793E-3</v>
      </c>
      <c r="E445" s="11">
        <f t="shared" si="41"/>
        <v>-1.9612242354978729E-2</v>
      </c>
      <c r="F445" s="11">
        <f t="shared" si="39"/>
        <v>5.7848647227188014E-2</v>
      </c>
      <c r="G445" s="3">
        <f t="shared" si="42"/>
        <v>2.5519162781128216E-2</v>
      </c>
      <c r="H445" s="11">
        <f t="shared" si="40"/>
        <v>0.89607389262610082</v>
      </c>
      <c r="I445" s="3">
        <f t="shared" si="43"/>
        <v>2.3479753003619486E-2</v>
      </c>
      <c r="J445" s="22">
        <f t="shared" si="44"/>
        <v>234.79753003619487</v>
      </c>
    </row>
    <row r="446" spans="1:10" x14ac:dyDescent="0.3">
      <c r="A446" s="11">
        <v>4.3099999999999996</v>
      </c>
      <c r="B446" s="7">
        <v>4</v>
      </c>
      <c r="C446" s="11">
        <f t="shared" si="41"/>
        <v>-2.7734364343892041E-4</v>
      </c>
      <c r="D446" s="11">
        <f t="shared" si="41"/>
        <v>4.0050794342480793E-3</v>
      </c>
      <c r="E446" s="11">
        <f t="shared" si="41"/>
        <v>-1.9612242354978729E-2</v>
      </c>
      <c r="F446" s="11">
        <f t="shared" si="39"/>
        <v>5.7848647227188014E-2</v>
      </c>
      <c r="G446" s="3">
        <f t="shared" si="42"/>
        <v>2.5513677127207944E-2</v>
      </c>
      <c r="H446" s="11">
        <f t="shared" si="40"/>
        <v>0.89586643211624906</v>
      </c>
      <c r="I446" s="3">
        <f t="shared" si="43"/>
        <v>2.3498855220412729E-2</v>
      </c>
      <c r="J446" s="22">
        <f t="shared" si="44"/>
        <v>234.9885522041273</v>
      </c>
    </row>
    <row r="447" spans="1:10" x14ac:dyDescent="0.3">
      <c r="A447" s="11">
        <v>4.32</v>
      </c>
      <c r="B447" s="7">
        <v>4</v>
      </c>
      <c r="C447" s="11">
        <f t="shared" si="41"/>
        <v>-2.7734364343892041E-4</v>
      </c>
      <c r="D447" s="11">
        <f t="shared" si="41"/>
        <v>4.0050794342480793E-3</v>
      </c>
      <c r="E447" s="11">
        <f t="shared" si="41"/>
        <v>-1.9612242354978729E-2</v>
      </c>
      <c r="F447" s="11">
        <f t="shared" si="39"/>
        <v>5.7848647227188014E-2</v>
      </c>
      <c r="G447" s="3">
        <f t="shared" si="42"/>
        <v>2.5508275278512578E-2</v>
      </c>
      <c r="H447" s="11">
        <f t="shared" si="40"/>
        <v>0.89565879364042222</v>
      </c>
      <c r="I447" s="3">
        <f t="shared" si="43"/>
        <v>2.3517405302027505E-2</v>
      </c>
      <c r="J447" s="22">
        <f t="shared" si="44"/>
        <v>235.17405302027504</v>
      </c>
    </row>
    <row r="448" spans="1:10" x14ac:dyDescent="0.3">
      <c r="A448" s="11">
        <v>4.33</v>
      </c>
      <c r="B448" s="7">
        <v>4</v>
      </c>
      <c r="C448" s="11">
        <f t="shared" si="41"/>
        <v>-2.7734364343892041E-4</v>
      </c>
      <c r="D448" s="11">
        <f t="shared" si="41"/>
        <v>4.0050794342480793E-3</v>
      </c>
      <c r="E448" s="11">
        <f t="shared" si="41"/>
        <v>-1.9612242354978729E-2</v>
      </c>
      <c r="F448" s="11">
        <f t="shared" si="39"/>
        <v>5.7848647227188014E-2</v>
      </c>
      <c r="G448" s="3">
        <f t="shared" si="42"/>
        <v>2.5502955570980285E-2</v>
      </c>
      <c r="H448" s="11">
        <f t="shared" si="40"/>
        <v>0.89545098154540859</v>
      </c>
      <c r="I448" s="3">
        <f t="shared" si="43"/>
        <v>2.3535396545412368E-2</v>
      </c>
      <c r="J448" s="22">
        <f t="shared" si="44"/>
        <v>235.35396545412368</v>
      </c>
    </row>
    <row r="449" spans="1:10" x14ac:dyDescent="0.3">
      <c r="A449" s="11">
        <v>4.34</v>
      </c>
      <c r="B449" s="7">
        <v>4</v>
      </c>
      <c r="C449" s="11">
        <f t="shared" si="41"/>
        <v>-2.7734364343892041E-4</v>
      </c>
      <c r="D449" s="11">
        <f t="shared" si="41"/>
        <v>4.0050794342480793E-3</v>
      </c>
      <c r="E449" s="11">
        <f t="shared" si="41"/>
        <v>-1.9612242354978729E-2</v>
      </c>
      <c r="F449" s="11">
        <f t="shared" si="39"/>
        <v>5.7848647227188014E-2</v>
      </c>
      <c r="G449" s="3">
        <f t="shared" si="42"/>
        <v>2.5497716340549169E-2</v>
      </c>
      <c r="H449" s="11">
        <f t="shared" si="40"/>
        <v>0.89524300023378378</v>
      </c>
      <c r="I449" s="3">
        <f t="shared" si="43"/>
        <v>2.3552822247630445E-2</v>
      </c>
      <c r="J449" s="22">
        <f t="shared" si="44"/>
        <v>235.52822247630445</v>
      </c>
    </row>
    <row r="450" spans="1:10" x14ac:dyDescent="0.3">
      <c r="A450" s="11">
        <v>4.3499999999999996</v>
      </c>
      <c r="B450" s="7">
        <v>4</v>
      </c>
      <c r="C450" s="11">
        <f t="shared" si="41"/>
        <v>-2.7734364343892041E-4</v>
      </c>
      <c r="D450" s="11">
        <f t="shared" si="41"/>
        <v>4.0050794342480793E-3</v>
      </c>
      <c r="E450" s="11">
        <f t="shared" si="41"/>
        <v>-1.9612242354978729E-2</v>
      </c>
      <c r="F450" s="11">
        <f t="shared" si="39"/>
        <v>5.7848647227188014E-2</v>
      </c>
      <c r="G450" s="3">
        <f t="shared" si="42"/>
        <v>2.5492555923157398E-2</v>
      </c>
      <c r="H450" s="11">
        <f t="shared" si="40"/>
        <v>0.89503485416383333</v>
      </c>
      <c r="I450" s="3">
        <f t="shared" si="43"/>
        <v>2.3569675705864768E-2</v>
      </c>
      <c r="J450" s="22">
        <f t="shared" si="44"/>
        <v>235.69675705864768</v>
      </c>
    </row>
    <row r="451" spans="1:10" x14ac:dyDescent="0.3">
      <c r="A451" s="11">
        <v>4.3600000000000003</v>
      </c>
      <c r="B451" s="7">
        <v>4</v>
      </c>
      <c r="C451" s="11">
        <f t="shared" si="41"/>
        <v>-2.7734364343892041E-4</v>
      </c>
      <c r="D451" s="11">
        <f t="shared" si="41"/>
        <v>4.0050794342480793E-3</v>
      </c>
      <c r="E451" s="11">
        <f t="shared" si="41"/>
        <v>-1.9612242354978729E-2</v>
      </c>
      <c r="F451" s="11">
        <f t="shared" si="39"/>
        <v>5.7848647227188014E-2</v>
      </c>
      <c r="G451" s="3">
        <f t="shared" si="42"/>
        <v>2.5487472654743097E-2</v>
      </c>
      <c r="H451" s="11">
        <f t="shared" si="40"/>
        <v>0.89482654784947535</v>
      </c>
      <c r="I451" s="3">
        <f t="shared" si="43"/>
        <v>2.3585950217427154E-2</v>
      </c>
      <c r="J451" s="22">
        <f t="shared" si="44"/>
        <v>235.85950217427154</v>
      </c>
    </row>
    <row r="452" spans="1:10" x14ac:dyDescent="0.3">
      <c r="A452" s="11">
        <v>4.37</v>
      </c>
      <c r="B452" s="7">
        <v>4</v>
      </c>
      <c r="C452" s="11">
        <f t="shared" si="41"/>
        <v>-2.7734364343892041E-4</v>
      </c>
      <c r="D452" s="11">
        <f t="shared" si="41"/>
        <v>4.0050794342480793E-3</v>
      </c>
      <c r="E452" s="11">
        <f t="shared" si="41"/>
        <v>-1.9612242354978729E-2</v>
      </c>
      <c r="F452" s="11">
        <f t="shared" si="39"/>
        <v>5.7848647227188014E-2</v>
      </c>
      <c r="G452" s="3">
        <f t="shared" si="42"/>
        <v>2.5482464871244413E-2</v>
      </c>
      <c r="H452" s="11">
        <f t="shared" si="40"/>
        <v>0.89461808586018321</v>
      </c>
      <c r="I452" s="3">
        <f t="shared" si="43"/>
        <v>2.3601639079769754E-2</v>
      </c>
      <c r="J452" s="22">
        <f t="shared" si="44"/>
        <v>236.01639079769754</v>
      </c>
    </row>
    <row r="453" spans="1:10" x14ac:dyDescent="0.3">
      <c r="A453" s="11">
        <v>4.38</v>
      </c>
      <c r="B453" s="7">
        <v>4</v>
      </c>
      <c r="C453" s="11">
        <f t="shared" si="41"/>
        <v>-2.7734364343892041E-4</v>
      </c>
      <c r="D453" s="11">
        <f t="shared" si="41"/>
        <v>4.0050794342480793E-3</v>
      </c>
      <c r="E453" s="11">
        <f t="shared" si="41"/>
        <v>-1.9612242354978729E-2</v>
      </c>
      <c r="F453" s="11">
        <f t="shared" si="39"/>
        <v>5.7848647227188014E-2</v>
      </c>
      <c r="G453" s="3">
        <f t="shared" si="42"/>
        <v>2.5477530908599479E-2</v>
      </c>
      <c r="H453" s="11">
        <f t="shared" si="40"/>
        <v>0.89440947282090799</v>
      </c>
      <c r="I453" s="3">
        <f t="shared" si="43"/>
        <v>2.3616735590493931E-2</v>
      </c>
      <c r="J453" s="22">
        <f t="shared" si="44"/>
        <v>236.16735590493931</v>
      </c>
    </row>
    <row r="454" spans="1:10" x14ac:dyDescent="0.3">
      <c r="A454" s="11">
        <v>4.3899999999999997</v>
      </c>
      <c r="B454" s="7">
        <v>4</v>
      </c>
      <c r="C454" s="11">
        <f t="shared" si="41"/>
        <v>-2.7734364343892041E-4</v>
      </c>
      <c r="D454" s="11">
        <f t="shared" si="41"/>
        <v>4.0050794342480793E-3</v>
      </c>
      <c r="E454" s="11">
        <f t="shared" si="41"/>
        <v>-1.9612242354978729E-2</v>
      </c>
      <c r="F454" s="11">
        <f t="shared" si="39"/>
        <v>5.7848647227188014E-2</v>
      </c>
      <c r="G454" s="3">
        <f t="shared" si="42"/>
        <v>2.5472669102746433E-2</v>
      </c>
      <c r="H454" s="11">
        <f t="shared" si="40"/>
        <v>0.89420071341200158</v>
      </c>
      <c r="I454" s="3">
        <f t="shared" si="43"/>
        <v>2.363123304736181E-2</v>
      </c>
      <c r="J454" s="22">
        <f t="shared" si="44"/>
        <v>236.31233047361809</v>
      </c>
    </row>
    <row r="455" spans="1:10" x14ac:dyDescent="0.3">
      <c r="A455" s="11">
        <v>4.4000000000000004</v>
      </c>
      <c r="B455" s="7">
        <v>4</v>
      </c>
      <c r="C455" s="11">
        <f t="shared" si="41"/>
        <v>-2.7734364343892041E-4</v>
      </c>
      <c r="D455" s="11">
        <f t="shared" si="41"/>
        <v>4.0050794342480793E-3</v>
      </c>
      <c r="E455" s="11">
        <f t="shared" si="41"/>
        <v>-1.9612242354978729E-2</v>
      </c>
      <c r="F455" s="11">
        <f t="shared" si="39"/>
        <v>5.7848647227188014E-2</v>
      </c>
      <c r="G455" s="3">
        <f t="shared" si="42"/>
        <v>2.5467877789623415E-2</v>
      </c>
      <c r="H455" s="11">
        <f t="shared" si="40"/>
        <v>0.89399181236913938</v>
      </c>
      <c r="I455" s="3">
        <f t="shared" si="43"/>
        <v>2.3645124748301605E-2</v>
      </c>
      <c r="J455" s="22">
        <f t="shared" si="44"/>
        <v>236.45124748301606</v>
      </c>
    </row>
    <row r="456" spans="1:10" x14ac:dyDescent="0.3">
      <c r="A456" s="11">
        <v>4.41</v>
      </c>
      <c r="B456" s="7">
        <v>4</v>
      </c>
      <c r="C456" s="11">
        <f t="shared" si="41"/>
        <v>-2.7734364343892041E-4</v>
      </c>
      <c r="D456" s="11">
        <f t="shared" si="41"/>
        <v>4.0050794342480793E-3</v>
      </c>
      <c r="E456" s="11">
        <f t="shared" si="41"/>
        <v>-1.9612242354978729E-2</v>
      </c>
      <c r="F456" s="11">
        <f t="shared" si="39"/>
        <v>5.7848647227188014E-2</v>
      </c>
      <c r="G456" s="3">
        <f t="shared" si="42"/>
        <v>2.5463155305168572E-2</v>
      </c>
      <c r="H456" s="11">
        <f t="shared" si="40"/>
        <v>0.89378277448324306</v>
      </c>
      <c r="I456" s="3">
        <f t="shared" si="43"/>
        <v>2.3658403991423604E-2</v>
      </c>
      <c r="J456" s="22">
        <f t="shared" si="44"/>
        <v>236.58403991423603</v>
      </c>
    </row>
    <row r="457" spans="1:10" x14ac:dyDescent="0.3">
      <c r="A457" s="11">
        <v>4.42</v>
      </c>
      <c r="B457" s="7">
        <v>4</v>
      </c>
      <c r="C457" s="11">
        <f t="shared" si="41"/>
        <v>-2.7734364343892041E-4</v>
      </c>
      <c r="D457" s="11">
        <f t="shared" si="41"/>
        <v>4.0050794342480793E-3</v>
      </c>
      <c r="E457" s="11">
        <f t="shared" si="41"/>
        <v>-1.9612242354978729E-2</v>
      </c>
      <c r="F457" s="11">
        <f t="shared" si="39"/>
        <v>5.7848647227188014E-2</v>
      </c>
      <c r="G457" s="3">
        <f t="shared" si="42"/>
        <v>2.5458499985320064E-2</v>
      </c>
      <c r="H457" s="11">
        <f t="shared" si="40"/>
        <v>0.89357360460040414</v>
      </c>
      <c r="I457" s="3">
        <f t="shared" si="43"/>
        <v>2.3671064075024617E-2</v>
      </c>
      <c r="J457" s="22">
        <f t="shared" si="44"/>
        <v>236.71064075024617</v>
      </c>
    </row>
    <row r="458" spans="1:10" x14ac:dyDescent="0.3">
      <c r="A458" s="11">
        <v>4.43</v>
      </c>
      <c r="B458" s="7">
        <v>4</v>
      </c>
      <c r="C458" s="11">
        <f t="shared" si="41"/>
        <v>-2.7734364343892041E-4</v>
      </c>
      <c r="D458" s="11">
        <f t="shared" si="41"/>
        <v>4.0050794342480793E-3</v>
      </c>
      <c r="E458" s="11">
        <f t="shared" si="41"/>
        <v>-1.9612242354978729E-2</v>
      </c>
      <c r="F458" s="11">
        <f t="shared" si="39"/>
        <v>5.7848647227188014E-2</v>
      </c>
      <c r="G458" s="3">
        <f t="shared" si="42"/>
        <v>2.5453910166015975E-2</v>
      </c>
      <c r="H458" s="11">
        <f t="shared" si="40"/>
        <v>0.89336430762180719</v>
      </c>
      <c r="I458" s="3">
        <f t="shared" si="43"/>
        <v>2.3683098297604843E-2</v>
      </c>
      <c r="J458" s="22">
        <f t="shared" si="44"/>
        <v>236.83098297604843</v>
      </c>
    </row>
    <row r="459" spans="1:10" x14ac:dyDescent="0.3">
      <c r="A459" s="11">
        <v>4.4400000000000004</v>
      </c>
      <c r="B459" s="7">
        <v>4</v>
      </c>
      <c r="C459" s="11">
        <f t="shared" si="41"/>
        <v>-2.7734364343892041E-4</v>
      </c>
      <c r="D459" s="11">
        <f t="shared" si="41"/>
        <v>4.0050794342480793E-3</v>
      </c>
      <c r="E459" s="11">
        <f t="shared" si="41"/>
        <v>-1.9612242354978729E-2</v>
      </c>
      <c r="F459" s="11">
        <f t="shared" si="39"/>
        <v>5.7848647227188014E-2</v>
      </c>
      <c r="G459" s="3">
        <f t="shared" si="42"/>
        <v>2.54493841831945E-2</v>
      </c>
      <c r="H459" s="11">
        <f t="shared" si="40"/>
        <v>0.89315488850365221</v>
      </c>
      <c r="I459" s="3">
        <f t="shared" si="43"/>
        <v>2.3694499957868764E-2</v>
      </c>
      <c r="J459" s="22">
        <f t="shared" si="44"/>
        <v>236.94499957868766</v>
      </c>
    </row>
    <row r="460" spans="1:10" x14ac:dyDescent="0.3">
      <c r="A460" s="11">
        <v>4.45</v>
      </c>
      <c r="B460" s="7">
        <v>4</v>
      </c>
      <c r="C460" s="11">
        <f t="shared" si="41"/>
        <v>-2.7734364343892041E-4</v>
      </c>
      <c r="D460" s="11">
        <f t="shared" si="41"/>
        <v>4.0050794342480793E-3</v>
      </c>
      <c r="E460" s="11">
        <f t="shared" si="41"/>
        <v>-1.9612242354978729E-2</v>
      </c>
      <c r="F460" s="11">
        <f t="shared" si="39"/>
        <v>5.7848647227188014E-2</v>
      </c>
      <c r="G460" s="3">
        <f t="shared" si="42"/>
        <v>2.5444920372793729E-2</v>
      </c>
      <c r="H460" s="11">
        <f t="shared" si="40"/>
        <v>0.89294535225707949</v>
      </c>
      <c r="I460" s="3">
        <f t="shared" si="43"/>
        <v>2.3705262354746459E-2</v>
      </c>
      <c r="J460" s="22">
        <f t="shared" si="44"/>
        <v>237.05262354746458</v>
      </c>
    </row>
    <row r="461" spans="1:10" x14ac:dyDescent="0.3">
      <c r="A461" s="11">
        <v>4.46</v>
      </c>
      <c r="B461" s="7">
        <v>4</v>
      </c>
      <c r="C461" s="11">
        <f t="shared" si="41"/>
        <v>-2.7734364343892041E-4</v>
      </c>
      <c r="D461" s="11">
        <f t="shared" si="41"/>
        <v>4.0050794342480793E-3</v>
      </c>
      <c r="E461" s="11">
        <f t="shared" si="41"/>
        <v>-1.9612242354978729E-2</v>
      </c>
      <c r="F461" s="11">
        <f t="shared" si="39"/>
        <v>5.7848647227188014E-2</v>
      </c>
      <c r="G461" s="3">
        <f t="shared" si="42"/>
        <v>2.5440517070751831E-2</v>
      </c>
      <c r="H461" s="11">
        <f t="shared" si="40"/>
        <v>0.89273570394809243</v>
      </c>
      <c r="I461" s="3">
        <f t="shared" si="43"/>
        <v>2.3715378787397157E-2</v>
      </c>
      <c r="J461" s="22">
        <f t="shared" si="44"/>
        <v>237.15378787397157</v>
      </c>
    </row>
    <row r="462" spans="1:10" x14ac:dyDescent="0.3">
      <c r="A462" s="11">
        <v>4.47</v>
      </c>
      <c r="B462" s="7">
        <v>4</v>
      </c>
      <c r="C462" s="11">
        <f t="shared" si="41"/>
        <v>-2.7734364343892041E-4</v>
      </c>
      <c r="D462" s="11">
        <f t="shared" si="41"/>
        <v>4.0050794342480793E-3</v>
      </c>
      <c r="E462" s="11">
        <f t="shared" si="41"/>
        <v>-1.9612242354978729E-2</v>
      </c>
      <c r="F462" s="11">
        <f t="shared" si="39"/>
        <v>5.7848647227188014E-2</v>
      </c>
      <c r="G462" s="3">
        <f t="shared" si="42"/>
        <v>2.5436172613006951E-2</v>
      </c>
      <c r="H462" s="11">
        <f t="shared" si="40"/>
        <v>0.89252594869748125</v>
      </c>
      <c r="I462" s="3">
        <f t="shared" si="43"/>
        <v>2.3724842555219006E-2</v>
      </c>
      <c r="J462" s="22">
        <f t="shared" si="44"/>
        <v>237.24842555219004</v>
      </c>
    </row>
    <row r="463" spans="1:10" x14ac:dyDescent="0.3">
      <c r="A463" s="11">
        <v>4.4800000000000004</v>
      </c>
      <c r="B463" s="7">
        <v>4</v>
      </c>
      <c r="C463" s="11">
        <f t="shared" si="41"/>
        <v>-2.7734364343892041E-4</v>
      </c>
      <c r="D463" s="11">
        <f t="shared" si="41"/>
        <v>4.0050794342480793E-3</v>
      </c>
      <c r="E463" s="11">
        <f t="shared" si="41"/>
        <v>-1.9612242354978729E-2</v>
      </c>
      <c r="F463" s="11">
        <f t="shared" si="41"/>
        <v>5.7848647227188014E-2</v>
      </c>
      <c r="G463" s="3">
        <f t="shared" si="42"/>
        <v>2.5431885335497194E-2</v>
      </c>
      <c r="H463" s="11">
        <f t="shared" ref="H463:H526" si="45">EXP(-G463*A463)</f>
        <v>0.89231609168074777</v>
      </c>
      <c r="I463" s="3">
        <f t="shared" si="43"/>
        <v>2.3733646957867727E-2</v>
      </c>
      <c r="J463" s="22">
        <f t="shared" si="44"/>
        <v>237.33646957867728</v>
      </c>
    </row>
    <row r="464" spans="1:10" x14ac:dyDescent="0.3">
      <c r="A464" s="11">
        <v>4.49</v>
      </c>
      <c r="B464" s="7">
        <v>4</v>
      </c>
      <c r="C464" s="11">
        <f t="shared" ref="C464:F527" si="46">VLOOKUP($B464, $A$3:$H$12, MATCH(C$14, $A$3:$H$3, 0), FALSE)</f>
        <v>-2.7734364343892041E-4</v>
      </c>
      <c r="D464" s="11">
        <f t="shared" si="46"/>
        <v>4.0050794342480793E-3</v>
      </c>
      <c r="E464" s="11">
        <f t="shared" si="46"/>
        <v>-1.9612242354978729E-2</v>
      </c>
      <c r="F464" s="11">
        <f t="shared" si="46"/>
        <v>5.7848647227188014E-2</v>
      </c>
      <c r="G464" s="3">
        <f t="shared" ref="G464:G527" si="47">C464*A464^3 + D464*A464^2 + E464*A464 + F464</f>
        <v>2.5427653574160741E-2</v>
      </c>
      <c r="H464" s="11">
        <f t="shared" si="45"/>
        <v>0.89210613812802864</v>
      </c>
      <c r="I464" s="3">
        <f t="shared" ref="I464:I527" si="48">(H464/H489-1)/(A489-A464)</f>
        <v>2.37417852952575E-2</v>
      </c>
      <c r="J464" s="22">
        <f t="shared" ref="J464:J527" si="49">I464*10000</f>
        <v>237.417852952575</v>
      </c>
    </row>
    <row r="465" spans="1:10" x14ac:dyDescent="0.3">
      <c r="A465" s="11">
        <v>4.5</v>
      </c>
      <c r="B465" s="7">
        <v>4</v>
      </c>
      <c r="C465" s="11">
        <f t="shared" si="46"/>
        <v>-2.7734364343892041E-4</v>
      </c>
      <c r="D465" s="11">
        <f t="shared" si="46"/>
        <v>4.0050794342480793E-3</v>
      </c>
      <c r="E465" s="11">
        <f t="shared" si="46"/>
        <v>-1.9612242354978729E-2</v>
      </c>
      <c r="F465" s="11">
        <f t="shared" si="46"/>
        <v>5.7848647227188014E-2</v>
      </c>
      <c r="G465" s="3">
        <f t="shared" si="47"/>
        <v>2.5423475664935719E-2</v>
      </c>
      <c r="H465" s="11">
        <f t="shared" si="45"/>
        <v>0.89189609332402031</v>
      </c>
      <c r="I465" s="3">
        <f t="shared" si="48"/>
        <v>2.3749250867581395E-2</v>
      </c>
      <c r="J465" s="22">
        <f t="shared" si="49"/>
        <v>237.49250867581395</v>
      </c>
    </row>
    <row r="466" spans="1:10" x14ac:dyDescent="0.3">
      <c r="A466" s="11">
        <v>4.51</v>
      </c>
      <c r="B466" s="7">
        <v>4</v>
      </c>
      <c r="C466" s="11">
        <f t="shared" si="46"/>
        <v>-2.7734364343892041E-4</v>
      </c>
      <c r="D466" s="11">
        <f t="shared" si="46"/>
        <v>4.0050794342480793E-3</v>
      </c>
      <c r="E466" s="11">
        <f t="shared" si="46"/>
        <v>-1.9612242354978729E-2</v>
      </c>
      <c r="F466" s="11">
        <f t="shared" si="46"/>
        <v>5.7848647227188014E-2</v>
      </c>
      <c r="G466" s="3">
        <f t="shared" si="47"/>
        <v>2.5419349943760265E-2</v>
      </c>
      <c r="H466" s="11">
        <f t="shared" si="45"/>
        <v>0.89168596260790345</v>
      </c>
      <c r="I466" s="3">
        <f t="shared" si="48"/>
        <v>2.3756036975312256E-2</v>
      </c>
      <c r="J466" s="22">
        <f t="shared" si="49"/>
        <v>237.56036975312256</v>
      </c>
    </row>
    <row r="467" spans="1:10" x14ac:dyDescent="0.3">
      <c r="A467" s="11">
        <v>4.5199999999999996</v>
      </c>
      <c r="B467" s="7">
        <v>4</v>
      </c>
      <c r="C467" s="11">
        <f t="shared" si="46"/>
        <v>-2.7734364343892041E-4</v>
      </c>
      <c r="D467" s="11">
        <f t="shared" si="46"/>
        <v>4.0050794342480793E-3</v>
      </c>
      <c r="E467" s="11">
        <f t="shared" si="46"/>
        <v>-1.9612242354978729E-2</v>
      </c>
      <c r="F467" s="11">
        <f t="shared" si="46"/>
        <v>5.7848647227188014E-2</v>
      </c>
      <c r="G467" s="3">
        <f t="shared" si="47"/>
        <v>2.5415274746572486E-2</v>
      </c>
      <c r="H467" s="11">
        <f t="shared" si="45"/>
        <v>0.89147575137326818</v>
      </c>
      <c r="I467" s="3">
        <f t="shared" si="48"/>
        <v>2.3762136919227572E-2</v>
      </c>
      <c r="J467" s="22">
        <f t="shared" si="49"/>
        <v>237.62136919227572</v>
      </c>
    </row>
    <row r="468" spans="1:10" x14ac:dyDescent="0.3">
      <c r="A468" s="11">
        <v>4.53</v>
      </c>
      <c r="B468" s="7">
        <v>4</v>
      </c>
      <c r="C468" s="11">
        <f t="shared" si="46"/>
        <v>-2.7734364343892041E-4</v>
      </c>
      <c r="D468" s="11">
        <f t="shared" si="46"/>
        <v>4.0050794342480793E-3</v>
      </c>
      <c r="E468" s="11">
        <f t="shared" si="46"/>
        <v>-1.9612242354978729E-2</v>
      </c>
      <c r="F468" s="11">
        <f t="shared" si="46"/>
        <v>5.7848647227188014E-2</v>
      </c>
      <c r="G468" s="3">
        <f t="shared" si="47"/>
        <v>2.5411248409310576E-2</v>
      </c>
      <c r="H468" s="11">
        <f t="shared" si="45"/>
        <v>0.89126546506803794</v>
      </c>
      <c r="I468" s="3">
        <f t="shared" si="48"/>
        <v>2.376754400040415E-2</v>
      </c>
      <c r="J468" s="22">
        <f t="shared" si="49"/>
        <v>237.67544000404149</v>
      </c>
    </row>
    <row r="469" spans="1:10" x14ac:dyDescent="0.3">
      <c r="A469" s="11">
        <v>4.54</v>
      </c>
      <c r="B469" s="7">
        <v>4</v>
      </c>
      <c r="C469" s="11">
        <f t="shared" si="46"/>
        <v>-2.7734364343892041E-4</v>
      </c>
      <c r="D469" s="11">
        <f t="shared" si="46"/>
        <v>4.0050794342480793E-3</v>
      </c>
      <c r="E469" s="11">
        <f t="shared" si="46"/>
        <v>-1.9612242354978729E-2</v>
      </c>
      <c r="F469" s="11">
        <f t="shared" si="46"/>
        <v>5.7848647227188014E-2</v>
      </c>
      <c r="G469" s="3">
        <f t="shared" si="47"/>
        <v>2.5407269267912633E-2</v>
      </c>
      <c r="H469" s="11">
        <f t="shared" si="45"/>
        <v>0.89105510919439657</v>
      </c>
      <c r="I469" s="3">
        <f t="shared" si="48"/>
        <v>2.3772251520246535E-2</v>
      </c>
      <c r="J469" s="22">
        <f t="shared" si="49"/>
        <v>237.72251520246533</v>
      </c>
    </row>
    <row r="470" spans="1:10" x14ac:dyDescent="0.3">
      <c r="A470" s="11">
        <v>4.55</v>
      </c>
      <c r="B470" s="7">
        <v>4</v>
      </c>
      <c r="C470" s="11">
        <f t="shared" si="46"/>
        <v>-2.7734364343892041E-4</v>
      </c>
      <c r="D470" s="11">
        <f t="shared" si="46"/>
        <v>4.0050794342480793E-3</v>
      </c>
      <c r="E470" s="11">
        <f t="shared" si="46"/>
        <v>-1.9612242354978729E-2</v>
      </c>
      <c r="F470" s="11">
        <f t="shared" si="46"/>
        <v>5.7848647227188014E-2</v>
      </c>
      <c r="G470" s="3">
        <f t="shared" si="47"/>
        <v>2.540333565831681E-2</v>
      </c>
      <c r="H470" s="11">
        <f t="shared" si="45"/>
        <v>0.89084468930871219</v>
      </c>
      <c r="I470" s="3">
        <f t="shared" si="48"/>
        <v>2.3776252780484342E-2</v>
      </c>
      <c r="J470" s="22">
        <f t="shared" si="49"/>
        <v>237.76252780484342</v>
      </c>
    </row>
    <row r="471" spans="1:10" x14ac:dyDescent="0.3">
      <c r="A471" s="11">
        <v>4.5599999999999996</v>
      </c>
      <c r="B471" s="7">
        <v>4</v>
      </c>
      <c r="C471" s="11">
        <f t="shared" si="46"/>
        <v>-2.7734364343892041E-4</v>
      </c>
      <c r="D471" s="11">
        <f t="shared" si="46"/>
        <v>4.0050794342480793E-3</v>
      </c>
      <c r="E471" s="11">
        <f t="shared" si="46"/>
        <v>-1.9612242354978729E-2</v>
      </c>
      <c r="F471" s="11">
        <f t="shared" si="46"/>
        <v>5.7848647227188014E-2</v>
      </c>
      <c r="G471" s="3">
        <f t="shared" si="47"/>
        <v>2.5399445916461275E-2</v>
      </c>
      <c r="H471" s="11">
        <f t="shared" si="45"/>
        <v>0.89063421102146401</v>
      </c>
      <c r="I471" s="3">
        <f t="shared" si="48"/>
        <v>2.377954108319269E-2</v>
      </c>
      <c r="J471" s="22">
        <f t="shared" si="49"/>
        <v>237.79541083192692</v>
      </c>
    </row>
    <row r="472" spans="1:10" x14ac:dyDescent="0.3">
      <c r="A472" s="11">
        <v>4.57</v>
      </c>
      <c r="B472" s="7">
        <v>4</v>
      </c>
      <c r="C472" s="11">
        <f t="shared" si="46"/>
        <v>-2.7734364343892041E-4</v>
      </c>
      <c r="D472" s="11">
        <f t="shared" si="46"/>
        <v>4.0050794342480793E-3</v>
      </c>
      <c r="E472" s="11">
        <f t="shared" si="46"/>
        <v>-1.9612242354978729E-2</v>
      </c>
      <c r="F472" s="11">
        <f t="shared" si="46"/>
        <v>5.7848647227188014E-2</v>
      </c>
      <c r="G472" s="3">
        <f t="shared" si="47"/>
        <v>2.5395598378284111E-2</v>
      </c>
      <c r="H472" s="11">
        <f t="shared" si="45"/>
        <v>0.8904236799971682</v>
      </c>
      <c r="I472" s="3">
        <f t="shared" si="48"/>
        <v>2.3782109730802858E-2</v>
      </c>
      <c r="J472" s="22">
        <f t="shared" si="49"/>
        <v>237.82109730802858</v>
      </c>
    </row>
    <row r="473" spans="1:10" x14ac:dyDescent="0.3">
      <c r="A473" s="11">
        <v>4.58</v>
      </c>
      <c r="B473" s="7">
        <v>4</v>
      </c>
      <c r="C473" s="11">
        <f t="shared" si="46"/>
        <v>-2.7734364343892041E-4</v>
      </c>
      <c r="D473" s="11">
        <f t="shared" si="46"/>
        <v>4.0050794342480793E-3</v>
      </c>
      <c r="E473" s="11">
        <f t="shared" si="46"/>
        <v>-1.9612242354978729E-2</v>
      </c>
      <c r="F473" s="11">
        <f t="shared" si="46"/>
        <v>5.7848647227188014E-2</v>
      </c>
      <c r="G473" s="3">
        <f t="shared" si="47"/>
        <v>2.5391791379723506E-2</v>
      </c>
      <c r="H473" s="11">
        <f t="shared" si="45"/>
        <v>0.89021310195430448</v>
      </c>
      <c r="I473" s="3">
        <f t="shared" si="48"/>
        <v>2.3783952026110278E-2</v>
      </c>
      <c r="J473" s="22">
        <f t="shared" si="49"/>
        <v>237.83952026110279</v>
      </c>
    </row>
    <row r="474" spans="1:10" x14ac:dyDescent="0.3">
      <c r="A474" s="11">
        <v>4.59</v>
      </c>
      <c r="B474" s="7">
        <v>4</v>
      </c>
      <c r="C474" s="11">
        <f t="shared" si="46"/>
        <v>-2.7734364343892041E-4</v>
      </c>
      <c r="D474" s="11">
        <f t="shared" si="46"/>
        <v>4.0050794342480793E-3</v>
      </c>
      <c r="E474" s="11">
        <f t="shared" si="46"/>
        <v>-1.9612242354978729E-2</v>
      </c>
      <c r="F474" s="11">
        <f t="shared" si="46"/>
        <v>5.7848647227188014E-2</v>
      </c>
      <c r="G474" s="3">
        <f t="shared" si="47"/>
        <v>2.5388023256717573E-2</v>
      </c>
      <c r="H474" s="11">
        <f t="shared" si="45"/>
        <v>0.89000248266524262</v>
      </c>
      <c r="I474" s="3">
        <f t="shared" si="48"/>
        <v>2.3785061272289632E-2</v>
      </c>
      <c r="J474" s="22">
        <f t="shared" si="49"/>
        <v>237.8506127228963</v>
      </c>
    </row>
    <row r="475" spans="1:10" x14ac:dyDescent="0.3">
      <c r="A475" s="11">
        <v>4.5999999999999996</v>
      </c>
      <c r="B475" s="7">
        <v>4</v>
      </c>
      <c r="C475" s="11">
        <f t="shared" si="46"/>
        <v>-2.7734364343892041E-4</v>
      </c>
      <c r="D475" s="11">
        <f t="shared" si="46"/>
        <v>4.0050794342480793E-3</v>
      </c>
      <c r="E475" s="11">
        <f t="shared" si="46"/>
        <v>-1.9612242354978729E-2</v>
      </c>
      <c r="F475" s="11">
        <f t="shared" si="46"/>
        <v>5.7848647227188014E-2</v>
      </c>
      <c r="G475" s="3">
        <f t="shared" si="47"/>
        <v>2.5384292345204465E-2</v>
      </c>
      <c r="H475" s="11">
        <f t="shared" si="45"/>
        <v>0.8897918279561694</v>
      </c>
      <c r="I475" s="3">
        <f t="shared" si="48"/>
        <v>2.378543077290729E-2</v>
      </c>
      <c r="J475" s="22">
        <f t="shared" si="49"/>
        <v>237.8543077290729</v>
      </c>
    </row>
    <row r="476" spans="1:10" x14ac:dyDescent="0.3">
      <c r="A476" s="11">
        <v>4.6100000000000003</v>
      </c>
      <c r="B476" s="7">
        <v>4</v>
      </c>
      <c r="C476" s="11">
        <f t="shared" si="46"/>
        <v>-2.7734364343892041E-4</v>
      </c>
      <c r="D476" s="11">
        <f t="shared" si="46"/>
        <v>4.0050794342480793E-3</v>
      </c>
      <c r="E476" s="11">
        <f t="shared" si="46"/>
        <v>-1.9612242354978729E-2</v>
      </c>
      <c r="F476" s="11">
        <f t="shared" si="46"/>
        <v>5.7848647227188014E-2</v>
      </c>
      <c r="G476" s="3">
        <f t="shared" si="47"/>
        <v>2.5380596981122314E-2</v>
      </c>
      <c r="H476" s="11">
        <f t="shared" si="45"/>
        <v>0.88958114370701646</v>
      </c>
      <c r="I476" s="3">
        <f t="shared" si="48"/>
        <v>2.3785053831932856E-2</v>
      </c>
      <c r="J476" s="22">
        <f t="shared" si="49"/>
        <v>237.85053831932856</v>
      </c>
    </row>
    <row r="477" spans="1:10" x14ac:dyDescent="0.3">
      <c r="A477" s="11">
        <v>4.62</v>
      </c>
      <c r="B477" s="7">
        <v>4</v>
      </c>
      <c r="C477" s="11">
        <f t="shared" si="46"/>
        <v>-2.7734364343892041E-4</v>
      </c>
      <c r="D477" s="11">
        <f t="shared" si="46"/>
        <v>4.0050794342480793E-3</v>
      </c>
      <c r="E477" s="11">
        <f t="shared" si="46"/>
        <v>-1.9612242354978729E-2</v>
      </c>
      <c r="F477" s="11">
        <f t="shared" si="46"/>
        <v>5.7848647227188014E-2</v>
      </c>
      <c r="G477" s="3">
        <f t="shared" si="47"/>
        <v>2.5376935500409252E-2</v>
      </c>
      <c r="H477" s="11">
        <f t="shared" si="45"/>
        <v>0.88937043585138775</v>
      </c>
      <c r="I477" s="3">
        <f t="shared" si="48"/>
        <v>2.3783923753749825E-2</v>
      </c>
      <c r="J477" s="22">
        <f t="shared" si="49"/>
        <v>237.83923753749826</v>
      </c>
    </row>
    <row r="478" spans="1:10" x14ac:dyDescent="0.3">
      <c r="A478" s="11">
        <v>4.63</v>
      </c>
      <c r="B478" s="7">
        <v>4</v>
      </c>
      <c r="C478" s="11">
        <f t="shared" si="46"/>
        <v>-2.7734364343892041E-4</v>
      </c>
      <c r="D478" s="11">
        <f t="shared" si="46"/>
        <v>4.0050794342480793E-3</v>
      </c>
      <c r="E478" s="11">
        <f t="shared" si="46"/>
        <v>-1.9612242354978729E-2</v>
      </c>
      <c r="F478" s="11">
        <f t="shared" si="46"/>
        <v>5.7848647227188014E-2</v>
      </c>
      <c r="G478" s="3">
        <f t="shared" si="47"/>
        <v>2.5373306239003426E-2</v>
      </c>
      <c r="H478" s="11">
        <f t="shared" si="45"/>
        <v>0.88915971037648756</v>
      </c>
      <c r="I478" s="3">
        <f t="shared" si="48"/>
        <v>2.378203384317068E-2</v>
      </c>
      <c r="J478" s="22">
        <f t="shared" si="49"/>
        <v>237.8203384317068</v>
      </c>
    </row>
    <row r="479" spans="1:10" x14ac:dyDescent="0.3">
      <c r="A479" s="11">
        <v>4.6399999999999997</v>
      </c>
      <c r="B479" s="7">
        <v>4</v>
      </c>
      <c r="C479" s="11">
        <f t="shared" si="46"/>
        <v>-2.7734364343892041E-4</v>
      </c>
      <c r="D479" s="11">
        <f t="shared" si="46"/>
        <v>4.0050794342480793E-3</v>
      </c>
      <c r="E479" s="11">
        <f t="shared" si="46"/>
        <v>-1.9612242354978729E-2</v>
      </c>
      <c r="F479" s="11">
        <f t="shared" si="46"/>
        <v>5.7848647227188014E-2</v>
      </c>
      <c r="G479" s="3">
        <f t="shared" si="47"/>
        <v>2.536970753284299E-2</v>
      </c>
      <c r="H479" s="11">
        <f t="shared" si="45"/>
        <v>0.88894897332304912</v>
      </c>
      <c r="I479" s="3">
        <f t="shared" si="48"/>
        <v>2.3779377405447555E-2</v>
      </c>
      <c r="J479" s="22">
        <f t="shared" si="49"/>
        <v>237.79377405447553</v>
      </c>
    </row>
    <row r="480" spans="1:10" x14ac:dyDescent="0.3">
      <c r="A480" s="11">
        <v>4.6500000000000004</v>
      </c>
      <c r="B480" s="7">
        <v>4</v>
      </c>
      <c r="C480" s="11">
        <f t="shared" si="46"/>
        <v>-2.7734364343892041E-4</v>
      </c>
      <c r="D480" s="11">
        <f t="shared" si="46"/>
        <v>4.0050794342480793E-3</v>
      </c>
      <c r="E480" s="11">
        <f t="shared" si="46"/>
        <v>-1.9612242354978729E-2</v>
      </c>
      <c r="F480" s="11">
        <f t="shared" si="46"/>
        <v>5.7848647227188014E-2</v>
      </c>
      <c r="G480" s="3">
        <f t="shared" si="47"/>
        <v>2.5366137717866055E-2</v>
      </c>
      <c r="H480" s="11">
        <f t="shared" si="45"/>
        <v>0.88873823078526371</v>
      </c>
      <c r="I480" s="3">
        <f t="shared" si="48"/>
        <v>2.3775947746288217E-2</v>
      </c>
      <c r="J480" s="22">
        <f t="shared" si="49"/>
        <v>237.75947746288216</v>
      </c>
    </row>
    <row r="481" spans="1:10" x14ac:dyDescent="0.3">
      <c r="A481" s="11">
        <v>4.66</v>
      </c>
      <c r="B481" s="7">
        <v>4</v>
      </c>
      <c r="C481" s="11">
        <f t="shared" si="46"/>
        <v>-2.7734364343892041E-4</v>
      </c>
      <c r="D481" s="11">
        <f t="shared" si="46"/>
        <v>4.0050794342480793E-3</v>
      </c>
      <c r="E481" s="11">
        <f t="shared" si="46"/>
        <v>-1.9612242354978729E-2</v>
      </c>
      <c r="F481" s="11">
        <f t="shared" si="46"/>
        <v>5.7848647227188014E-2</v>
      </c>
      <c r="G481" s="3">
        <f t="shared" si="47"/>
        <v>2.5362595130010782E-2</v>
      </c>
      <c r="H481" s="11">
        <f t="shared" si="45"/>
        <v>0.88852748891070943</v>
      </c>
      <c r="I481" s="3">
        <f t="shared" si="48"/>
        <v>2.3771738171863177E-2</v>
      </c>
      <c r="J481" s="22">
        <f t="shared" si="49"/>
        <v>237.71738171863177</v>
      </c>
    </row>
    <row r="482" spans="1:10" x14ac:dyDescent="0.3">
      <c r="A482" s="11">
        <v>4.67</v>
      </c>
      <c r="B482" s="7">
        <v>4</v>
      </c>
      <c r="C482" s="11">
        <f t="shared" si="46"/>
        <v>-2.7734364343892041E-4</v>
      </c>
      <c r="D482" s="11">
        <f t="shared" si="46"/>
        <v>4.0050794342480793E-3</v>
      </c>
      <c r="E482" s="11">
        <f t="shared" si="46"/>
        <v>-1.9612242354978729E-2</v>
      </c>
      <c r="F482" s="11">
        <f t="shared" si="46"/>
        <v>5.7848647227188014E-2</v>
      </c>
      <c r="G482" s="3">
        <f t="shared" si="47"/>
        <v>2.5359078105215295E-2</v>
      </c>
      <c r="H482" s="11">
        <f t="shared" si="45"/>
        <v>0.88831675390028131</v>
      </c>
      <c r="I482" s="3">
        <f t="shared" si="48"/>
        <v>2.3766741988824336E-2</v>
      </c>
      <c r="J482" s="22">
        <f t="shared" si="49"/>
        <v>237.66741988824336</v>
      </c>
    </row>
    <row r="483" spans="1:10" x14ac:dyDescent="0.3">
      <c r="A483" s="11">
        <v>4.68</v>
      </c>
      <c r="B483" s="7">
        <v>4</v>
      </c>
      <c r="C483" s="11">
        <f t="shared" si="46"/>
        <v>-2.7734364343892041E-4</v>
      </c>
      <c r="D483" s="11">
        <f t="shared" si="46"/>
        <v>4.0050794342480793E-3</v>
      </c>
      <c r="E483" s="11">
        <f t="shared" si="46"/>
        <v>-1.9612242354978729E-2</v>
      </c>
      <c r="F483" s="11">
        <f t="shared" si="46"/>
        <v>5.7848647227188014E-2</v>
      </c>
      <c r="G483" s="3">
        <f t="shared" si="47"/>
        <v>2.5355584979417756E-2</v>
      </c>
      <c r="H483" s="11">
        <f t="shared" si="45"/>
        <v>0.88810603200812122</v>
      </c>
      <c r="I483" s="3">
        <f t="shared" si="48"/>
        <v>2.376095250431387E-2</v>
      </c>
      <c r="J483" s="22">
        <f t="shared" si="49"/>
        <v>237.60952504313872</v>
      </c>
    </row>
    <row r="484" spans="1:10" x14ac:dyDescent="0.3">
      <c r="A484" s="11">
        <v>4.6900000000000004</v>
      </c>
      <c r="B484" s="7">
        <v>4</v>
      </c>
      <c r="C484" s="11">
        <f t="shared" si="46"/>
        <v>-2.7734364343892041E-4</v>
      </c>
      <c r="D484" s="11">
        <f t="shared" si="46"/>
        <v>4.0050794342480793E-3</v>
      </c>
      <c r="E484" s="11">
        <f t="shared" si="46"/>
        <v>-1.9612242354978729E-2</v>
      </c>
      <c r="F484" s="11">
        <f t="shared" si="46"/>
        <v>5.7848647227188014E-2</v>
      </c>
      <c r="G484" s="3">
        <f t="shared" si="47"/>
        <v>2.5352114088556275E-2</v>
      </c>
      <c r="H484" s="11">
        <f t="shared" si="45"/>
        <v>0.88789532954154871</v>
      </c>
      <c r="I484" s="3">
        <f t="shared" si="48"/>
        <v>2.3754363025981107E-2</v>
      </c>
      <c r="J484" s="22">
        <f t="shared" si="49"/>
        <v>237.54363025981107</v>
      </c>
    </row>
    <row r="485" spans="1:10" x14ac:dyDescent="0.3">
      <c r="A485" s="11">
        <v>4.7</v>
      </c>
      <c r="B485" s="7">
        <v>4</v>
      </c>
      <c r="C485" s="11">
        <f t="shared" si="46"/>
        <v>-2.7734364343892041E-4</v>
      </c>
      <c r="D485" s="11">
        <f t="shared" si="46"/>
        <v>4.0050794342480793E-3</v>
      </c>
      <c r="E485" s="11">
        <f t="shared" si="46"/>
        <v>-1.9612242354978729E-2</v>
      </c>
      <c r="F485" s="11">
        <f t="shared" si="46"/>
        <v>5.7848647227188014E-2</v>
      </c>
      <c r="G485" s="3">
        <f t="shared" si="47"/>
        <v>2.5348663768569028E-2</v>
      </c>
      <c r="H485" s="11">
        <f t="shared" si="45"/>
        <v>0.88768465286099152</v>
      </c>
      <c r="I485" s="3">
        <f t="shared" si="48"/>
        <v>2.3746966861991403E-2</v>
      </c>
      <c r="J485" s="22">
        <f t="shared" si="49"/>
        <v>237.46966861991405</v>
      </c>
    </row>
    <row r="486" spans="1:10" x14ac:dyDescent="0.3">
      <c r="A486" s="11">
        <v>4.71</v>
      </c>
      <c r="B486" s="7">
        <v>4</v>
      </c>
      <c r="C486" s="11">
        <f t="shared" si="46"/>
        <v>-2.7734364343892041E-4</v>
      </c>
      <c r="D486" s="11">
        <f t="shared" si="46"/>
        <v>4.0050794342480793E-3</v>
      </c>
      <c r="E486" s="11">
        <f t="shared" si="46"/>
        <v>-1.9612242354978729E-2</v>
      </c>
      <c r="F486" s="11">
        <f t="shared" si="46"/>
        <v>5.7848647227188014E-2</v>
      </c>
      <c r="G486" s="3">
        <f t="shared" si="47"/>
        <v>2.5345232355394126E-2</v>
      </c>
      <c r="H486" s="11">
        <f t="shared" si="45"/>
        <v>0.88747400837991763</v>
      </c>
      <c r="I486" s="3">
        <f t="shared" si="48"/>
        <v>2.3738757321043913E-2</v>
      </c>
      <c r="J486" s="22">
        <f t="shared" si="49"/>
        <v>237.38757321043914</v>
      </c>
    </row>
    <row r="487" spans="1:10" x14ac:dyDescent="0.3">
      <c r="A487" s="11">
        <v>4.72</v>
      </c>
      <c r="B487" s="7">
        <v>4</v>
      </c>
      <c r="C487" s="11">
        <f t="shared" si="46"/>
        <v>-2.7734364343892041E-4</v>
      </c>
      <c r="D487" s="11">
        <f t="shared" si="46"/>
        <v>4.0050794342480793E-3</v>
      </c>
      <c r="E487" s="11">
        <f t="shared" si="46"/>
        <v>-1.9612242354978729E-2</v>
      </c>
      <c r="F487" s="11">
        <f t="shared" si="46"/>
        <v>5.7848647227188014E-2</v>
      </c>
      <c r="G487" s="3">
        <f t="shared" si="47"/>
        <v>2.5341818184969701E-2</v>
      </c>
      <c r="H487" s="11">
        <f t="shared" si="45"/>
        <v>0.88726340256476699</v>
      </c>
      <c r="I487" s="3">
        <f t="shared" si="48"/>
        <v>2.3729727712381354E-2</v>
      </c>
      <c r="J487" s="22">
        <f t="shared" si="49"/>
        <v>237.29727712381356</v>
      </c>
    </row>
    <row r="488" spans="1:10" x14ac:dyDescent="0.3">
      <c r="A488" s="11">
        <v>4.7300000000000004</v>
      </c>
      <c r="B488" s="7">
        <v>4</v>
      </c>
      <c r="C488" s="11">
        <f t="shared" si="46"/>
        <v>-2.7734364343892041E-4</v>
      </c>
      <c r="D488" s="11">
        <f t="shared" si="46"/>
        <v>4.0050794342480793E-3</v>
      </c>
      <c r="E488" s="11">
        <f t="shared" si="46"/>
        <v>-1.9612242354978729E-2</v>
      </c>
      <c r="F488" s="11">
        <f t="shared" si="46"/>
        <v>5.7848647227188014E-2</v>
      </c>
      <c r="G488" s="3">
        <f t="shared" si="47"/>
        <v>2.5338419593233914E-2</v>
      </c>
      <c r="H488" s="11">
        <f t="shared" si="45"/>
        <v>0.88705284193488387</v>
      </c>
      <c r="I488" s="3">
        <f t="shared" si="48"/>
        <v>2.371987134580511E-2</v>
      </c>
      <c r="J488" s="22">
        <f t="shared" si="49"/>
        <v>237.19871345805109</v>
      </c>
    </row>
    <row r="489" spans="1:10" x14ac:dyDescent="0.3">
      <c r="A489" s="11">
        <v>4.74</v>
      </c>
      <c r="B489" s="7">
        <v>4</v>
      </c>
      <c r="C489" s="11">
        <f t="shared" si="46"/>
        <v>-2.7734364343892041E-4</v>
      </c>
      <c r="D489" s="11">
        <f t="shared" si="46"/>
        <v>4.0050794342480793E-3</v>
      </c>
      <c r="E489" s="11">
        <f t="shared" si="46"/>
        <v>-1.9612242354978729E-2</v>
      </c>
      <c r="F489" s="11">
        <f t="shared" si="46"/>
        <v>5.7848647227188014E-2</v>
      </c>
      <c r="G489" s="3">
        <f t="shared" si="47"/>
        <v>2.5335034916124897E-2</v>
      </c>
      <c r="H489" s="11">
        <f t="shared" si="45"/>
        <v>0.88684233306245008</v>
      </c>
      <c r="I489" s="3">
        <f t="shared" si="48"/>
        <v>2.3709181531692103E-2</v>
      </c>
      <c r="J489" s="22">
        <f t="shared" si="49"/>
        <v>237.09181531692104</v>
      </c>
    </row>
    <row r="490" spans="1:10" x14ac:dyDescent="0.3">
      <c r="A490" s="11">
        <v>4.75</v>
      </c>
      <c r="B490" s="7">
        <v>4</v>
      </c>
      <c r="C490" s="11">
        <f t="shared" si="46"/>
        <v>-2.7734364343892041E-4</v>
      </c>
      <c r="D490" s="11">
        <f t="shared" si="46"/>
        <v>4.0050794342480793E-3</v>
      </c>
      <c r="E490" s="11">
        <f t="shared" si="46"/>
        <v>-1.9612242354978729E-2</v>
      </c>
      <c r="F490" s="11">
        <f t="shared" si="46"/>
        <v>5.7848647227188014E-2</v>
      </c>
      <c r="G490" s="3">
        <f t="shared" si="47"/>
        <v>2.533166248958079E-2</v>
      </c>
      <c r="H490" s="11">
        <f t="shared" si="45"/>
        <v>0.88663188257241832</v>
      </c>
      <c r="I490" s="3">
        <f t="shared" si="48"/>
        <v>2.3697651581001011E-2</v>
      </c>
      <c r="J490" s="22">
        <f t="shared" si="49"/>
        <v>236.97651581001011</v>
      </c>
    </row>
    <row r="491" spans="1:10" x14ac:dyDescent="0.3">
      <c r="A491" s="11">
        <v>4.76</v>
      </c>
      <c r="B491" s="7">
        <v>4</v>
      </c>
      <c r="C491" s="11">
        <f t="shared" si="46"/>
        <v>-2.7734364343892041E-4</v>
      </c>
      <c r="D491" s="11">
        <f t="shared" si="46"/>
        <v>4.0050794342480793E-3</v>
      </c>
      <c r="E491" s="11">
        <f t="shared" si="46"/>
        <v>-1.9612242354978729E-2</v>
      </c>
      <c r="F491" s="11">
        <f t="shared" si="46"/>
        <v>5.7848647227188014E-2</v>
      </c>
      <c r="G491" s="3">
        <f t="shared" si="47"/>
        <v>2.5328300649539733E-2</v>
      </c>
      <c r="H491" s="11">
        <f t="shared" si="45"/>
        <v>0.88642149714244656</v>
      </c>
      <c r="I491" s="3">
        <f t="shared" si="48"/>
        <v>2.3685676408890188E-2</v>
      </c>
      <c r="J491" s="22">
        <f t="shared" si="49"/>
        <v>236.85676408890188</v>
      </c>
    </row>
    <row r="492" spans="1:10" x14ac:dyDescent="0.3">
      <c r="A492" s="11">
        <v>4.7699999999999996</v>
      </c>
      <c r="B492" s="7">
        <v>4</v>
      </c>
      <c r="C492" s="11">
        <f t="shared" si="46"/>
        <v>-2.7734364343892041E-4</v>
      </c>
      <c r="D492" s="11">
        <f t="shared" si="46"/>
        <v>4.0050794342480793E-3</v>
      </c>
      <c r="E492" s="11">
        <f t="shared" si="46"/>
        <v>-1.9612242354978729E-2</v>
      </c>
      <c r="F492" s="11">
        <f t="shared" si="46"/>
        <v>5.7848647227188014E-2</v>
      </c>
      <c r="G492" s="3">
        <f t="shared" si="47"/>
        <v>2.5324947731939877E-2</v>
      </c>
      <c r="H492" s="11">
        <f t="shared" si="45"/>
        <v>0.88621118350283201</v>
      </c>
      <c r="I492" s="3">
        <f t="shared" si="48"/>
        <v>2.3673677342909372E-2</v>
      </c>
      <c r="J492" s="22">
        <f t="shared" si="49"/>
        <v>236.73677342909372</v>
      </c>
    </row>
    <row r="493" spans="1:10" x14ac:dyDescent="0.3">
      <c r="A493" s="11">
        <v>4.78</v>
      </c>
      <c r="B493" s="7">
        <v>4</v>
      </c>
      <c r="C493" s="11">
        <f t="shared" si="46"/>
        <v>-2.7734364343892041E-4</v>
      </c>
      <c r="D493" s="11">
        <f t="shared" si="46"/>
        <v>4.0050794342480793E-3</v>
      </c>
      <c r="E493" s="11">
        <f t="shared" si="46"/>
        <v>-1.9612242354978729E-2</v>
      </c>
      <c r="F493" s="11">
        <f t="shared" si="46"/>
        <v>5.7848647227188014E-2</v>
      </c>
      <c r="G493" s="3">
        <f t="shared" si="47"/>
        <v>2.5321602072719322E-2</v>
      </c>
      <c r="H493" s="11">
        <f t="shared" si="45"/>
        <v>0.88600094843644717</v>
      </c>
      <c r="I493" s="3">
        <f t="shared" si="48"/>
        <v>2.3661687520821317E-2</v>
      </c>
      <c r="J493" s="22">
        <f t="shared" si="49"/>
        <v>236.61687520821317</v>
      </c>
    </row>
    <row r="494" spans="1:10" x14ac:dyDescent="0.3">
      <c r="A494" s="11">
        <v>4.79</v>
      </c>
      <c r="B494" s="7">
        <v>4</v>
      </c>
      <c r="C494" s="11">
        <f t="shared" si="46"/>
        <v>-2.7734364343892041E-4</v>
      </c>
      <c r="D494" s="11">
        <f t="shared" si="46"/>
        <v>4.0050794342480793E-3</v>
      </c>
      <c r="E494" s="11">
        <f t="shared" si="46"/>
        <v>-1.9612242354978729E-2</v>
      </c>
      <c r="F494" s="11">
        <f t="shared" si="46"/>
        <v>5.7848647227188014E-2</v>
      </c>
      <c r="G494" s="3">
        <f t="shared" si="47"/>
        <v>2.5318262007816249E-2</v>
      </c>
      <c r="H494" s="11">
        <f t="shared" si="45"/>
        <v>0.88579079877867495</v>
      </c>
      <c r="I494" s="3">
        <f t="shared" si="48"/>
        <v>2.3649740357410742E-2</v>
      </c>
      <c r="J494" s="22">
        <f t="shared" si="49"/>
        <v>236.49740357410741</v>
      </c>
    </row>
    <row r="495" spans="1:10" x14ac:dyDescent="0.3">
      <c r="A495" s="11">
        <v>4.8</v>
      </c>
      <c r="B495" s="7">
        <v>4</v>
      </c>
      <c r="C495" s="11">
        <f t="shared" si="46"/>
        <v>-2.7734364343892041E-4</v>
      </c>
      <c r="D495" s="11">
        <f t="shared" si="46"/>
        <v>4.0050794342480793E-3</v>
      </c>
      <c r="E495" s="11">
        <f t="shared" si="46"/>
        <v>-1.9612242354978729E-2</v>
      </c>
      <c r="F495" s="11">
        <f t="shared" si="46"/>
        <v>5.7848647227188014E-2</v>
      </c>
      <c r="G495" s="3">
        <f t="shared" si="47"/>
        <v>2.5314925873168775E-2</v>
      </c>
      <c r="H495" s="11">
        <f t="shared" si="45"/>
        <v>0.88558074141734533</v>
      </c>
      <c r="I495" s="3">
        <f t="shared" si="48"/>
        <v>2.3637869544478107E-2</v>
      </c>
      <c r="J495" s="22">
        <f t="shared" si="49"/>
        <v>236.37869544478107</v>
      </c>
    </row>
    <row r="496" spans="1:10" x14ac:dyDescent="0.3">
      <c r="A496" s="11">
        <v>4.8099999999999996</v>
      </c>
      <c r="B496" s="7">
        <v>4</v>
      </c>
      <c r="C496" s="11">
        <f t="shared" si="46"/>
        <v>-2.7734364343892041E-4</v>
      </c>
      <c r="D496" s="11">
        <f t="shared" si="46"/>
        <v>4.0050794342480793E-3</v>
      </c>
      <c r="E496" s="11">
        <f t="shared" si="46"/>
        <v>-1.9612242354978729E-2</v>
      </c>
      <c r="F496" s="11">
        <f t="shared" si="46"/>
        <v>5.7848647227188014E-2</v>
      </c>
      <c r="G496" s="3">
        <f t="shared" si="47"/>
        <v>2.5311592004715056E-2</v>
      </c>
      <c r="H496" s="11">
        <f t="shared" si="45"/>
        <v>0.88537078329267227</v>
      </c>
      <c r="I496" s="3">
        <f t="shared" si="48"/>
        <v>2.3626109050841393E-2</v>
      </c>
      <c r="J496" s="22">
        <f t="shared" si="49"/>
        <v>236.26109050841393</v>
      </c>
    </row>
    <row r="497" spans="1:10" x14ac:dyDescent="0.3">
      <c r="A497" s="11">
        <v>4.82</v>
      </c>
      <c r="B497" s="7">
        <v>4</v>
      </c>
      <c r="C497" s="11">
        <f t="shared" si="46"/>
        <v>-2.7734364343892041E-4</v>
      </c>
      <c r="D497" s="11">
        <f t="shared" si="46"/>
        <v>4.0050794342480793E-3</v>
      </c>
      <c r="E497" s="11">
        <f t="shared" si="46"/>
        <v>-1.9612242354978729E-2</v>
      </c>
      <c r="F497" s="11">
        <f t="shared" si="46"/>
        <v>5.7848647227188014E-2</v>
      </c>
      <c r="G497" s="3">
        <f t="shared" si="47"/>
        <v>2.5308258738393215E-2</v>
      </c>
      <c r="H497" s="11">
        <f t="shared" si="45"/>
        <v>0.88516093139719132</v>
      </c>
      <c r="I497" s="3">
        <f t="shared" si="48"/>
        <v>2.3614493122340541E-2</v>
      </c>
      <c r="J497" s="22">
        <f t="shared" si="49"/>
        <v>236.14493122340542</v>
      </c>
    </row>
    <row r="498" spans="1:10" x14ac:dyDescent="0.3">
      <c r="A498" s="11">
        <v>4.83</v>
      </c>
      <c r="B498" s="7">
        <v>4</v>
      </c>
      <c r="C498" s="11">
        <f t="shared" si="46"/>
        <v>-2.7734364343892041E-4</v>
      </c>
      <c r="D498" s="11">
        <f t="shared" si="46"/>
        <v>4.0050794342480793E-3</v>
      </c>
      <c r="E498" s="11">
        <f t="shared" si="46"/>
        <v>-1.9612242354978729E-2</v>
      </c>
      <c r="F498" s="11">
        <f t="shared" si="46"/>
        <v>5.7848647227188014E-2</v>
      </c>
      <c r="G498" s="3">
        <f t="shared" si="47"/>
        <v>2.5304924410141393E-2</v>
      </c>
      <c r="H498" s="11">
        <f t="shared" si="45"/>
        <v>0.884951192775698</v>
      </c>
      <c r="I498" s="3">
        <f t="shared" si="48"/>
        <v>2.3603056281842782E-2</v>
      </c>
      <c r="J498" s="22">
        <f t="shared" si="49"/>
        <v>236.03056281842782</v>
      </c>
    </row>
    <row r="499" spans="1:10" x14ac:dyDescent="0.3">
      <c r="A499" s="11">
        <v>4.84</v>
      </c>
      <c r="B499" s="7">
        <v>4</v>
      </c>
      <c r="C499" s="11">
        <f t="shared" si="46"/>
        <v>-2.7734364343892041E-4</v>
      </c>
      <c r="D499" s="11">
        <f t="shared" si="46"/>
        <v>4.0050794342480793E-3</v>
      </c>
      <c r="E499" s="11">
        <f t="shared" si="46"/>
        <v>-1.9612242354978729E-2</v>
      </c>
      <c r="F499" s="11">
        <f t="shared" si="46"/>
        <v>5.7848647227188014E-2</v>
      </c>
      <c r="G499" s="3">
        <f t="shared" si="47"/>
        <v>2.5301587355897742E-2</v>
      </c>
      <c r="H499" s="11">
        <f t="shared" si="45"/>
        <v>0.88474157452518665</v>
      </c>
      <c r="I499" s="3">
        <f t="shared" si="48"/>
        <v>2.3591833329254186E-2</v>
      </c>
      <c r="J499" s="22">
        <f t="shared" si="49"/>
        <v>235.91833329254186</v>
      </c>
    </row>
    <row r="500" spans="1:10" x14ac:dyDescent="0.3">
      <c r="A500" s="11">
        <v>4.8499999999999996</v>
      </c>
      <c r="B500" s="7">
        <v>4</v>
      </c>
      <c r="C500" s="11">
        <f t="shared" si="46"/>
        <v>-2.7734364343892041E-4</v>
      </c>
      <c r="D500" s="11">
        <f t="shared" si="46"/>
        <v>4.0050794342480793E-3</v>
      </c>
      <c r="E500" s="11">
        <f t="shared" si="46"/>
        <v>-1.9612242354978729E-2</v>
      </c>
      <c r="F500" s="11">
        <f t="shared" si="46"/>
        <v>5.7848647227188014E-2</v>
      </c>
      <c r="G500" s="3">
        <f t="shared" si="47"/>
        <v>2.5298245911600396E-2</v>
      </c>
      <c r="H500" s="11">
        <f t="shared" si="45"/>
        <v>0.8845320837947902</v>
      </c>
      <c r="I500" s="3">
        <f t="shared" si="48"/>
        <v>2.3580859341533866E-2</v>
      </c>
      <c r="J500" s="22">
        <f t="shared" si="49"/>
        <v>235.80859341533866</v>
      </c>
    </row>
    <row r="501" spans="1:10" x14ac:dyDescent="0.3">
      <c r="A501" s="11">
        <v>4.8600000000000003</v>
      </c>
      <c r="B501" s="7">
        <v>4</v>
      </c>
      <c r="C501" s="11">
        <f t="shared" si="46"/>
        <v>-2.7734364343892041E-4</v>
      </c>
      <c r="D501" s="11">
        <f t="shared" si="46"/>
        <v>4.0050794342480793E-3</v>
      </c>
      <c r="E501" s="11">
        <f t="shared" si="46"/>
        <v>-1.9612242354978729E-2</v>
      </c>
      <c r="F501" s="11">
        <f t="shared" si="46"/>
        <v>5.7848647227188014E-2</v>
      </c>
      <c r="G501" s="3">
        <f t="shared" si="47"/>
        <v>2.5294898413187487E-2</v>
      </c>
      <c r="H501" s="11">
        <f t="shared" si="45"/>
        <v>0.88432272778572019</v>
      </c>
      <c r="I501" s="3">
        <f t="shared" si="48"/>
        <v>2.357016967270642E-2</v>
      </c>
      <c r="J501" s="22">
        <f t="shared" si="49"/>
        <v>235.70169672706419</v>
      </c>
    </row>
    <row r="502" spans="1:10" x14ac:dyDescent="0.3">
      <c r="A502" s="11">
        <v>4.87</v>
      </c>
      <c r="B502" s="7">
        <v>4</v>
      </c>
      <c r="C502" s="11">
        <f t="shared" si="46"/>
        <v>-2.7734364343892041E-4</v>
      </c>
      <c r="D502" s="11">
        <f t="shared" si="46"/>
        <v>4.0050794342480793E-3</v>
      </c>
      <c r="E502" s="11">
        <f t="shared" si="46"/>
        <v>-1.9612242354978729E-2</v>
      </c>
      <c r="F502" s="11">
        <f t="shared" si="46"/>
        <v>5.7848647227188014E-2</v>
      </c>
      <c r="G502" s="3">
        <f t="shared" si="47"/>
        <v>2.5291543196597176E-2</v>
      </c>
      <c r="H502" s="11">
        <f t="shared" si="45"/>
        <v>0.88411351375120817</v>
      </c>
      <c r="I502" s="3">
        <f t="shared" si="48"/>
        <v>2.3559799953885019E-2</v>
      </c>
      <c r="J502" s="22">
        <f t="shared" si="49"/>
        <v>235.59799953885019</v>
      </c>
    </row>
    <row r="503" spans="1:10" x14ac:dyDescent="0.3">
      <c r="A503" s="11">
        <v>4.88</v>
      </c>
      <c r="B503" s="7">
        <v>4</v>
      </c>
      <c r="C503" s="11">
        <f t="shared" si="46"/>
        <v>-2.7734364343892041E-4</v>
      </c>
      <c r="D503" s="11">
        <f t="shared" si="46"/>
        <v>4.0050794342480793E-3</v>
      </c>
      <c r="E503" s="11">
        <f t="shared" si="46"/>
        <v>-1.9612242354978729E-2</v>
      </c>
      <c r="F503" s="11">
        <f t="shared" si="46"/>
        <v>5.7848647227188014E-2</v>
      </c>
      <c r="G503" s="3">
        <f t="shared" si="47"/>
        <v>2.5288178597767573E-2</v>
      </c>
      <c r="H503" s="11">
        <f t="shared" si="45"/>
        <v>0.88390444899644693</v>
      </c>
      <c r="I503" s="3">
        <f t="shared" si="48"/>
        <v>2.3549786093291836E-2</v>
      </c>
      <c r="J503" s="22">
        <f t="shared" si="49"/>
        <v>235.49786093291834</v>
      </c>
    </row>
    <row r="504" spans="1:10" x14ac:dyDescent="0.3">
      <c r="A504" s="11">
        <v>4.8899999999999997</v>
      </c>
      <c r="B504" s="7">
        <v>4</v>
      </c>
      <c r="C504" s="11">
        <f t="shared" si="46"/>
        <v>-2.7734364343892041E-4</v>
      </c>
      <c r="D504" s="11">
        <f t="shared" si="46"/>
        <v>4.0050794342480793E-3</v>
      </c>
      <c r="E504" s="11">
        <f t="shared" si="46"/>
        <v>-1.9612242354978729E-2</v>
      </c>
      <c r="F504" s="11">
        <f t="shared" si="46"/>
        <v>5.7848647227188014E-2</v>
      </c>
      <c r="G504" s="3">
        <f t="shared" si="47"/>
        <v>2.5284802952636819E-2</v>
      </c>
      <c r="H504" s="11">
        <f t="shared" si="45"/>
        <v>0.88369554087853375</v>
      </c>
      <c r="I504" s="3">
        <f t="shared" si="48"/>
        <v>2.3540164276287356E-2</v>
      </c>
      <c r="J504" s="22">
        <f t="shared" si="49"/>
        <v>235.40164276287356</v>
      </c>
    </row>
    <row r="505" spans="1:10" x14ac:dyDescent="0.3">
      <c r="A505" s="11">
        <v>4.9000000000000004</v>
      </c>
      <c r="B505" s="7">
        <v>4</v>
      </c>
      <c r="C505" s="11">
        <f t="shared" si="46"/>
        <v>-2.7734364343892041E-4</v>
      </c>
      <c r="D505" s="11">
        <f t="shared" si="46"/>
        <v>4.0050794342480793E-3</v>
      </c>
      <c r="E505" s="11">
        <f t="shared" si="46"/>
        <v>-1.9612242354978729E-2</v>
      </c>
      <c r="F505" s="11">
        <f t="shared" si="46"/>
        <v>5.7848647227188014E-2</v>
      </c>
      <c r="G505" s="3">
        <f t="shared" si="47"/>
        <v>2.528141459714308E-2</v>
      </c>
      <c r="H505" s="11">
        <f t="shared" si="45"/>
        <v>0.88348679680641251</v>
      </c>
      <c r="I505" s="3">
        <f t="shared" si="48"/>
        <v>2.3530970965397913E-2</v>
      </c>
      <c r="J505" s="22">
        <f t="shared" si="49"/>
        <v>235.30970965397913</v>
      </c>
    </row>
    <row r="506" spans="1:10" x14ac:dyDescent="0.3">
      <c r="A506" s="11">
        <v>4.91</v>
      </c>
      <c r="B506" s="7">
        <v>4</v>
      </c>
      <c r="C506" s="11">
        <f t="shared" si="46"/>
        <v>-2.7734364343892041E-4</v>
      </c>
      <c r="D506" s="11">
        <f t="shared" si="46"/>
        <v>4.0050794342480793E-3</v>
      </c>
      <c r="E506" s="11">
        <f t="shared" si="46"/>
        <v>-1.9612242354978729E-2</v>
      </c>
      <c r="F506" s="11">
        <f t="shared" si="46"/>
        <v>5.7848647227188014E-2</v>
      </c>
      <c r="G506" s="3">
        <f t="shared" si="47"/>
        <v>2.5278011867224483E-2</v>
      </c>
      <c r="H506" s="11">
        <f t="shared" si="45"/>
        <v>0.88327822424081914</v>
      </c>
      <c r="I506" s="3">
        <f t="shared" si="48"/>
        <v>2.3522242900352097E-2</v>
      </c>
      <c r="J506" s="22">
        <f t="shared" si="49"/>
        <v>235.22242900352097</v>
      </c>
    </row>
    <row r="507" spans="1:10" x14ac:dyDescent="0.3">
      <c r="A507" s="11">
        <v>4.92</v>
      </c>
      <c r="B507" s="7">
        <v>4</v>
      </c>
      <c r="C507" s="11">
        <f t="shared" si="46"/>
        <v>-2.7734364343892041E-4</v>
      </c>
      <c r="D507" s="11">
        <f t="shared" si="46"/>
        <v>4.0050794342480793E-3</v>
      </c>
      <c r="E507" s="11">
        <f t="shared" si="46"/>
        <v>-1.9612242354978729E-2</v>
      </c>
      <c r="F507" s="11">
        <f t="shared" si="46"/>
        <v>5.7848647227188014E-2</v>
      </c>
      <c r="G507" s="3">
        <f t="shared" si="47"/>
        <v>2.5274593098819152E-2</v>
      </c>
      <c r="H507" s="11">
        <f t="shared" si="45"/>
        <v>0.88306983069422518</v>
      </c>
      <c r="I507" s="3">
        <f t="shared" si="48"/>
        <v>2.3514017098117179E-2</v>
      </c>
      <c r="J507" s="22">
        <f t="shared" si="49"/>
        <v>235.14017098117179</v>
      </c>
    </row>
    <row r="508" spans="1:10" x14ac:dyDescent="0.3">
      <c r="A508" s="11">
        <v>4.93</v>
      </c>
      <c r="B508" s="7">
        <v>4</v>
      </c>
      <c r="C508" s="11">
        <f t="shared" si="46"/>
        <v>-2.7734364343892041E-4</v>
      </c>
      <c r="D508" s="11">
        <f t="shared" si="46"/>
        <v>4.0050794342480793E-3</v>
      </c>
      <c r="E508" s="11">
        <f t="shared" si="46"/>
        <v>-1.9612242354978729E-2</v>
      </c>
      <c r="F508" s="11">
        <f t="shared" si="46"/>
        <v>5.7848647227188014E-2</v>
      </c>
      <c r="G508" s="3">
        <f t="shared" si="47"/>
        <v>2.5271156627865228E-2</v>
      </c>
      <c r="H508" s="11">
        <f t="shared" si="45"/>
        <v>0.88286162373078414</v>
      </c>
      <c r="I508" s="3">
        <f t="shared" si="48"/>
        <v>2.3506330852940849E-2</v>
      </c>
      <c r="J508" s="22">
        <f t="shared" si="49"/>
        <v>235.06330852940849</v>
      </c>
    </row>
    <row r="509" spans="1:10" x14ac:dyDescent="0.3">
      <c r="A509" s="11">
        <v>4.9400000000000004</v>
      </c>
      <c r="B509" s="7">
        <v>4</v>
      </c>
      <c r="C509" s="11">
        <f t="shared" si="46"/>
        <v>-2.7734364343892041E-4</v>
      </c>
      <c r="D509" s="11">
        <f t="shared" si="46"/>
        <v>4.0050794342480793E-3</v>
      </c>
      <c r="E509" s="11">
        <f t="shared" si="46"/>
        <v>-1.9612242354978729E-2</v>
      </c>
      <c r="F509" s="11">
        <f t="shared" si="46"/>
        <v>5.7848647227188014E-2</v>
      </c>
      <c r="G509" s="3">
        <f t="shared" si="47"/>
        <v>2.5267700790300891E-2</v>
      </c>
      <c r="H509" s="11">
        <f t="shared" si="45"/>
        <v>0.88265361096627715</v>
      </c>
      <c r="I509" s="3">
        <f t="shared" si="48"/>
        <v>2.3499221736393849E-2</v>
      </c>
      <c r="J509" s="22">
        <f t="shared" si="49"/>
        <v>234.99221736393849</v>
      </c>
    </row>
    <row r="510" spans="1:10" x14ac:dyDescent="0.3">
      <c r="A510" s="11">
        <v>4.95</v>
      </c>
      <c r="B510" s="7">
        <v>4</v>
      </c>
      <c r="C510" s="11">
        <f t="shared" si="46"/>
        <v>-2.7734364343892041E-4</v>
      </c>
      <c r="D510" s="11">
        <f t="shared" si="46"/>
        <v>4.0050794342480793E-3</v>
      </c>
      <c r="E510" s="11">
        <f t="shared" si="46"/>
        <v>-1.9612242354978729E-2</v>
      </c>
      <c r="F510" s="11">
        <f t="shared" si="46"/>
        <v>5.7848647227188014E-2</v>
      </c>
      <c r="G510" s="3">
        <f t="shared" si="47"/>
        <v>2.5264223922064226E-2</v>
      </c>
      <c r="H510" s="11">
        <f t="shared" si="45"/>
        <v>0.88244580006806161</v>
      </c>
      <c r="I510" s="3">
        <f t="shared" si="48"/>
        <v>2.3492727597426821E-2</v>
      </c>
      <c r="J510" s="22">
        <f t="shared" si="49"/>
        <v>234.92727597426821</v>
      </c>
    </row>
    <row r="511" spans="1:10" x14ac:dyDescent="0.3">
      <c r="A511" s="11">
        <v>4.96</v>
      </c>
      <c r="B511" s="7">
        <v>4</v>
      </c>
      <c r="C511" s="11">
        <f t="shared" si="46"/>
        <v>-2.7734364343892041E-4</v>
      </c>
      <c r="D511" s="11">
        <f t="shared" si="46"/>
        <v>4.0050794342480793E-3</v>
      </c>
      <c r="E511" s="11">
        <f t="shared" si="46"/>
        <v>-1.9612242354978729E-2</v>
      </c>
      <c r="F511" s="11">
        <f t="shared" si="46"/>
        <v>5.7848647227188014E-2</v>
      </c>
      <c r="G511" s="3">
        <f t="shared" si="47"/>
        <v>2.5260724359093427E-2</v>
      </c>
      <c r="H511" s="11">
        <f t="shared" si="45"/>
        <v>0.88223819875501763</v>
      </c>
      <c r="I511" s="3">
        <f t="shared" si="48"/>
        <v>2.3486886562414711E-2</v>
      </c>
      <c r="J511" s="22">
        <f t="shared" si="49"/>
        <v>234.86886562414711</v>
      </c>
    </row>
    <row r="512" spans="1:10" x14ac:dyDescent="0.3">
      <c r="A512" s="11">
        <v>4.97</v>
      </c>
      <c r="B512" s="7">
        <v>4</v>
      </c>
      <c r="C512" s="11">
        <f t="shared" si="46"/>
        <v>-2.7734364343892041E-4</v>
      </c>
      <c r="D512" s="11">
        <f t="shared" si="46"/>
        <v>4.0050794342480793E-3</v>
      </c>
      <c r="E512" s="11">
        <f t="shared" si="46"/>
        <v>-1.9612242354978729E-2</v>
      </c>
      <c r="F512" s="11">
        <f t="shared" si="46"/>
        <v>5.7848647227188014E-2</v>
      </c>
      <c r="G512" s="3">
        <f t="shared" si="47"/>
        <v>2.5257200437326592E-2</v>
      </c>
      <c r="H512" s="11">
        <f t="shared" si="45"/>
        <v>0.88203081479749845</v>
      </c>
      <c r="I512" s="3">
        <f t="shared" si="48"/>
        <v>2.3481737035221606E-2</v>
      </c>
      <c r="J512" s="22">
        <f t="shared" si="49"/>
        <v>234.81737035221607</v>
      </c>
    </row>
    <row r="513" spans="1:10" x14ac:dyDescent="0.3">
      <c r="A513" s="11">
        <v>4.9800000000000004</v>
      </c>
      <c r="B513" s="7">
        <v>4</v>
      </c>
      <c r="C513" s="11">
        <f t="shared" si="46"/>
        <v>-2.7734364343892041E-4</v>
      </c>
      <c r="D513" s="11">
        <f t="shared" si="46"/>
        <v>4.0050794342480793E-3</v>
      </c>
      <c r="E513" s="11">
        <f t="shared" si="46"/>
        <v>-1.9612242354978729E-2</v>
      </c>
      <c r="F513" s="11">
        <f t="shared" si="46"/>
        <v>5.7848647227188014E-2</v>
      </c>
      <c r="G513" s="3">
        <f t="shared" si="47"/>
        <v>2.5253650492701847E-2</v>
      </c>
      <c r="H513" s="11">
        <f t="shared" si="45"/>
        <v>0.88182365601727952</v>
      </c>
      <c r="I513" s="3">
        <f t="shared" si="48"/>
        <v>2.3477317697260247E-2</v>
      </c>
      <c r="J513" s="22">
        <f t="shared" si="49"/>
        <v>234.77317697260247</v>
      </c>
    </row>
    <row r="514" spans="1:10" x14ac:dyDescent="0.3">
      <c r="A514" s="11">
        <v>4.99</v>
      </c>
      <c r="B514" s="7">
        <v>4</v>
      </c>
      <c r="C514" s="11">
        <f t="shared" si="46"/>
        <v>-2.7734364343892041E-4</v>
      </c>
      <c r="D514" s="11">
        <f t="shared" si="46"/>
        <v>4.0050794342480793E-3</v>
      </c>
      <c r="E514" s="11">
        <f t="shared" si="46"/>
        <v>-1.9612242354978729E-2</v>
      </c>
      <c r="F514" s="11">
        <f t="shared" si="46"/>
        <v>5.7848647227188014E-2</v>
      </c>
      <c r="G514" s="3">
        <f t="shared" si="47"/>
        <v>2.5250072861157373E-2</v>
      </c>
      <c r="H514" s="11">
        <f t="shared" si="45"/>
        <v>0.88161673028750931</v>
      </c>
      <c r="I514" s="3">
        <f t="shared" si="48"/>
        <v>2.3473667507557749E-2</v>
      </c>
      <c r="J514" s="22">
        <f t="shared" si="49"/>
        <v>234.73667507557749</v>
      </c>
    </row>
    <row r="515" spans="1:10" x14ac:dyDescent="0.3">
      <c r="A515" s="11">
        <v>5</v>
      </c>
      <c r="B515" s="7">
        <v>5</v>
      </c>
      <c r="C515" s="11">
        <f t="shared" si="46"/>
        <v>9.930419091587966E-6</v>
      </c>
      <c r="D515" s="11">
        <f t="shared" si="46"/>
        <v>-1.0768291150539864E-4</v>
      </c>
      <c r="E515" s="11">
        <f t="shared" si="46"/>
        <v>-3.0173587232076209E-5</v>
      </c>
      <c r="F515" s="11">
        <f t="shared" si="46"/>
        <v>2.6848104215978153E-2</v>
      </c>
      <c r="G515" s="3">
        <f t="shared" si="47"/>
        <v>2.5246465878631302E-2</v>
      </c>
      <c r="H515" s="11">
        <f t="shared" si="45"/>
        <v>0.88141004553266145</v>
      </c>
      <c r="I515" s="3">
        <f t="shared" si="48"/>
        <v>2.3470825702827547E-2</v>
      </c>
      <c r="J515" s="22">
        <f t="shared" si="49"/>
        <v>234.70825702827545</v>
      </c>
    </row>
    <row r="516" spans="1:10" x14ac:dyDescent="0.3">
      <c r="A516" s="11">
        <v>5.01</v>
      </c>
      <c r="B516" s="7">
        <v>5</v>
      </c>
      <c r="C516" s="11">
        <f t="shared" si="46"/>
        <v>9.930419091587966E-6</v>
      </c>
      <c r="D516" s="11">
        <f t="shared" si="46"/>
        <v>-1.0768291150539864E-4</v>
      </c>
      <c r="E516" s="11">
        <f t="shared" si="46"/>
        <v>-3.0173587232076209E-5</v>
      </c>
      <c r="F516" s="11">
        <f t="shared" si="46"/>
        <v>2.6848104215978153E-2</v>
      </c>
      <c r="G516" s="3">
        <f t="shared" si="47"/>
        <v>2.5242847803195037E-2</v>
      </c>
      <c r="H516" s="11">
        <f t="shared" si="45"/>
        <v>0.8812035217756583</v>
      </c>
      <c r="I516" s="3">
        <f t="shared" si="48"/>
        <v>2.3468430215595859E-2</v>
      </c>
      <c r="J516" s="22">
        <f t="shared" si="49"/>
        <v>234.68430215595859</v>
      </c>
    </row>
    <row r="517" spans="1:10" x14ac:dyDescent="0.3">
      <c r="A517" s="11">
        <v>5.0199999999999996</v>
      </c>
      <c r="B517" s="7">
        <v>5</v>
      </c>
      <c r="C517" s="11">
        <f t="shared" si="46"/>
        <v>9.930419091587966E-6</v>
      </c>
      <c r="D517" s="11">
        <f t="shared" si="46"/>
        <v>-1.0768291150539864E-4</v>
      </c>
      <c r="E517" s="11">
        <f t="shared" si="46"/>
        <v>-3.0173587232076209E-5</v>
      </c>
      <c r="F517" s="11">
        <f t="shared" si="46"/>
        <v>2.6848104215978153E-2</v>
      </c>
      <c r="G517" s="3">
        <f t="shared" si="47"/>
        <v>2.5239238042016263E-2</v>
      </c>
      <c r="H517" s="11">
        <f t="shared" si="45"/>
        <v>0.8809970733889676</v>
      </c>
      <c r="I517" s="3">
        <f t="shared" si="48"/>
        <v>2.3466092841451847E-2</v>
      </c>
      <c r="J517" s="22">
        <f t="shared" si="49"/>
        <v>234.66092841451848</v>
      </c>
    </row>
    <row r="518" spans="1:10" x14ac:dyDescent="0.3">
      <c r="A518" s="11">
        <v>5.03</v>
      </c>
      <c r="B518" s="7">
        <v>5</v>
      </c>
      <c r="C518" s="11">
        <f t="shared" si="46"/>
        <v>9.930419091587966E-6</v>
      </c>
      <c r="D518" s="11">
        <f t="shared" si="46"/>
        <v>-1.0768291150539864E-4</v>
      </c>
      <c r="E518" s="11">
        <f t="shared" si="46"/>
        <v>-3.0173587232076209E-5</v>
      </c>
      <c r="F518" s="11">
        <f t="shared" si="46"/>
        <v>2.6848104215978153E-2</v>
      </c>
      <c r="G518" s="3">
        <f t="shared" si="47"/>
        <v>2.5235636654677492E-2</v>
      </c>
      <c r="H518" s="11">
        <f t="shared" si="45"/>
        <v>0.88079069985862213</v>
      </c>
      <c r="I518" s="3">
        <f t="shared" si="48"/>
        <v>2.3463813820024271E-2</v>
      </c>
      <c r="J518" s="22">
        <f t="shared" si="49"/>
        <v>234.63813820024271</v>
      </c>
    </row>
    <row r="519" spans="1:10" x14ac:dyDescent="0.3">
      <c r="A519" s="11">
        <v>5.04</v>
      </c>
      <c r="B519" s="7">
        <v>5</v>
      </c>
      <c r="C519" s="11">
        <f t="shared" si="46"/>
        <v>9.930419091587966E-6</v>
      </c>
      <c r="D519" s="11">
        <f t="shared" si="46"/>
        <v>-1.0768291150539864E-4</v>
      </c>
      <c r="E519" s="11">
        <f t="shared" si="46"/>
        <v>-3.0173587232076209E-5</v>
      </c>
      <c r="F519" s="11">
        <f t="shared" si="46"/>
        <v>2.6848104215978153E-2</v>
      </c>
      <c r="G519" s="3">
        <f t="shared" si="47"/>
        <v>2.5232043700761233E-2</v>
      </c>
      <c r="H519" s="11">
        <f t="shared" si="45"/>
        <v>0.88058440066902277</v>
      </c>
      <c r="I519" s="3">
        <f t="shared" si="48"/>
        <v>2.3461593390941005E-2</v>
      </c>
      <c r="J519" s="22">
        <f t="shared" si="49"/>
        <v>234.61593390941005</v>
      </c>
    </row>
    <row r="520" spans="1:10" x14ac:dyDescent="0.3">
      <c r="A520" s="11">
        <v>5.05</v>
      </c>
      <c r="B520" s="7">
        <v>5</v>
      </c>
      <c r="C520" s="11">
        <f t="shared" si="46"/>
        <v>9.930419091587966E-6</v>
      </c>
      <c r="D520" s="11">
        <f t="shared" si="46"/>
        <v>-1.0768291150539864E-4</v>
      </c>
      <c r="E520" s="11">
        <f t="shared" si="46"/>
        <v>-3.0173587232076209E-5</v>
      </c>
      <c r="F520" s="11">
        <f t="shared" si="46"/>
        <v>2.6848104215978153E-2</v>
      </c>
      <c r="G520" s="3">
        <f t="shared" si="47"/>
        <v>2.522845923985001E-2</v>
      </c>
      <c r="H520" s="11">
        <f t="shared" si="45"/>
        <v>0.88037817530294116</v>
      </c>
      <c r="I520" s="3">
        <f t="shared" si="48"/>
        <v>2.3459431793834362E-2</v>
      </c>
      <c r="J520" s="22">
        <f t="shared" si="49"/>
        <v>234.59431793834364</v>
      </c>
    </row>
    <row r="521" spans="1:10" x14ac:dyDescent="0.3">
      <c r="A521" s="11">
        <v>5.0599999999999996</v>
      </c>
      <c r="B521" s="7">
        <v>5</v>
      </c>
      <c r="C521" s="11">
        <f t="shared" si="46"/>
        <v>9.930419091587966E-6</v>
      </c>
      <c r="D521" s="11">
        <f t="shared" si="46"/>
        <v>-1.0768291150539864E-4</v>
      </c>
      <c r="E521" s="11">
        <f t="shared" si="46"/>
        <v>-3.0173587232076209E-5</v>
      </c>
      <c r="F521" s="11">
        <f t="shared" si="46"/>
        <v>2.6848104215978153E-2</v>
      </c>
      <c r="G521" s="3">
        <f t="shared" si="47"/>
        <v>2.5224883331526334E-2</v>
      </c>
      <c r="H521" s="11">
        <f t="shared" si="45"/>
        <v>0.88017202324152133</v>
      </c>
      <c r="I521" s="3">
        <f t="shared" si="48"/>
        <v>2.3457329268334881E-2</v>
      </c>
      <c r="J521" s="22">
        <f t="shared" si="49"/>
        <v>234.57329268334882</v>
      </c>
    </row>
    <row r="522" spans="1:10" x14ac:dyDescent="0.3">
      <c r="A522" s="11">
        <v>5.07</v>
      </c>
      <c r="B522" s="7">
        <v>5</v>
      </c>
      <c r="C522" s="11">
        <f t="shared" si="46"/>
        <v>9.930419091587966E-6</v>
      </c>
      <c r="D522" s="11">
        <f t="shared" si="46"/>
        <v>-1.0768291150539864E-4</v>
      </c>
      <c r="E522" s="11">
        <f t="shared" si="46"/>
        <v>-3.0173587232076209E-5</v>
      </c>
      <c r="F522" s="11">
        <f t="shared" si="46"/>
        <v>2.6848104215978153E-2</v>
      </c>
      <c r="G522" s="3">
        <f t="shared" si="47"/>
        <v>2.5221316035372719E-2</v>
      </c>
      <c r="H522" s="11">
        <f t="shared" si="45"/>
        <v>0.87996594396428174</v>
      </c>
      <c r="I522" s="3">
        <f t="shared" si="48"/>
        <v>2.3455286054078428E-2</v>
      </c>
      <c r="J522" s="22">
        <f t="shared" si="49"/>
        <v>234.55286054078428</v>
      </c>
    </row>
    <row r="523" spans="1:10" x14ac:dyDescent="0.3">
      <c r="A523" s="11">
        <v>5.08</v>
      </c>
      <c r="B523" s="7">
        <v>5</v>
      </c>
      <c r="C523" s="11">
        <f t="shared" si="46"/>
        <v>9.930419091587966E-6</v>
      </c>
      <c r="D523" s="11">
        <f t="shared" si="46"/>
        <v>-1.0768291150539864E-4</v>
      </c>
      <c r="E523" s="11">
        <f t="shared" si="46"/>
        <v>-3.0173587232076209E-5</v>
      </c>
      <c r="F523" s="11">
        <f t="shared" si="46"/>
        <v>2.6848104215978153E-2</v>
      </c>
      <c r="G523" s="3">
        <f t="shared" si="47"/>
        <v>2.5217757410971677E-2</v>
      </c>
      <c r="H523" s="11">
        <f t="shared" si="45"/>
        <v>0.87975993694911792</v>
      </c>
      <c r="I523" s="3">
        <f t="shared" si="48"/>
        <v>2.3453302390702646E-2</v>
      </c>
      <c r="J523" s="22">
        <f t="shared" si="49"/>
        <v>234.53302390702646</v>
      </c>
    </row>
    <row r="524" spans="1:10" x14ac:dyDescent="0.3">
      <c r="A524" s="11">
        <v>5.09</v>
      </c>
      <c r="B524" s="7">
        <v>5</v>
      </c>
      <c r="C524" s="11">
        <f t="shared" si="46"/>
        <v>9.930419091587966E-6</v>
      </c>
      <c r="D524" s="11">
        <f t="shared" si="46"/>
        <v>-1.0768291150539864E-4</v>
      </c>
      <c r="E524" s="11">
        <f t="shared" si="46"/>
        <v>-3.0173587232076209E-5</v>
      </c>
      <c r="F524" s="11">
        <f t="shared" si="46"/>
        <v>2.6848104215978153E-2</v>
      </c>
      <c r="G524" s="3">
        <f t="shared" si="47"/>
        <v>2.5214207517905728E-2</v>
      </c>
      <c r="H524" s="11">
        <f t="shared" si="45"/>
        <v>0.87955400167230369</v>
      </c>
      <c r="I524" s="3">
        <f t="shared" si="48"/>
        <v>2.3451378517846067E-2</v>
      </c>
      <c r="J524" s="22">
        <f t="shared" si="49"/>
        <v>234.51378517846067</v>
      </c>
    </row>
    <row r="525" spans="1:10" x14ac:dyDescent="0.3">
      <c r="A525" s="11">
        <v>5.0999999999999996</v>
      </c>
      <c r="B525" s="7">
        <v>5</v>
      </c>
      <c r="C525" s="11">
        <f t="shared" si="46"/>
        <v>9.930419091587966E-6</v>
      </c>
      <c r="D525" s="11">
        <f t="shared" si="46"/>
        <v>-1.0768291150539864E-4</v>
      </c>
      <c r="E525" s="11">
        <f t="shared" si="46"/>
        <v>-3.0173587232076209E-5</v>
      </c>
      <c r="F525" s="11">
        <f t="shared" si="46"/>
        <v>2.6848104215978153E-2</v>
      </c>
      <c r="G525" s="3">
        <f t="shared" si="47"/>
        <v>2.521066641575738E-2</v>
      </c>
      <c r="H525" s="11">
        <f t="shared" si="45"/>
        <v>0.87934813760849373</v>
      </c>
      <c r="I525" s="3">
        <f t="shared" si="48"/>
        <v>2.3449514675150773E-2</v>
      </c>
      <c r="J525" s="22">
        <f t="shared" si="49"/>
        <v>234.49514675150772</v>
      </c>
    </row>
    <row r="526" spans="1:10" x14ac:dyDescent="0.3">
      <c r="A526" s="11">
        <v>5.1100000000000003</v>
      </c>
      <c r="B526" s="7">
        <v>5</v>
      </c>
      <c r="C526" s="11">
        <f t="shared" si="46"/>
        <v>9.930419091587966E-6</v>
      </c>
      <c r="D526" s="11">
        <f t="shared" si="46"/>
        <v>-1.0768291150539864E-4</v>
      </c>
      <c r="E526" s="11">
        <f t="shared" si="46"/>
        <v>-3.0173587232076209E-5</v>
      </c>
      <c r="F526" s="11">
        <f t="shared" si="46"/>
        <v>2.6848104215978153E-2</v>
      </c>
      <c r="G526" s="3">
        <f t="shared" si="47"/>
        <v>2.5207134164109156E-2</v>
      </c>
      <c r="H526" s="11">
        <f t="shared" si="45"/>
        <v>0.87914234423072535</v>
      </c>
      <c r="I526" s="3">
        <f t="shared" si="48"/>
        <v>2.3447711102260627E-2</v>
      </c>
      <c r="J526" s="22">
        <f t="shared" si="49"/>
        <v>234.47711102260627</v>
      </c>
    </row>
    <row r="527" spans="1:10" x14ac:dyDescent="0.3">
      <c r="A527" s="11">
        <v>5.12</v>
      </c>
      <c r="B527" s="7">
        <v>5</v>
      </c>
      <c r="C527" s="11">
        <f t="shared" si="46"/>
        <v>9.930419091587966E-6</v>
      </c>
      <c r="D527" s="11">
        <f t="shared" si="46"/>
        <v>-1.0768291150539864E-4</v>
      </c>
      <c r="E527" s="11">
        <f t="shared" si="46"/>
        <v>-3.0173587232076209E-5</v>
      </c>
      <c r="F527" s="11">
        <f t="shared" ref="F527:F590" si="50">VLOOKUP($B527, $A$3:$H$12, MATCH(F$14, $A$3:$H$3, 0), FALSE)</f>
        <v>2.6848104215978153E-2</v>
      </c>
      <c r="G527" s="3">
        <f t="shared" si="47"/>
        <v>2.5203610822543562E-2</v>
      </c>
      <c r="H527" s="11">
        <f t="shared" ref="H527:H590" si="51">EXP(-G527*A527)</f>
        <v>0.8789366210104208</v>
      </c>
      <c r="I527" s="3">
        <f t="shared" si="48"/>
        <v>2.3445968038820375E-2</v>
      </c>
      <c r="J527" s="22">
        <f t="shared" si="49"/>
        <v>234.45968038820376</v>
      </c>
    </row>
    <row r="528" spans="1:10" x14ac:dyDescent="0.3">
      <c r="A528" s="11">
        <v>5.13</v>
      </c>
      <c r="B528" s="7">
        <v>5</v>
      </c>
      <c r="C528" s="11">
        <f t="shared" ref="C528:F591" si="52">VLOOKUP($B528, $A$3:$H$12, MATCH(C$14, $A$3:$H$3, 0), FALSE)</f>
        <v>9.930419091587966E-6</v>
      </c>
      <c r="D528" s="11">
        <f t="shared" si="52"/>
        <v>-1.0768291150539864E-4</v>
      </c>
      <c r="E528" s="11">
        <f t="shared" si="52"/>
        <v>-3.0173587232076209E-5</v>
      </c>
      <c r="F528" s="11">
        <f t="shared" si="50"/>
        <v>2.6848104215978153E-2</v>
      </c>
      <c r="G528" s="3">
        <f t="shared" ref="G528:G591" si="53">C528*A528^3 + D528*A528^2 + E528*A528 + F528</f>
        <v>2.5200096450643118E-2</v>
      </c>
      <c r="H528" s="11">
        <f t="shared" si="51"/>
        <v>0.87873096741738921</v>
      </c>
      <c r="I528" s="3">
        <f t="shared" ref="I528:I591" si="54">(H528/H553-1)/(A553-A528)</f>
        <v>2.3444285724479208E-2</v>
      </c>
      <c r="J528" s="22">
        <f t="shared" ref="J528:J591" si="55">I528*10000</f>
        <v>234.44285724479209</v>
      </c>
    </row>
    <row r="529" spans="1:10" x14ac:dyDescent="0.3">
      <c r="A529" s="11">
        <v>5.14</v>
      </c>
      <c r="B529" s="7">
        <v>5</v>
      </c>
      <c r="C529" s="11">
        <f t="shared" si="52"/>
        <v>9.930419091587966E-6</v>
      </c>
      <c r="D529" s="11">
        <f t="shared" si="52"/>
        <v>-1.0768291150539864E-4</v>
      </c>
      <c r="E529" s="11">
        <f t="shared" si="52"/>
        <v>-3.0173587232076209E-5</v>
      </c>
      <c r="F529" s="11">
        <f t="shared" si="50"/>
        <v>2.6848104215978153E-2</v>
      </c>
      <c r="G529" s="3">
        <f t="shared" si="53"/>
        <v>2.5196591107990336E-2</v>
      </c>
      <c r="H529" s="11">
        <f t="shared" si="51"/>
        <v>0.87852538291982851</v>
      </c>
      <c r="I529" s="3">
        <f t="shared" si="54"/>
        <v>2.3442664398888091E-2</v>
      </c>
      <c r="J529" s="22">
        <f t="shared" si="55"/>
        <v>234.42664398888093</v>
      </c>
    </row>
    <row r="530" spans="1:10" x14ac:dyDescent="0.3">
      <c r="A530" s="11">
        <v>5.15</v>
      </c>
      <c r="B530" s="7">
        <v>5</v>
      </c>
      <c r="C530" s="11">
        <f t="shared" si="52"/>
        <v>9.930419091587966E-6</v>
      </c>
      <c r="D530" s="11">
        <f t="shared" si="52"/>
        <v>-1.0768291150539864E-4</v>
      </c>
      <c r="E530" s="11">
        <f t="shared" si="52"/>
        <v>-3.0173587232076209E-5</v>
      </c>
      <c r="F530" s="11">
        <f t="shared" si="50"/>
        <v>2.6848104215978153E-2</v>
      </c>
      <c r="G530" s="3">
        <f t="shared" si="53"/>
        <v>2.5193094854167729E-2</v>
      </c>
      <c r="H530" s="11">
        <f t="shared" si="51"/>
        <v>0.87831986698432751</v>
      </c>
      <c r="I530" s="3">
        <f t="shared" si="54"/>
        <v>2.3441104301699767E-2</v>
      </c>
      <c r="J530" s="22">
        <f t="shared" si="55"/>
        <v>234.41104301699767</v>
      </c>
    </row>
    <row r="531" spans="1:10" x14ac:dyDescent="0.3">
      <c r="A531" s="11">
        <v>5.16</v>
      </c>
      <c r="B531" s="7">
        <v>5</v>
      </c>
      <c r="C531" s="11">
        <f t="shared" si="52"/>
        <v>9.930419091587966E-6</v>
      </c>
      <c r="D531" s="11">
        <f t="shared" si="52"/>
        <v>-1.0768291150539864E-4</v>
      </c>
      <c r="E531" s="11">
        <f t="shared" si="52"/>
        <v>-3.0173587232076209E-5</v>
      </c>
      <c r="F531" s="11">
        <f t="shared" si="50"/>
        <v>2.6848104215978153E-2</v>
      </c>
      <c r="G531" s="3">
        <f t="shared" si="53"/>
        <v>2.5189607748757819E-2</v>
      </c>
      <c r="H531" s="11">
        <f t="shared" si="51"/>
        <v>0.87811441907586818</v>
      </c>
      <c r="I531" s="3">
        <f t="shared" si="54"/>
        <v>2.3439605672569641E-2</v>
      </c>
      <c r="J531" s="22">
        <f t="shared" si="55"/>
        <v>234.39605672569641</v>
      </c>
    </row>
    <row r="532" spans="1:10" x14ac:dyDescent="0.3">
      <c r="A532" s="11">
        <v>5.17</v>
      </c>
      <c r="B532" s="7">
        <v>5</v>
      </c>
      <c r="C532" s="11">
        <f t="shared" si="52"/>
        <v>9.930419091587966E-6</v>
      </c>
      <c r="D532" s="11">
        <f t="shared" si="52"/>
        <v>-1.0768291150539864E-4</v>
      </c>
      <c r="E532" s="11">
        <f t="shared" si="52"/>
        <v>-3.0173587232076209E-5</v>
      </c>
      <c r="F532" s="11">
        <f t="shared" si="50"/>
        <v>2.6848104215978153E-2</v>
      </c>
      <c r="G532" s="3">
        <f t="shared" si="53"/>
        <v>2.5186129851343112E-2</v>
      </c>
      <c r="H532" s="11">
        <f t="shared" si="51"/>
        <v>0.87790903865782721</v>
      </c>
      <c r="I532" s="3">
        <f t="shared" si="54"/>
        <v>2.3438168751154009E-2</v>
      </c>
      <c r="J532" s="22">
        <f t="shared" si="55"/>
        <v>234.38168751154009</v>
      </c>
    </row>
    <row r="533" spans="1:10" x14ac:dyDescent="0.3">
      <c r="A533" s="11">
        <v>5.18</v>
      </c>
      <c r="B533" s="7">
        <v>5</v>
      </c>
      <c r="C533" s="11">
        <f t="shared" si="52"/>
        <v>9.930419091587966E-6</v>
      </c>
      <c r="D533" s="11">
        <f t="shared" si="52"/>
        <v>-1.0768291150539864E-4</v>
      </c>
      <c r="E533" s="11">
        <f t="shared" si="52"/>
        <v>-3.0173587232076209E-5</v>
      </c>
      <c r="F533" s="11">
        <f t="shared" si="50"/>
        <v>2.6848104215978153E-2</v>
      </c>
      <c r="G533" s="3">
        <f t="shared" si="53"/>
        <v>2.5182661221506128E-2</v>
      </c>
      <c r="H533" s="11">
        <f t="shared" si="51"/>
        <v>0.87770372519197881</v>
      </c>
      <c r="I533" s="3">
        <f t="shared" si="54"/>
        <v>2.3436793777116272E-2</v>
      </c>
      <c r="J533" s="22">
        <f t="shared" si="55"/>
        <v>234.3679377711627</v>
      </c>
    </row>
    <row r="534" spans="1:10" x14ac:dyDescent="0.3">
      <c r="A534" s="11">
        <v>5.19</v>
      </c>
      <c r="B534" s="7">
        <v>5</v>
      </c>
      <c r="C534" s="11">
        <f t="shared" si="52"/>
        <v>9.930419091587966E-6</v>
      </c>
      <c r="D534" s="11">
        <f t="shared" si="52"/>
        <v>-1.0768291150539864E-4</v>
      </c>
      <c r="E534" s="11">
        <f t="shared" si="52"/>
        <v>-3.0173587232076209E-5</v>
      </c>
      <c r="F534" s="11">
        <f t="shared" si="50"/>
        <v>2.6848104215978153E-2</v>
      </c>
      <c r="G534" s="3">
        <f t="shared" si="53"/>
        <v>2.5179201918829379E-2</v>
      </c>
      <c r="H534" s="11">
        <f t="shared" si="51"/>
        <v>0.87749847813849591</v>
      </c>
      <c r="I534" s="3">
        <f t="shared" si="54"/>
        <v>2.3435480990117163E-2</v>
      </c>
      <c r="J534" s="22">
        <f t="shared" si="55"/>
        <v>234.35480990117162</v>
      </c>
    </row>
    <row r="535" spans="1:10" x14ac:dyDescent="0.3">
      <c r="A535" s="11">
        <v>5.2</v>
      </c>
      <c r="B535" s="7">
        <v>5</v>
      </c>
      <c r="C535" s="11">
        <f t="shared" si="52"/>
        <v>9.930419091587966E-6</v>
      </c>
      <c r="D535" s="11">
        <f t="shared" si="52"/>
        <v>-1.0768291150539864E-4</v>
      </c>
      <c r="E535" s="11">
        <f t="shared" si="52"/>
        <v>-3.0173587232076209E-5</v>
      </c>
      <c r="F535" s="11">
        <f t="shared" si="50"/>
        <v>2.6848104215978153E-2</v>
      </c>
      <c r="G535" s="3">
        <f t="shared" si="53"/>
        <v>2.5175752002895378E-2</v>
      </c>
      <c r="H535" s="11">
        <f t="shared" si="51"/>
        <v>0.87729329695595293</v>
      </c>
      <c r="I535" s="3">
        <f t="shared" si="54"/>
        <v>2.3434230629823638E-2</v>
      </c>
      <c r="J535" s="22">
        <f t="shared" si="55"/>
        <v>234.34230629823639</v>
      </c>
    </row>
    <row r="536" spans="1:10" x14ac:dyDescent="0.3">
      <c r="A536" s="11">
        <v>5.21</v>
      </c>
      <c r="B536" s="7">
        <v>5</v>
      </c>
      <c r="C536" s="11">
        <f t="shared" si="52"/>
        <v>9.930419091587966E-6</v>
      </c>
      <c r="D536" s="11">
        <f t="shared" si="52"/>
        <v>-1.0768291150539864E-4</v>
      </c>
      <c r="E536" s="11">
        <f t="shared" si="52"/>
        <v>-3.0173587232076209E-5</v>
      </c>
      <c r="F536" s="11">
        <f t="shared" si="50"/>
        <v>2.6848104215978153E-2</v>
      </c>
      <c r="G536" s="3">
        <f t="shared" si="53"/>
        <v>2.5172311533286643E-2</v>
      </c>
      <c r="H536" s="11">
        <f t="shared" si="51"/>
        <v>0.87708818110132725</v>
      </c>
      <c r="I536" s="3">
        <f t="shared" si="54"/>
        <v>2.3433042935900872E-2</v>
      </c>
      <c r="J536" s="22">
        <f t="shared" si="55"/>
        <v>234.33042935900872</v>
      </c>
    </row>
    <row r="537" spans="1:10" x14ac:dyDescent="0.3">
      <c r="A537" s="11">
        <v>5.22</v>
      </c>
      <c r="B537" s="7">
        <v>5</v>
      </c>
      <c r="C537" s="11">
        <f t="shared" si="52"/>
        <v>9.930419091587966E-6</v>
      </c>
      <c r="D537" s="11">
        <f t="shared" si="52"/>
        <v>-1.0768291150539864E-4</v>
      </c>
      <c r="E537" s="11">
        <f t="shared" si="52"/>
        <v>-3.0173587232076209E-5</v>
      </c>
      <c r="F537" s="11">
        <f t="shared" si="50"/>
        <v>2.6848104215978153E-2</v>
      </c>
      <c r="G537" s="3">
        <f t="shared" si="53"/>
        <v>2.5168880569585689E-2</v>
      </c>
      <c r="H537" s="11">
        <f t="shared" si="51"/>
        <v>0.87688313003000184</v>
      </c>
      <c r="I537" s="3">
        <f t="shared" si="54"/>
        <v>2.3431918148022923E-2</v>
      </c>
      <c r="J537" s="22">
        <f t="shared" si="55"/>
        <v>234.31918148022925</v>
      </c>
    </row>
    <row r="538" spans="1:10" x14ac:dyDescent="0.3">
      <c r="A538" s="11">
        <v>5.23</v>
      </c>
      <c r="B538" s="7">
        <v>5</v>
      </c>
      <c r="C538" s="11">
        <f t="shared" si="52"/>
        <v>9.930419091587966E-6</v>
      </c>
      <c r="D538" s="11">
        <f t="shared" si="52"/>
        <v>-1.0768291150539864E-4</v>
      </c>
      <c r="E538" s="11">
        <f t="shared" si="52"/>
        <v>-3.0173587232076209E-5</v>
      </c>
      <c r="F538" s="11">
        <f t="shared" si="50"/>
        <v>2.6848104215978153E-2</v>
      </c>
      <c r="G538" s="3">
        <f t="shared" si="53"/>
        <v>2.5165459171375026E-2</v>
      </c>
      <c r="H538" s="11">
        <f t="shared" si="51"/>
        <v>0.87667814319576676</v>
      </c>
      <c r="I538" s="3">
        <f t="shared" si="54"/>
        <v>2.3430856505862074E-2</v>
      </c>
      <c r="J538" s="22">
        <f t="shared" si="55"/>
        <v>234.30856505862073</v>
      </c>
    </row>
    <row r="539" spans="1:10" x14ac:dyDescent="0.3">
      <c r="A539" s="11">
        <v>5.24</v>
      </c>
      <c r="B539" s="7">
        <v>5</v>
      </c>
      <c r="C539" s="11">
        <f t="shared" si="52"/>
        <v>9.930419091587966E-6</v>
      </c>
      <c r="D539" s="11">
        <f t="shared" si="52"/>
        <v>-1.0768291150539864E-4</v>
      </c>
      <c r="E539" s="11">
        <f t="shared" si="52"/>
        <v>-3.0173587232076209E-5</v>
      </c>
      <c r="F539" s="11">
        <f t="shared" si="50"/>
        <v>2.6848104215978153E-2</v>
      </c>
      <c r="G539" s="3">
        <f t="shared" si="53"/>
        <v>2.5162047398237172E-2</v>
      </c>
      <c r="H539" s="11">
        <f t="shared" si="51"/>
        <v>0.87647322005082151</v>
      </c>
      <c r="I539" s="3">
        <f t="shared" si="54"/>
        <v>2.3429858249093272E-2</v>
      </c>
      <c r="J539" s="22">
        <f t="shared" si="55"/>
        <v>234.29858249093272</v>
      </c>
    </row>
    <row r="540" spans="1:10" x14ac:dyDescent="0.3">
      <c r="A540" s="11">
        <v>5.25</v>
      </c>
      <c r="B540" s="7">
        <v>5</v>
      </c>
      <c r="C540" s="11">
        <f t="shared" si="52"/>
        <v>9.930419091587966E-6</v>
      </c>
      <c r="D540" s="11">
        <f t="shared" si="52"/>
        <v>-1.0768291150539864E-4</v>
      </c>
      <c r="E540" s="11">
        <f t="shared" si="52"/>
        <v>-3.0173587232076209E-5</v>
      </c>
      <c r="F540" s="11">
        <f t="shared" si="50"/>
        <v>2.6848104215978153E-2</v>
      </c>
      <c r="G540" s="3">
        <f t="shared" si="53"/>
        <v>2.5158645309754642E-2</v>
      </c>
      <c r="H540" s="11">
        <f t="shared" si="51"/>
        <v>0.87626836004577724</v>
      </c>
      <c r="I540" s="3">
        <f t="shared" si="54"/>
        <v>2.3428923617396791E-2</v>
      </c>
      <c r="J540" s="22">
        <f t="shared" si="55"/>
        <v>234.28923617396791</v>
      </c>
    </row>
    <row r="541" spans="1:10" x14ac:dyDescent="0.3">
      <c r="A541" s="11">
        <v>5.26</v>
      </c>
      <c r="B541" s="7">
        <v>5</v>
      </c>
      <c r="C541" s="11">
        <f t="shared" si="52"/>
        <v>9.930419091587966E-6</v>
      </c>
      <c r="D541" s="11">
        <f t="shared" si="52"/>
        <v>-1.0768291150539864E-4</v>
      </c>
      <c r="E541" s="11">
        <f t="shared" si="52"/>
        <v>-3.0173587232076209E-5</v>
      </c>
      <c r="F541" s="11">
        <f t="shared" si="50"/>
        <v>2.6848104215978153E-2</v>
      </c>
      <c r="G541" s="3">
        <f t="shared" si="53"/>
        <v>2.5155252965509949E-2</v>
      </c>
      <c r="H541" s="11">
        <f t="shared" si="51"/>
        <v>0.87606356262965823</v>
      </c>
      <c r="I541" s="3">
        <f t="shared" si="54"/>
        <v>2.3428052850452907E-2</v>
      </c>
      <c r="J541" s="22">
        <f t="shared" si="55"/>
        <v>234.28052850452906</v>
      </c>
    </row>
    <row r="542" spans="1:10" x14ac:dyDescent="0.3">
      <c r="A542" s="11">
        <v>5.27</v>
      </c>
      <c r="B542" s="7">
        <v>5</v>
      </c>
      <c r="C542" s="11">
        <f t="shared" si="52"/>
        <v>9.930419091587966E-6</v>
      </c>
      <c r="D542" s="11">
        <f t="shared" si="52"/>
        <v>-1.0768291150539864E-4</v>
      </c>
      <c r="E542" s="11">
        <f t="shared" si="52"/>
        <v>-3.0173587232076209E-5</v>
      </c>
      <c r="F542" s="11">
        <f t="shared" si="50"/>
        <v>2.6848104215978153E-2</v>
      </c>
      <c r="G542" s="3">
        <f t="shared" si="53"/>
        <v>2.5151870425085609E-2</v>
      </c>
      <c r="H542" s="11">
        <f t="shared" si="51"/>
        <v>0.87585882724990471</v>
      </c>
      <c r="I542" s="3">
        <f t="shared" si="54"/>
        <v>2.3427246187947226E-2</v>
      </c>
      <c r="J542" s="22">
        <f t="shared" si="55"/>
        <v>234.27246187947225</v>
      </c>
    </row>
    <row r="543" spans="1:10" x14ac:dyDescent="0.3">
      <c r="A543" s="11">
        <v>5.28</v>
      </c>
      <c r="B543" s="7">
        <v>5</v>
      </c>
      <c r="C543" s="11">
        <f t="shared" si="52"/>
        <v>9.930419091587966E-6</v>
      </c>
      <c r="D543" s="11">
        <f t="shared" si="52"/>
        <v>-1.0768291150539864E-4</v>
      </c>
      <c r="E543" s="11">
        <f t="shared" si="52"/>
        <v>-3.0173587232076209E-5</v>
      </c>
      <c r="F543" s="11">
        <f t="shared" si="50"/>
        <v>2.6848104215978153E-2</v>
      </c>
      <c r="G543" s="3">
        <f t="shared" si="53"/>
        <v>2.5148497748064134E-2</v>
      </c>
      <c r="H543" s="11">
        <f t="shared" si="51"/>
        <v>0.87565415335237429</v>
      </c>
      <c r="I543" s="3">
        <f t="shared" si="54"/>
        <v>2.3426503869567128E-2</v>
      </c>
      <c r="J543" s="22">
        <f t="shared" si="55"/>
        <v>234.26503869567128</v>
      </c>
    </row>
    <row r="544" spans="1:10" x14ac:dyDescent="0.3">
      <c r="A544" s="11">
        <v>5.29</v>
      </c>
      <c r="B544" s="7">
        <v>5</v>
      </c>
      <c r="C544" s="11">
        <f t="shared" si="52"/>
        <v>9.930419091587966E-6</v>
      </c>
      <c r="D544" s="11">
        <f t="shared" si="52"/>
        <v>-1.0768291150539864E-4</v>
      </c>
      <c r="E544" s="11">
        <f t="shared" si="52"/>
        <v>-3.0173587232076209E-5</v>
      </c>
      <c r="F544" s="11">
        <f t="shared" si="50"/>
        <v>2.6848104215978153E-2</v>
      </c>
      <c r="G544" s="3">
        <f t="shared" si="53"/>
        <v>2.514513499402804E-2</v>
      </c>
      <c r="H544" s="11">
        <f t="shared" si="51"/>
        <v>0.87544954038134437</v>
      </c>
      <c r="I544" s="3">
        <f t="shared" si="54"/>
        <v>2.342582613500177E-2</v>
      </c>
      <c r="J544" s="22">
        <f t="shared" si="55"/>
        <v>234.2582613500177</v>
      </c>
    </row>
    <row r="545" spans="1:10" x14ac:dyDescent="0.3">
      <c r="A545" s="11">
        <v>5.3</v>
      </c>
      <c r="B545" s="7">
        <v>5</v>
      </c>
      <c r="C545" s="11">
        <f t="shared" si="52"/>
        <v>9.930419091587966E-6</v>
      </c>
      <c r="D545" s="11">
        <f t="shared" si="52"/>
        <v>-1.0768291150539864E-4</v>
      </c>
      <c r="E545" s="11">
        <f t="shared" si="52"/>
        <v>-3.0173587232076209E-5</v>
      </c>
      <c r="F545" s="11">
        <f t="shared" si="50"/>
        <v>2.6848104215978153E-2</v>
      </c>
      <c r="G545" s="3">
        <f t="shared" si="53"/>
        <v>2.5141782222559843E-2</v>
      </c>
      <c r="H545" s="11">
        <f t="shared" si="51"/>
        <v>0.87524498777951398</v>
      </c>
      <c r="I545" s="3">
        <f t="shared" si="54"/>
        <v>2.3425213223944752E-2</v>
      </c>
      <c r="J545" s="22">
        <f t="shared" si="55"/>
        <v>234.25213223944752</v>
      </c>
    </row>
    <row r="546" spans="1:10" x14ac:dyDescent="0.3">
      <c r="A546" s="11">
        <v>5.31</v>
      </c>
      <c r="B546" s="7">
        <v>5</v>
      </c>
      <c r="C546" s="11">
        <f t="shared" si="52"/>
        <v>9.930419091587966E-6</v>
      </c>
      <c r="D546" s="11">
        <f t="shared" si="52"/>
        <v>-1.0768291150539864E-4</v>
      </c>
      <c r="E546" s="11">
        <f t="shared" si="52"/>
        <v>-3.0173587232076209E-5</v>
      </c>
      <c r="F546" s="11">
        <f t="shared" si="50"/>
        <v>2.6848104215978153E-2</v>
      </c>
      <c r="G546" s="3">
        <f t="shared" si="53"/>
        <v>2.5138439493242057E-2</v>
      </c>
      <c r="H546" s="11">
        <f t="shared" si="51"/>
        <v>0.87504049498800618</v>
      </c>
      <c r="I546" s="3">
        <f t="shared" si="54"/>
        <v>2.3424665376092335E-2</v>
      </c>
      <c r="J546" s="22">
        <f t="shared" si="55"/>
        <v>234.24665376092335</v>
      </c>
    </row>
    <row r="547" spans="1:10" x14ac:dyDescent="0.3">
      <c r="A547" s="11">
        <v>5.32</v>
      </c>
      <c r="B547" s="7">
        <v>5</v>
      </c>
      <c r="C547" s="11">
        <f t="shared" si="52"/>
        <v>9.930419091587966E-6</v>
      </c>
      <c r="D547" s="11">
        <f t="shared" si="52"/>
        <v>-1.0768291150539864E-4</v>
      </c>
      <c r="E547" s="11">
        <f t="shared" si="52"/>
        <v>-3.0173587232076209E-5</v>
      </c>
      <c r="F547" s="11">
        <f t="shared" si="50"/>
        <v>2.6848104215978153E-2</v>
      </c>
      <c r="G547" s="3">
        <f t="shared" si="53"/>
        <v>2.5135106865657193E-2</v>
      </c>
      <c r="H547" s="11">
        <f t="shared" si="51"/>
        <v>0.87483606144636983</v>
      </c>
      <c r="I547" s="3">
        <f t="shared" si="54"/>
        <v>2.3424182831144336E-2</v>
      </c>
      <c r="J547" s="22">
        <f t="shared" si="55"/>
        <v>234.24182831144336</v>
      </c>
    </row>
    <row r="548" spans="1:10" x14ac:dyDescent="0.3">
      <c r="A548" s="11">
        <v>5.33</v>
      </c>
      <c r="B548" s="7">
        <v>5</v>
      </c>
      <c r="C548" s="11">
        <f t="shared" si="52"/>
        <v>9.930419091587966E-6</v>
      </c>
      <c r="D548" s="11">
        <f t="shared" si="52"/>
        <v>-1.0768291150539864E-4</v>
      </c>
      <c r="E548" s="11">
        <f t="shared" si="52"/>
        <v>-3.0173587232076209E-5</v>
      </c>
      <c r="F548" s="11">
        <f t="shared" si="50"/>
        <v>2.6848104215978153E-2</v>
      </c>
      <c r="G548" s="3">
        <f t="shared" si="53"/>
        <v>2.513178439938777E-2</v>
      </c>
      <c r="H548" s="11">
        <f t="shared" si="51"/>
        <v>0.87463168659258139</v>
      </c>
      <c r="I548" s="3">
        <f t="shared" si="54"/>
        <v>2.3423765828800569E-2</v>
      </c>
      <c r="J548" s="22">
        <f t="shared" si="55"/>
        <v>234.23765828800569</v>
      </c>
    </row>
    <row r="549" spans="1:10" x14ac:dyDescent="0.3">
      <c r="A549" s="11">
        <v>5.34</v>
      </c>
      <c r="B549" s="7">
        <v>5</v>
      </c>
      <c r="C549" s="11">
        <f t="shared" si="52"/>
        <v>9.930419091587966E-6</v>
      </c>
      <c r="D549" s="11">
        <f t="shared" si="52"/>
        <v>-1.0768291150539864E-4</v>
      </c>
      <c r="E549" s="11">
        <f t="shared" si="52"/>
        <v>-3.0173587232076209E-5</v>
      </c>
      <c r="F549" s="11">
        <f t="shared" si="50"/>
        <v>2.6848104215978153E-2</v>
      </c>
      <c r="G549" s="3">
        <f t="shared" si="53"/>
        <v>2.5128472154016299E-2</v>
      </c>
      <c r="H549" s="11">
        <f t="shared" si="51"/>
        <v>0.87442736986304792</v>
      </c>
      <c r="I549" s="3">
        <f t="shared" si="54"/>
        <v>2.3423414608769733E-2</v>
      </c>
      <c r="J549" s="22">
        <f t="shared" si="55"/>
        <v>234.23414608769733</v>
      </c>
    </row>
    <row r="550" spans="1:10" x14ac:dyDescent="0.3">
      <c r="A550" s="11">
        <v>5.35</v>
      </c>
      <c r="B550" s="7">
        <v>5</v>
      </c>
      <c r="C550" s="11">
        <f t="shared" si="52"/>
        <v>9.930419091587966E-6</v>
      </c>
      <c r="D550" s="11">
        <f t="shared" si="52"/>
        <v>-1.0768291150539864E-4</v>
      </c>
      <c r="E550" s="11">
        <f t="shared" si="52"/>
        <v>-3.0173587232076209E-5</v>
      </c>
      <c r="F550" s="11">
        <f t="shared" si="50"/>
        <v>2.6848104215978153E-2</v>
      </c>
      <c r="G550" s="3">
        <f t="shared" si="53"/>
        <v>2.5125170189125298E-2</v>
      </c>
      <c r="H550" s="11">
        <f t="shared" si="51"/>
        <v>0.87422311069260816</v>
      </c>
      <c r="I550" s="3">
        <f t="shared" si="54"/>
        <v>2.3423129410758747E-2</v>
      </c>
      <c r="J550" s="22">
        <f t="shared" si="55"/>
        <v>234.23129410758747</v>
      </c>
    </row>
    <row r="551" spans="1:10" x14ac:dyDescent="0.3">
      <c r="A551" s="11">
        <v>5.36</v>
      </c>
      <c r="B551" s="7">
        <v>5</v>
      </c>
      <c r="C551" s="11">
        <f t="shared" si="52"/>
        <v>9.930419091587966E-6</v>
      </c>
      <c r="D551" s="11">
        <f t="shared" si="52"/>
        <v>-1.0768291150539864E-4</v>
      </c>
      <c r="E551" s="11">
        <f t="shared" si="52"/>
        <v>-3.0173587232076209E-5</v>
      </c>
      <c r="F551" s="11">
        <f t="shared" si="50"/>
        <v>2.6848104215978153E-2</v>
      </c>
      <c r="G551" s="3">
        <f t="shared" si="53"/>
        <v>2.5121878564297279E-2</v>
      </c>
      <c r="H551" s="11">
        <f t="shared" si="51"/>
        <v>0.8740189085145349</v>
      </c>
      <c r="I551" s="3">
        <f t="shared" si="54"/>
        <v>2.3422910474477199E-2</v>
      </c>
      <c r="J551" s="22">
        <f t="shared" si="55"/>
        <v>234.22910474477197</v>
      </c>
    </row>
    <row r="552" spans="1:10" x14ac:dyDescent="0.3">
      <c r="A552" s="11">
        <v>5.37</v>
      </c>
      <c r="B552" s="7">
        <v>5</v>
      </c>
      <c r="C552" s="11">
        <f t="shared" si="52"/>
        <v>9.930419091587966E-6</v>
      </c>
      <c r="D552" s="11">
        <f t="shared" si="52"/>
        <v>-1.0768291150539864E-4</v>
      </c>
      <c r="E552" s="11">
        <f t="shared" si="52"/>
        <v>-3.0173587232076209E-5</v>
      </c>
      <c r="F552" s="11">
        <f t="shared" si="50"/>
        <v>2.6848104215978153E-2</v>
      </c>
      <c r="G552" s="3">
        <f t="shared" si="53"/>
        <v>2.5118597339114757E-2</v>
      </c>
      <c r="H552" s="11">
        <f t="shared" si="51"/>
        <v>0.8738147627605376</v>
      </c>
      <c r="I552" s="3">
        <f t="shared" si="54"/>
        <v>2.3422758039643554E-2</v>
      </c>
      <c r="J552" s="22">
        <f t="shared" si="55"/>
        <v>234.22758039643554</v>
      </c>
    </row>
    <row r="553" spans="1:10" x14ac:dyDescent="0.3">
      <c r="A553" s="11">
        <v>5.38</v>
      </c>
      <c r="B553" s="7">
        <v>5</v>
      </c>
      <c r="C553" s="11">
        <f t="shared" si="52"/>
        <v>9.930419091587966E-6</v>
      </c>
      <c r="D553" s="11">
        <f t="shared" si="52"/>
        <v>-1.0768291150539864E-4</v>
      </c>
      <c r="E553" s="11">
        <f t="shared" si="52"/>
        <v>-3.0173587232076209E-5</v>
      </c>
      <c r="F553" s="11">
        <f t="shared" si="50"/>
        <v>2.6848104215978153E-2</v>
      </c>
      <c r="G553" s="3">
        <f t="shared" si="53"/>
        <v>2.5115326573160249E-2</v>
      </c>
      <c r="H553" s="11">
        <f t="shared" si="51"/>
        <v>0.87361067286076366</v>
      </c>
      <c r="I553" s="3">
        <f t="shared" si="54"/>
        <v>2.3422672345973616E-2</v>
      </c>
      <c r="J553" s="22">
        <f t="shared" si="55"/>
        <v>234.22672345973615</v>
      </c>
    </row>
    <row r="554" spans="1:10" x14ac:dyDescent="0.3">
      <c r="A554" s="11">
        <v>5.39</v>
      </c>
      <c r="B554" s="7">
        <v>5</v>
      </c>
      <c r="C554" s="11">
        <f t="shared" si="52"/>
        <v>9.930419091587966E-6</v>
      </c>
      <c r="D554" s="11">
        <f t="shared" si="52"/>
        <v>-1.0768291150539864E-4</v>
      </c>
      <c r="E554" s="11">
        <f t="shared" si="52"/>
        <v>-3.0173587232076209E-5</v>
      </c>
      <c r="F554" s="11">
        <f t="shared" si="50"/>
        <v>2.6848104215978153E-2</v>
      </c>
      <c r="G554" s="3">
        <f t="shared" si="53"/>
        <v>2.5112066326016265E-2</v>
      </c>
      <c r="H554" s="11">
        <f t="shared" si="51"/>
        <v>0.87340663824380094</v>
      </c>
      <c r="I554" s="3">
        <f t="shared" si="54"/>
        <v>2.3422653633189405E-2</v>
      </c>
      <c r="J554" s="22">
        <f t="shared" si="55"/>
        <v>234.22653633189407</v>
      </c>
    </row>
    <row r="555" spans="1:10" x14ac:dyDescent="0.3">
      <c r="A555" s="11">
        <v>5.4</v>
      </c>
      <c r="B555" s="7">
        <v>5</v>
      </c>
      <c r="C555" s="11">
        <f t="shared" si="52"/>
        <v>9.930419091587966E-6</v>
      </c>
      <c r="D555" s="11">
        <f t="shared" si="52"/>
        <v>-1.0768291150539864E-4</v>
      </c>
      <c r="E555" s="11">
        <f t="shared" si="52"/>
        <v>-3.0173587232076209E-5</v>
      </c>
      <c r="F555" s="11">
        <f t="shared" si="50"/>
        <v>2.6848104215978153E-2</v>
      </c>
      <c r="G555" s="3">
        <f t="shared" si="53"/>
        <v>2.5108816657265325E-2</v>
      </c>
      <c r="H555" s="11">
        <f t="shared" si="51"/>
        <v>0.87320265833667965</v>
      </c>
      <c r="I555" s="3">
        <f t="shared" si="54"/>
        <v>2.3422702141014717E-2</v>
      </c>
      <c r="J555" s="22">
        <f t="shared" si="55"/>
        <v>234.22702141014719</v>
      </c>
    </row>
    <row r="556" spans="1:10" x14ac:dyDescent="0.3">
      <c r="A556" s="11">
        <v>5.41</v>
      </c>
      <c r="B556" s="7">
        <v>5</v>
      </c>
      <c r="C556" s="11">
        <f t="shared" si="52"/>
        <v>9.930419091587966E-6</v>
      </c>
      <c r="D556" s="11">
        <f t="shared" si="52"/>
        <v>-1.0768291150539864E-4</v>
      </c>
      <c r="E556" s="11">
        <f t="shared" si="52"/>
        <v>-3.0173587232076209E-5</v>
      </c>
      <c r="F556" s="11">
        <f t="shared" si="50"/>
        <v>2.6848104215978153E-2</v>
      </c>
      <c r="G556" s="3">
        <f t="shared" si="53"/>
        <v>2.510557762648994E-2</v>
      </c>
      <c r="H556" s="11">
        <f t="shared" si="51"/>
        <v>0.87299873256487481</v>
      </c>
      <c r="I556" s="3">
        <f t="shared" si="54"/>
        <v>2.3422818109179566E-2</v>
      </c>
      <c r="J556" s="22">
        <f t="shared" si="55"/>
        <v>234.22818109179565</v>
      </c>
    </row>
    <row r="557" spans="1:10" x14ac:dyDescent="0.3">
      <c r="A557" s="11">
        <v>5.42</v>
      </c>
      <c r="B557" s="7">
        <v>5</v>
      </c>
      <c r="C557" s="11">
        <f t="shared" si="52"/>
        <v>9.930419091587966E-6</v>
      </c>
      <c r="D557" s="11">
        <f t="shared" si="52"/>
        <v>-1.0768291150539864E-4</v>
      </c>
      <c r="E557" s="11">
        <f t="shared" si="52"/>
        <v>-3.0173587232076209E-5</v>
      </c>
      <c r="F557" s="11">
        <f t="shared" si="50"/>
        <v>2.6848104215978153E-2</v>
      </c>
      <c r="G557" s="3">
        <f t="shared" si="53"/>
        <v>2.5102349293272624E-2</v>
      </c>
      <c r="H557" s="11">
        <f t="shared" si="51"/>
        <v>0.8727948603523078</v>
      </c>
      <c r="I557" s="3">
        <f t="shared" si="54"/>
        <v>2.3423001777413077E-2</v>
      </c>
      <c r="J557" s="22">
        <f t="shared" si="55"/>
        <v>234.23001777413077</v>
      </c>
    </row>
    <row r="558" spans="1:10" x14ac:dyDescent="0.3">
      <c r="A558" s="11">
        <v>5.43</v>
      </c>
      <c r="B558" s="7">
        <v>5</v>
      </c>
      <c r="C558" s="11">
        <f t="shared" si="52"/>
        <v>9.930419091587966E-6</v>
      </c>
      <c r="D558" s="11">
        <f t="shared" si="52"/>
        <v>-1.0768291150539864E-4</v>
      </c>
      <c r="E558" s="11">
        <f t="shared" si="52"/>
        <v>-3.0173587232076209E-5</v>
      </c>
      <c r="F558" s="11">
        <f t="shared" si="50"/>
        <v>2.6848104215978153E-2</v>
      </c>
      <c r="G558" s="3">
        <f t="shared" si="53"/>
        <v>2.5099131717195893E-2</v>
      </c>
      <c r="H558" s="11">
        <f t="shared" si="51"/>
        <v>0.87259104112134878</v>
      </c>
      <c r="I558" s="3">
        <f t="shared" si="54"/>
        <v>2.3423253385453258E-2</v>
      </c>
      <c r="J558" s="22">
        <f t="shared" si="55"/>
        <v>234.23253385453256</v>
      </c>
    </row>
    <row r="559" spans="1:10" x14ac:dyDescent="0.3">
      <c r="A559" s="11">
        <v>5.44</v>
      </c>
      <c r="B559" s="7">
        <v>5</v>
      </c>
      <c r="C559" s="11">
        <f t="shared" si="52"/>
        <v>9.930419091587966E-6</v>
      </c>
      <c r="D559" s="11">
        <f t="shared" si="52"/>
        <v>-1.0768291150539864E-4</v>
      </c>
      <c r="E559" s="11">
        <f t="shared" si="52"/>
        <v>-3.0173587232076209E-5</v>
      </c>
      <c r="F559" s="11">
        <f t="shared" si="50"/>
        <v>2.6848104215978153E-2</v>
      </c>
      <c r="G559" s="3">
        <f t="shared" si="53"/>
        <v>2.5095924957842262E-2</v>
      </c>
      <c r="H559" s="11">
        <f t="shared" si="51"/>
        <v>0.87238727429281848</v>
      </c>
      <c r="I559" s="3">
        <f t="shared" si="54"/>
        <v>2.3423573173034562E-2</v>
      </c>
      <c r="J559" s="22">
        <f t="shared" si="55"/>
        <v>234.23573173034561</v>
      </c>
    </row>
    <row r="560" spans="1:10" x14ac:dyDescent="0.3">
      <c r="A560" s="11">
        <v>5.45</v>
      </c>
      <c r="B560" s="7">
        <v>5</v>
      </c>
      <c r="C560" s="11">
        <f t="shared" si="52"/>
        <v>9.930419091587966E-6</v>
      </c>
      <c r="D560" s="11">
        <f t="shared" si="52"/>
        <v>-1.0768291150539864E-4</v>
      </c>
      <c r="E560" s="11">
        <f t="shared" si="52"/>
        <v>-3.0173587232076209E-5</v>
      </c>
      <c r="F560" s="11">
        <f t="shared" si="50"/>
        <v>2.6848104215978153E-2</v>
      </c>
      <c r="G560" s="3">
        <f t="shared" si="53"/>
        <v>2.5092729074794245E-2</v>
      </c>
      <c r="H560" s="11">
        <f t="shared" si="51"/>
        <v>0.87218355928599089</v>
      </c>
      <c r="I560" s="3">
        <f t="shared" si="54"/>
        <v>2.3423961379902103E-2</v>
      </c>
      <c r="J560" s="22">
        <f t="shared" si="55"/>
        <v>234.23961379902101</v>
      </c>
    </row>
    <row r="561" spans="1:10" x14ac:dyDescent="0.3">
      <c r="A561" s="11">
        <v>5.46</v>
      </c>
      <c r="B561" s="7">
        <v>5</v>
      </c>
      <c r="C561" s="11">
        <f t="shared" si="52"/>
        <v>9.930419091587966E-6</v>
      </c>
      <c r="D561" s="11">
        <f t="shared" si="52"/>
        <v>-1.0768291150539864E-4</v>
      </c>
      <c r="E561" s="11">
        <f t="shared" si="52"/>
        <v>-3.0173587232076209E-5</v>
      </c>
      <c r="F561" s="11">
        <f t="shared" si="50"/>
        <v>2.6848104215978153E-2</v>
      </c>
      <c r="G561" s="3">
        <f t="shared" si="53"/>
        <v>2.5089544127634353E-2</v>
      </c>
      <c r="H561" s="11">
        <f t="shared" si="51"/>
        <v>0.87197989551859478</v>
      </c>
      <c r="I561" s="3">
        <f t="shared" si="54"/>
        <v>2.3424418245800993E-2</v>
      </c>
      <c r="J561" s="22">
        <f t="shared" si="55"/>
        <v>234.24418245800993</v>
      </c>
    </row>
    <row r="562" spans="1:10" x14ac:dyDescent="0.3">
      <c r="A562" s="11">
        <v>5.47</v>
      </c>
      <c r="B562" s="7">
        <v>5</v>
      </c>
      <c r="C562" s="11">
        <f t="shared" si="52"/>
        <v>9.930419091587966E-6</v>
      </c>
      <c r="D562" s="11">
        <f t="shared" si="52"/>
        <v>-1.0768291150539864E-4</v>
      </c>
      <c r="E562" s="11">
        <f t="shared" si="52"/>
        <v>-3.0173587232076209E-5</v>
      </c>
      <c r="F562" s="11">
        <f t="shared" si="50"/>
        <v>2.6848104215978153E-2</v>
      </c>
      <c r="G562" s="3">
        <f t="shared" si="53"/>
        <v>2.5086370175945109E-2</v>
      </c>
      <c r="H562" s="11">
        <f t="shared" si="51"/>
        <v>0.87177628240681571</v>
      </c>
      <c r="I562" s="3">
        <f t="shared" si="54"/>
        <v>2.342494401047901E-2</v>
      </c>
      <c r="J562" s="22">
        <f t="shared" si="55"/>
        <v>234.2494401047901</v>
      </c>
    </row>
    <row r="563" spans="1:10" x14ac:dyDescent="0.3">
      <c r="A563" s="11">
        <v>5.48</v>
      </c>
      <c r="B563" s="7">
        <v>5</v>
      </c>
      <c r="C563" s="11">
        <f t="shared" si="52"/>
        <v>9.930419091587966E-6</v>
      </c>
      <c r="D563" s="11">
        <f t="shared" si="52"/>
        <v>-1.0768291150539864E-4</v>
      </c>
      <c r="E563" s="11">
        <f t="shared" si="52"/>
        <v>-3.0173587232076209E-5</v>
      </c>
      <c r="F563" s="11">
        <f t="shared" si="50"/>
        <v>2.6848104215978153E-2</v>
      </c>
      <c r="G563" s="3">
        <f t="shared" si="53"/>
        <v>2.508320727930902E-2</v>
      </c>
      <c r="H563" s="11">
        <f t="shared" si="51"/>
        <v>0.87157271936529868</v>
      </c>
      <c r="I563" s="3">
        <f t="shared" si="54"/>
        <v>2.3425538913689259E-2</v>
      </c>
      <c r="J563" s="22">
        <f t="shared" si="55"/>
        <v>234.25538913689257</v>
      </c>
    </row>
    <row r="564" spans="1:10" x14ac:dyDescent="0.3">
      <c r="A564" s="11">
        <v>5.49</v>
      </c>
      <c r="B564" s="7">
        <v>5</v>
      </c>
      <c r="C564" s="11">
        <f t="shared" si="52"/>
        <v>9.930419091587966E-6</v>
      </c>
      <c r="D564" s="11">
        <f t="shared" si="52"/>
        <v>-1.0768291150539864E-4</v>
      </c>
      <c r="E564" s="11">
        <f t="shared" si="52"/>
        <v>-3.0173587232076209E-5</v>
      </c>
      <c r="F564" s="11">
        <f t="shared" si="50"/>
        <v>2.6848104215978153E-2</v>
      </c>
      <c r="G564" s="3">
        <f t="shared" si="53"/>
        <v>2.5080055497308601E-2</v>
      </c>
      <c r="H564" s="11">
        <f t="shared" si="51"/>
        <v>0.87136920580714994</v>
      </c>
      <c r="I564" s="3">
        <f t="shared" si="54"/>
        <v>2.3426203195190176E-2</v>
      </c>
      <c r="J564" s="22">
        <f t="shared" si="55"/>
        <v>234.26203195190175</v>
      </c>
    </row>
    <row r="565" spans="1:10" x14ac:dyDescent="0.3">
      <c r="A565" s="11">
        <v>5.5</v>
      </c>
      <c r="B565" s="7">
        <v>5</v>
      </c>
      <c r="C565" s="11">
        <f t="shared" si="52"/>
        <v>9.930419091587966E-6</v>
      </c>
      <c r="D565" s="11">
        <f t="shared" si="52"/>
        <v>-1.0768291150539864E-4</v>
      </c>
      <c r="E565" s="11">
        <f t="shared" si="52"/>
        <v>-3.0173587232076209E-5</v>
      </c>
      <c r="F565" s="11">
        <f t="shared" si="50"/>
        <v>2.6848104215978153E-2</v>
      </c>
      <c r="G565" s="3">
        <f t="shared" si="53"/>
        <v>2.5076914889526375E-2</v>
      </c>
      <c r="H565" s="11">
        <f t="shared" si="51"/>
        <v>0.87116574114393874</v>
      </c>
      <c r="I565" s="3">
        <f t="shared" si="54"/>
        <v>2.3426937094740197E-2</v>
      </c>
      <c r="J565" s="22">
        <f t="shared" si="55"/>
        <v>234.26937094740197</v>
      </c>
    </row>
    <row r="566" spans="1:10" x14ac:dyDescent="0.3">
      <c r="A566" s="11">
        <v>5.51</v>
      </c>
      <c r="B566" s="7">
        <v>5</v>
      </c>
      <c r="C566" s="11">
        <f t="shared" si="52"/>
        <v>9.930419091587966E-6</v>
      </c>
      <c r="D566" s="11">
        <f t="shared" si="52"/>
        <v>-1.0768291150539864E-4</v>
      </c>
      <c r="E566" s="11">
        <f t="shared" si="52"/>
        <v>-3.0173587232076209E-5</v>
      </c>
      <c r="F566" s="11">
        <f t="shared" si="50"/>
        <v>2.6848104215978153E-2</v>
      </c>
      <c r="G566" s="3">
        <f t="shared" si="53"/>
        <v>2.5073785515544844E-2</v>
      </c>
      <c r="H566" s="11">
        <f t="shared" si="51"/>
        <v>0.87096232478570002</v>
      </c>
      <c r="I566" s="3">
        <f t="shared" si="54"/>
        <v>2.3427740852103085E-2</v>
      </c>
      <c r="J566" s="22">
        <f t="shared" si="55"/>
        <v>234.27740852103085</v>
      </c>
    </row>
    <row r="567" spans="1:10" x14ac:dyDescent="0.3">
      <c r="A567" s="11">
        <v>5.52</v>
      </c>
      <c r="B567" s="7">
        <v>5</v>
      </c>
      <c r="C567" s="11">
        <f t="shared" si="52"/>
        <v>9.930419091587966E-6</v>
      </c>
      <c r="D567" s="11">
        <f t="shared" si="52"/>
        <v>-1.0768291150539864E-4</v>
      </c>
      <c r="E567" s="11">
        <f t="shared" si="52"/>
        <v>-3.0173587232076209E-5</v>
      </c>
      <c r="F567" s="11">
        <f t="shared" si="50"/>
        <v>2.6848104215978153E-2</v>
      </c>
      <c r="G567" s="3">
        <f t="shared" si="53"/>
        <v>2.5070667434946532E-2</v>
      </c>
      <c r="H567" s="11">
        <f t="shared" si="51"/>
        <v>0.87075895614093624</v>
      </c>
      <c r="I567" s="3">
        <f t="shared" si="54"/>
        <v>2.3428614707047934E-2</v>
      </c>
      <c r="J567" s="22">
        <f t="shared" si="55"/>
        <v>234.28614707047933</v>
      </c>
    </row>
    <row r="568" spans="1:10" x14ac:dyDescent="0.3">
      <c r="A568" s="11">
        <v>5.53</v>
      </c>
      <c r="B568" s="7">
        <v>5</v>
      </c>
      <c r="C568" s="11">
        <f t="shared" si="52"/>
        <v>9.930419091587966E-6</v>
      </c>
      <c r="D568" s="11">
        <f t="shared" si="52"/>
        <v>-1.0768291150539864E-4</v>
      </c>
      <c r="E568" s="11">
        <f t="shared" si="52"/>
        <v>-3.0173587232076209E-5</v>
      </c>
      <c r="F568" s="11">
        <f t="shared" si="50"/>
        <v>2.6848104215978153E-2</v>
      </c>
      <c r="G568" s="3">
        <f t="shared" si="53"/>
        <v>2.5067560707313946E-2</v>
      </c>
      <c r="H568" s="11">
        <f t="shared" si="51"/>
        <v>0.87055563461661944</v>
      </c>
      <c r="I568" s="3">
        <f t="shared" si="54"/>
        <v>2.3429558899346503E-2</v>
      </c>
      <c r="J568" s="22">
        <f t="shared" si="55"/>
        <v>234.29558899346503</v>
      </c>
    </row>
    <row r="569" spans="1:10" x14ac:dyDescent="0.3">
      <c r="A569" s="11">
        <v>5.54</v>
      </c>
      <c r="B569" s="7">
        <v>5</v>
      </c>
      <c r="C569" s="11">
        <f t="shared" si="52"/>
        <v>9.930419091587966E-6</v>
      </c>
      <c r="D569" s="11">
        <f t="shared" si="52"/>
        <v>-1.0768291150539864E-4</v>
      </c>
      <c r="E569" s="11">
        <f t="shared" si="52"/>
        <v>-3.0173587232076209E-5</v>
      </c>
      <c r="F569" s="11">
        <f t="shared" si="50"/>
        <v>2.6848104215978153E-2</v>
      </c>
      <c r="G569" s="3">
        <f t="shared" si="53"/>
        <v>2.5064465392229611E-2</v>
      </c>
      <c r="H569" s="11">
        <f t="shared" si="51"/>
        <v>0.87035235961819335</v>
      </c>
      <c r="I569" s="3">
        <f t="shared" si="54"/>
        <v>2.3430573668772325E-2</v>
      </c>
      <c r="J569" s="22">
        <f t="shared" si="55"/>
        <v>234.30573668772325</v>
      </c>
    </row>
    <row r="570" spans="1:10" x14ac:dyDescent="0.3">
      <c r="A570" s="11">
        <v>5.55</v>
      </c>
      <c r="B570" s="7">
        <v>5</v>
      </c>
      <c r="C570" s="11">
        <f t="shared" si="52"/>
        <v>9.930419091587966E-6</v>
      </c>
      <c r="D570" s="11">
        <f t="shared" si="52"/>
        <v>-1.0768291150539864E-4</v>
      </c>
      <c r="E570" s="11">
        <f t="shared" si="52"/>
        <v>-3.0173587232076209E-5</v>
      </c>
      <c r="F570" s="11">
        <f t="shared" si="50"/>
        <v>2.6848104215978153E-2</v>
      </c>
      <c r="G570" s="3">
        <f t="shared" si="53"/>
        <v>2.5061381549276032E-2</v>
      </c>
      <c r="H570" s="11">
        <f t="shared" si="51"/>
        <v>0.87014913054957554</v>
      </c>
      <c r="I570" s="3">
        <f t="shared" si="54"/>
        <v>2.3431659255107817E-2</v>
      </c>
      <c r="J570" s="22">
        <f t="shared" si="55"/>
        <v>234.31659255107817</v>
      </c>
    </row>
    <row r="571" spans="1:10" x14ac:dyDescent="0.3">
      <c r="A571" s="11">
        <v>5.56</v>
      </c>
      <c r="B571" s="7">
        <v>5</v>
      </c>
      <c r="C571" s="11">
        <f t="shared" si="52"/>
        <v>9.930419091587966E-6</v>
      </c>
      <c r="D571" s="11">
        <f t="shared" si="52"/>
        <v>-1.0768291150539864E-4</v>
      </c>
      <c r="E571" s="11">
        <f t="shared" si="52"/>
        <v>-3.0173587232076209E-5</v>
      </c>
      <c r="F571" s="11">
        <f t="shared" si="50"/>
        <v>2.6848104215978153E-2</v>
      </c>
      <c r="G571" s="3">
        <f t="shared" si="53"/>
        <v>2.5058309238035727E-2</v>
      </c>
      <c r="H571" s="11">
        <f t="shared" si="51"/>
        <v>0.86994594681315973</v>
      </c>
      <c r="I571" s="3">
        <f t="shared" si="54"/>
        <v>2.3432815898134507E-2</v>
      </c>
      <c r="J571" s="22">
        <f t="shared" si="55"/>
        <v>234.32815898134507</v>
      </c>
    </row>
    <row r="572" spans="1:10" x14ac:dyDescent="0.3">
      <c r="A572" s="11">
        <v>5.57</v>
      </c>
      <c r="B572" s="7">
        <v>5</v>
      </c>
      <c r="C572" s="11">
        <f t="shared" si="52"/>
        <v>9.930419091587966E-6</v>
      </c>
      <c r="D572" s="11">
        <f t="shared" si="52"/>
        <v>-1.0768291150539864E-4</v>
      </c>
      <c r="E572" s="11">
        <f t="shared" si="52"/>
        <v>-3.0173587232076209E-5</v>
      </c>
      <c r="F572" s="11">
        <f t="shared" si="50"/>
        <v>2.6848104215978153E-2</v>
      </c>
      <c r="G572" s="3">
        <f t="shared" si="53"/>
        <v>2.5055248518091211E-2</v>
      </c>
      <c r="H572" s="11">
        <f t="shared" si="51"/>
        <v>0.86974280780981739</v>
      </c>
      <c r="I572" s="3">
        <f t="shared" si="54"/>
        <v>2.3434043837641028E-2</v>
      </c>
      <c r="J572" s="22">
        <f t="shared" si="55"/>
        <v>234.34043837641028</v>
      </c>
    </row>
    <row r="573" spans="1:10" x14ac:dyDescent="0.3">
      <c r="A573" s="11">
        <v>5.58</v>
      </c>
      <c r="B573" s="7">
        <v>5</v>
      </c>
      <c r="C573" s="11">
        <f t="shared" si="52"/>
        <v>9.930419091587966E-6</v>
      </c>
      <c r="D573" s="11">
        <f t="shared" si="52"/>
        <v>-1.0768291150539864E-4</v>
      </c>
      <c r="E573" s="11">
        <f t="shared" si="52"/>
        <v>-3.0173587232076209E-5</v>
      </c>
      <c r="F573" s="11">
        <f t="shared" si="50"/>
        <v>2.6848104215978153E-2</v>
      </c>
      <c r="G573" s="3">
        <f t="shared" si="53"/>
        <v>2.5052199449024995E-2</v>
      </c>
      <c r="H573" s="11">
        <f t="shared" si="51"/>
        <v>0.86953971293890053</v>
      </c>
      <c r="I573" s="3">
        <f t="shared" si="54"/>
        <v>2.3435343313419565E-2</v>
      </c>
      <c r="J573" s="22">
        <f t="shared" si="55"/>
        <v>234.35343313419565</v>
      </c>
    </row>
    <row r="574" spans="1:10" x14ac:dyDescent="0.3">
      <c r="A574" s="11">
        <v>5.59</v>
      </c>
      <c r="B574" s="7">
        <v>5</v>
      </c>
      <c r="C574" s="11">
        <f t="shared" si="52"/>
        <v>9.930419091587966E-6</v>
      </c>
      <c r="D574" s="11">
        <f t="shared" si="52"/>
        <v>-1.0768291150539864E-4</v>
      </c>
      <c r="E574" s="11">
        <f t="shared" si="52"/>
        <v>-3.0173587232076209E-5</v>
      </c>
      <c r="F574" s="11">
        <f t="shared" si="50"/>
        <v>2.6848104215978153E-2</v>
      </c>
      <c r="G574" s="3">
        <f t="shared" si="53"/>
        <v>2.5049162090419602E-2</v>
      </c>
      <c r="H574" s="11">
        <f t="shared" si="51"/>
        <v>0.86933666159824308</v>
      </c>
      <c r="I574" s="3">
        <f t="shared" si="54"/>
        <v>2.3436714565264083E-2</v>
      </c>
      <c r="J574" s="22">
        <f t="shared" si="55"/>
        <v>234.36714565264083</v>
      </c>
    </row>
    <row r="575" spans="1:10" x14ac:dyDescent="0.3">
      <c r="A575" s="11">
        <v>5.6</v>
      </c>
      <c r="B575" s="7">
        <v>5</v>
      </c>
      <c r="C575" s="11">
        <f t="shared" si="52"/>
        <v>9.930419091587966E-6</v>
      </c>
      <c r="D575" s="11">
        <f t="shared" si="52"/>
        <v>-1.0768291150539864E-4</v>
      </c>
      <c r="E575" s="11">
        <f t="shared" si="52"/>
        <v>-3.0173587232076209E-5</v>
      </c>
      <c r="F575" s="11">
        <f t="shared" si="50"/>
        <v>2.6848104215978153E-2</v>
      </c>
      <c r="G575" s="3">
        <f t="shared" si="53"/>
        <v>2.5046136501857538E-2</v>
      </c>
      <c r="H575" s="11">
        <f t="shared" si="51"/>
        <v>0.86913365318416369</v>
      </c>
      <c r="I575" s="3">
        <f t="shared" si="54"/>
        <v>2.3438157832975648E-2</v>
      </c>
      <c r="J575" s="22">
        <f t="shared" si="55"/>
        <v>234.38157832975648</v>
      </c>
    </row>
    <row r="576" spans="1:10" x14ac:dyDescent="0.3">
      <c r="A576" s="11">
        <v>5.61</v>
      </c>
      <c r="B576" s="7">
        <v>5</v>
      </c>
      <c r="C576" s="11">
        <f t="shared" si="52"/>
        <v>9.930419091587966E-6</v>
      </c>
      <c r="D576" s="11">
        <f t="shared" si="52"/>
        <v>-1.0768291150539864E-4</v>
      </c>
      <c r="E576" s="11">
        <f t="shared" si="52"/>
        <v>-3.0173587232076209E-5</v>
      </c>
      <c r="F576" s="11">
        <f t="shared" si="50"/>
        <v>2.6848104215978153E-2</v>
      </c>
      <c r="G576" s="3">
        <f t="shared" si="53"/>
        <v>2.5043122742921319E-2</v>
      </c>
      <c r="H576" s="11">
        <f t="shared" si="51"/>
        <v>0.86893068709146748</v>
      </c>
      <c r="I576" s="3">
        <f t="shared" si="54"/>
        <v>2.3439673356358881E-2</v>
      </c>
      <c r="J576" s="22">
        <f t="shared" si="55"/>
        <v>234.39673356358881</v>
      </c>
    </row>
    <row r="577" spans="1:10" x14ac:dyDescent="0.3">
      <c r="A577" s="11">
        <v>5.62</v>
      </c>
      <c r="B577" s="7">
        <v>5</v>
      </c>
      <c r="C577" s="11">
        <f t="shared" si="52"/>
        <v>9.930419091587966E-6</v>
      </c>
      <c r="D577" s="11">
        <f t="shared" si="52"/>
        <v>-1.0768291150539864E-4</v>
      </c>
      <c r="E577" s="11">
        <f t="shared" si="52"/>
        <v>-3.0173587232076209E-5</v>
      </c>
      <c r="F577" s="11">
        <f t="shared" si="50"/>
        <v>2.6848104215978153E-2</v>
      </c>
      <c r="G577" s="3">
        <f t="shared" si="53"/>
        <v>2.5040120873193464E-2</v>
      </c>
      <c r="H577" s="11">
        <f t="shared" si="51"/>
        <v>0.86872776271344809</v>
      </c>
      <c r="I577" s="3">
        <f t="shared" si="54"/>
        <v>2.3441261375221067E-2</v>
      </c>
      <c r="J577" s="22">
        <f t="shared" si="55"/>
        <v>234.41261375221069</v>
      </c>
    </row>
    <row r="578" spans="1:10" x14ac:dyDescent="0.3">
      <c r="A578" s="11">
        <v>5.63</v>
      </c>
      <c r="B578" s="7">
        <v>5</v>
      </c>
      <c r="C578" s="11">
        <f t="shared" si="52"/>
        <v>9.930419091587966E-6</v>
      </c>
      <c r="D578" s="11">
        <f t="shared" si="52"/>
        <v>-1.0768291150539864E-4</v>
      </c>
      <c r="E578" s="11">
        <f t="shared" si="52"/>
        <v>-3.0173587232076209E-5</v>
      </c>
      <c r="F578" s="11">
        <f t="shared" si="50"/>
        <v>2.6848104215978153E-2</v>
      </c>
      <c r="G578" s="3">
        <f t="shared" si="53"/>
        <v>2.5037130952256483E-2</v>
      </c>
      <c r="H578" s="11">
        <f t="shared" si="51"/>
        <v>0.86852487944189027</v>
      </c>
      <c r="I578" s="3">
        <f t="shared" si="54"/>
        <v>2.344292212937571E-2</v>
      </c>
      <c r="J578" s="22">
        <f t="shared" si="55"/>
        <v>234.42922129375711</v>
      </c>
    </row>
    <row r="579" spans="1:10" x14ac:dyDescent="0.3">
      <c r="A579" s="11">
        <v>5.64</v>
      </c>
      <c r="B579" s="7">
        <v>5</v>
      </c>
      <c r="C579" s="11">
        <f t="shared" si="52"/>
        <v>9.930419091587966E-6</v>
      </c>
      <c r="D579" s="11">
        <f t="shared" si="52"/>
        <v>-1.0768291150539864E-4</v>
      </c>
      <c r="E579" s="11">
        <f t="shared" si="52"/>
        <v>-3.0173587232076209E-5</v>
      </c>
      <c r="F579" s="11">
        <f t="shared" si="50"/>
        <v>2.6848104215978153E-2</v>
      </c>
      <c r="G579" s="3">
        <f t="shared" si="53"/>
        <v>2.5034153039692895E-2</v>
      </c>
      <c r="H579" s="11">
        <f t="shared" si="51"/>
        <v>0.86832203666707142</v>
      </c>
      <c r="I579" s="3">
        <f t="shared" si="54"/>
        <v>2.3444655858639862E-2</v>
      </c>
      <c r="J579" s="22">
        <f t="shared" si="55"/>
        <v>234.44655858639862</v>
      </c>
    </row>
    <row r="580" spans="1:10" x14ac:dyDescent="0.3">
      <c r="A580" s="11">
        <v>5.65</v>
      </c>
      <c r="B580" s="7">
        <v>5</v>
      </c>
      <c r="C580" s="11">
        <f t="shared" si="52"/>
        <v>9.930419091587966E-6</v>
      </c>
      <c r="D580" s="11">
        <f t="shared" si="52"/>
        <v>-1.0768291150539864E-4</v>
      </c>
      <c r="E580" s="11">
        <f t="shared" si="52"/>
        <v>-3.0173587232076209E-5</v>
      </c>
      <c r="F580" s="11">
        <f t="shared" si="50"/>
        <v>2.6848104215978153E-2</v>
      </c>
      <c r="G580" s="3">
        <f t="shared" si="53"/>
        <v>2.5031187195085208E-2</v>
      </c>
      <c r="H580" s="11">
        <f t="shared" si="51"/>
        <v>0.86811923377776401</v>
      </c>
      <c r="I580" s="3">
        <f t="shared" si="54"/>
        <v>2.3446462802834134E-2</v>
      </c>
      <c r="J580" s="22">
        <f t="shared" si="55"/>
        <v>234.46462802834134</v>
      </c>
    </row>
    <row r="581" spans="1:10" x14ac:dyDescent="0.3">
      <c r="A581" s="11">
        <v>5.66</v>
      </c>
      <c r="B581" s="7">
        <v>5</v>
      </c>
      <c r="C581" s="11">
        <f t="shared" si="52"/>
        <v>9.930419091587966E-6</v>
      </c>
      <c r="D581" s="11">
        <f t="shared" si="52"/>
        <v>-1.0768291150539864E-4</v>
      </c>
      <c r="E581" s="11">
        <f t="shared" si="52"/>
        <v>-3.0173587232076209E-5</v>
      </c>
      <c r="F581" s="11">
        <f t="shared" si="50"/>
        <v>2.6848104215978153E-2</v>
      </c>
      <c r="G581" s="3">
        <f t="shared" si="53"/>
        <v>2.5028233478015943E-2</v>
      </c>
      <c r="H581" s="11">
        <f t="shared" si="51"/>
        <v>0.86791647016123785</v>
      </c>
      <c r="I581" s="3">
        <f t="shared" si="54"/>
        <v>2.3448343201784461E-2</v>
      </c>
      <c r="J581" s="22">
        <f t="shared" si="55"/>
        <v>234.48343201784462</v>
      </c>
    </row>
    <row r="582" spans="1:10" x14ac:dyDescent="0.3">
      <c r="A582" s="11">
        <v>5.67</v>
      </c>
      <c r="B582" s="7">
        <v>5</v>
      </c>
      <c r="C582" s="11">
        <f t="shared" si="52"/>
        <v>9.930419091587966E-6</v>
      </c>
      <c r="D582" s="11">
        <f t="shared" si="52"/>
        <v>-1.0768291150539864E-4</v>
      </c>
      <c r="E582" s="11">
        <f t="shared" si="52"/>
        <v>-3.0173587232076209E-5</v>
      </c>
      <c r="F582" s="11">
        <f t="shared" si="50"/>
        <v>2.6848104215978153E-2</v>
      </c>
      <c r="G582" s="3">
        <f t="shared" si="53"/>
        <v>2.5025291948067612E-2</v>
      </c>
      <c r="H582" s="11">
        <f t="shared" si="51"/>
        <v>0.86771374520326228</v>
      </c>
      <c r="I582" s="3">
        <f t="shared" si="54"/>
        <v>2.3450297295322109E-2</v>
      </c>
      <c r="J582" s="22">
        <f t="shared" si="55"/>
        <v>234.5029729532211</v>
      </c>
    </row>
    <row r="583" spans="1:10" x14ac:dyDescent="0.3">
      <c r="A583" s="11">
        <v>5.68</v>
      </c>
      <c r="B583" s="7">
        <v>5</v>
      </c>
      <c r="C583" s="11">
        <f t="shared" si="52"/>
        <v>9.930419091587966E-6</v>
      </c>
      <c r="D583" s="11">
        <f t="shared" si="52"/>
        <v>-1.0768291150539864E-4</v>
      </c>
      <c r="E583" s="11">
        <f t="shared" si="52"/>
        <v>-3.0173587232076209E-5</v>
      </c>
      <c r="F583" s="11">
        <f t="shared" si="50"/>
        <v>2.6848104215978153E-2</v>
      </c>
      <c r="G583" s="3">
        <f t="shared" si="53"/>
        <v>2.5022362664822731E-2</v>
      </c>
      <c r="H583" s="11">
        <f t="shared" si="51"/>
        <v>0.86751105828810759</v>
      </c>
      <c r="I583" s="3">
        <f t="shared" si="54"/>
        <v>2.3452325323281009E-2</v>
      </c>
      <c r="J583" s="22">
        <f t="shared" si="55"/>
        <v>234.52325323281008</v>
      </c>
    </row>
    <row r="584" spans="1:10" x14ac:dyDescent="0.3">
      <c r="A584" s="11">
        <v>5.69</v>
      </c>
      <c r="B584" s="7">
        <v>5</v>
      </c>
      <c r="C584" s="11">
        <f t="shared" si="52"/>
        <v>9.930419091587966E-6</v>
      </c>
      <c r="D584" s="11">
        <f t="shared" si="52"/>
        <v>-1.0768291150539864E-4</v>
      </c>
      <c r="E584" s="11">
        <f t="shared" si="52"/>
        <v>-3.0173587232076209E-5</v>
      </c>
      <c r="F584" s="11">
        <f t="shared" si="50"/>
        <v>2.6848104215978153E-2</v>
      </c>
      <c r="G584" s="3">
        <f t="shared" si="53"/>
        <v>2.5019445687863809E-2</v>
      </c>
      <c r="H584" s="11">
        <f t="shared" si="51"/>
        <v>0.8673084087985482</v>
      </c>
      <c r="I584" s="3">
        <f t="shared" si="54"/>
        <v>2.3454427525501309E-2</v>
      </c>
      <c r="J584" s="22">
        <f t="shared" si="55"/>
        <v>234.54427525501308</v>
      </c>
    </row>
    <row r="585" spans="1:10" x14ac:dyDescent="0.3">
      <c r="A585" s="11">
        <v>5.7</v>
      </c>
      <c r="B585" s="7">
        <v>5</v>
      </c>
      <c r="C585" s="11">
        <f t="shared" si="52"/>
        <v>9.930419091587966E-6</v>
      </c>
      <c r="D585" s="11">
        <f t="shared" si="52"/>
        <v>-1.0768291150539864E-4</v>
      </c>
      <c r="E585" s="11">
        <f t="shared" si="52"/>
        <v>-3.0173587232076209E-5</v>
      </c>
      <c r="F585" s="11">
        <f t="shared" si="50"/>
        <v>2.6848104215978153E-2</v>
      </c>
      <c r="G585" s="3">
        <f t="shared" si="53"/>
        <v>2.5016541076773369E-2</v>
      </c>
      <c r="H585" s="11">
        <f t="shared" si="51"/>
        <v>0.86710579611586402</v>
      </c>
      <c r="I585" s="3">
        <f t="shared" si="54"/>
        <v>2.3456604141824933E-2</v>
      </c>
      <c r="J585" s="22">
        <f t="shared" si="55"/>
        <v>234.56604141824931</v>
      </c>
    </row>
    <row r="586" spans="1:10" x14ac:dyDescent="0.3">
      <c r="A586" s="11">
        <v>5.71</v>
      </c>
      <c r="B586" s="7">
        <v>5</v>
      </c>
      <c r="C586" s="11">
        <f t="shared" si="52"/>
        <v>9.930419091587966E-6</v>
      </c>
      <c r="D586" s="11">
        <f t="shared" si="52"/>
        <v>-1.0768291150539864E-4</v>
      </c>
      <c r="E586" s="11">
        <f t="shared" si="52"/>
        <v>-3.0173587232076209E-5</v>
      </c>
      <c r="F586" s="11">
        <f t="shared" si="50"/>
        <v>2.6848104215978153E-2</v>
      </c>
      <c r="G586" s="3">
        <f t="shared" si="53"/>
        <v>2.5013648891133916E-2</v>
      </c>
      <c r="H586" s="11">
        <f t="shared" si="51"/>
        <v>0.86690321961984318</v>
      </c>
      <c r="I586" s="3">
        <f t="shared" si="54"/>
        <v>2.3458855412103574E-2</v>
      </c>
      <c r="J586" s="22">
        <f t="shared" si="55"/>
        <v>234.58855412103574</v>
      </c>
    </row>
    <row r="587" spans="1:10" x14ac:dyDescent="0.3">
      <c r="A587" s="11">
        <v>5.72</v>
      </c>
      <c r="B587" s="7">
        <v>5</v>
      </c>
      <c r="C587" s="11">
        <f t="shared" si="52"/>
        <v>9.930419091587966E-6</v>
      </c>
      <c r="D587" s="11">
        <f t="shared" si="52"/>
        <v>-1.0768291150539864E-4</v>
      </c>
      <c r="E587" s="11">
        <f t="shared" si="52"/>
        <v>-3.0173587232076209E-5</v>
      </c>
      <c r="F587" s="11">
        <f t="shared" si="50"/>
        <v>2.6848104215978153E-2</v>
      </c>
      <c r="G587" s="3">
        <f t="shared" si="53"/>
        <v>2.5010769190527974E-2</v>
      </c>
      <c r="H587" s="11">
        <f t="shared" si="51"/>
        <v>0.86670067868878353</v>
      </c>
      <c r="I587" s="3">
        <f t="shared" si="54"/>
        <v>2.3461181576187151E-2</v>
      </c>
      <c r="J587" s="22">
        <f t="shared" si="55"/>
        <v>234.61181576187153</v>
      </c>
    </row>
    <row r="588" spans="1:10" x14ac:dyDescent="0.3">
      <c r="A588" s="11">
        <v>5.73</v>
      </c>
      <c r="B588" s="7">
        <v>5</v>
      </c>
      <c r="C588" s="11">
        <f t="shared" si="52"/>
        <v>9.930419091587966E-6</v>
      </c>
      <c r="D588" s="11">
        <f t="shared" si="52"/>
        <v>-1.0768291150539864E-4</v>
      </c>
      <c r="E588" s="11">
        <f t="shared" si="52"/>
        <v>-3.0173587232076209E-5</v>
      </c>
      <c r="F588" s="11">
        <f t="shared" si="50"/>
        <v>2.6848104215978153E-2</v>
      </c>
      <c r="G588" s="3">
        <f t="shared" si="53"/>
        <v>2.5007902034538051E-2</v>
      </c>
      <c r="H588" s="11">
        <f t="shared" si="51"/>
        <v>0.86649817269949547</v>
      </c>
      <c r="I588" s="3">
        <f t="shared" si="54"/>
        <v>2.346358287393624E-2</v>
      </c>
      <c r="J588" s="22">
        <f t="shared" si="55"/>
        <v>234.63582873936241</v>
      </c>
    </row>
    <row r="589" spans="1:10" x14ac:dyDescent="0.3">
      <c r="A589" s="11">
        <v>5.74</v>
      </c>
      <c r="B589" s="7">
        <v>5</v>
      </c>
      <c r="C589" s="11">
        <f t="shared" si="52"/>
        <v>9.930419091587966E-6</v>
      </c>
      <c r="D589" s="11">
        <f t="shared" si="52"/>
        <v>-1.0768291150539864E-4</v>
      </c>
      <c r="E589" s="11">
        <f t="shared" si="52"/>
        <v>-3.0173587232076209E-5</v>
      </c>
      <c r="F589" s="11">
        <f t="shared" si="50"/>
        <v>2.6848104215978153E-2</v>
      </c>
      <c r="G589" s="3">
        <f t="shared" si="53"/>
        <v>2.5005047482746665E-2</v>
      </c>
      <c r="H589" s="11">
        <f t="shared" si="51"/>
        <v>0.86629570102730358</v>
      </c>
      <c r="I589" s="3">
        <f t="shared" si="54"/>
        <v>2.3466059545212303E-2</v>
      </c>
      <c r="J589" s="22">
        <f t="shared" si="55"/>
        <v>234.66059545212303</v>
      </c>
    </row>
    <row r="590" spans="1:10" x14ac:dyDescent="0.3">
      <c r="A590" s="11">
        <v>5.75</v>
      </c>
      <c r="B590" s="7">
        <v>5</v>
      </c>
      <c r="C590" s="11">
        <f t="shared" si="52"/>
        <v>9.930419091587966E-6</v>
      </c>
      <c r="D590" s="11">
        <f t="shared" si="52"/>
        <v>-1.0768291150539864E-4</v>
      </c>
      <c r="E590" s="11">
        <f t="shared" si="52"/>
        <v>-3.0173587232076209E-5</v>
      </c>
      <c r="F590" s="11">
        <f t="shared" si="50"/>
        <v>2.6848104215978153E-2</v>
      </c>
      <c r="G590" s="3">
        <f t="shared" si="53"/>
        <v>2.5002205594736329E-2</v>
      </c>
      <c r="H590" s="11">
        <f t="shared" si="51"/>
        <v>0.86609326304604928</v>
      </c>
      <c r="I590" s="3">
        <f t="shared" si="54"/>
        <v>2.3468611829883024E-2</v>
      </c>
      <c r="J590" s="22">
        <f t="shared" si="55"/>
        <v>234.68611829883025</v>
      </c>
    </row>
    <row r="591" spans="1:10" x14ac:dyDescent="0.3">
      <c r="A591" s="11">
        <v>5.76</v>
      </c>
      <c r="B591" s="7">
        <v>5</v>
      </c>
      <c r="C591" s="11">
        <f t="shared" si="52"/>
        <v>9.930419091587966E-6</v>
      </c>
      <c r="D591" s="11">
        <f t="shared" si="52"/>
        <v>-1.0768291150539864E-4</v>
      </c>
      <c r="E591" s="11">
        <f t="shared" si="52"/>
        <v>-3.0173587232076209E-5</v>
      </c>
      <c r="F591" s="11">
        <f t="shared" si="52"/>
        <v>2.6848104215978153E-2</v>
      </c>
      <c r="G591" s="3">
        <f t="shared" si="53"/>
        <v>2.4999376430089558E-2</v>
      </c>
      <c r="H591" s="11">
        <f t="shared" ref="H591:H654" si="56">EXP(-G591*A591)</f>
        <v>0.86589085812809241</v>
      </c>
      <c r="I591" s="3">
        <f t="shared" si="54"/>
        <v>2.3471239967820523E-2</v>
      </c>
      <c r="J591" s="22">
        <f t="shared" si="55"/>
        <v>234.71239967820523</v>
      </c>
    </row>
    <row r="592" spans="1:10" x14ac:dyDescent="0.3">
      <c r="A592" s="11">
        <v>5.77</v>
      </c>
      <c r="B592" s="7">
        <v>5</v>
      </c>
      <c r="C592" s="11">
        <f t="shared" ref="C592:F655" si="57">VLOOKUP($B592, $A$3:$H$12, MATCH(C$14, $A$3:$H$3, 0), FALSE)</f>
        <v>9.930419091587966E-6</v>
      </c>
      <c r="D592" s="11">
        <f t="shared" si="57"/>
        <v>-1.0768291150539864E-4</v>
      </c>
      <c r="E592" s="11">
        <f t="shared" si="57"/>
        <v>-3.0173587232076209E-5</v>
      </c>
      <c r="F592" s="11">
        <f t="shared" si="57"/>
        <v>2.6848104215978153E-2</v>
      </c>
      <c r="G592" s="3">
        <f t="shared" ref="G592:G655" si="58">C592*A592^3 + D592*A592^2 + E592*A592 + F592</f>
        <v>2.4996560048388867E-2</v>
      </c>
      <c r="H592" s="11">
        <f t="shared" si="56"/>
        <v>0.86568848564431411</v>
      </c>
      <c r="I592" s="3">
        <f t="shared" ref="I592:I655" si="59">(H592/H617-1)/(A617-A592)</f>
        <v>2.3473944198904029E-2</v>
      </c>
      <c r="J592" s="22">
        <f t="shared" ref="J592:J655" si="60">I592*10000</f>
        <v>234.7394419890403</v>
      </c>
    </row>
    <row r="593" spans="1:10" x14ac:dyDescent="0.3">
      <c r="A593" s="11">
        <v>5.78</v>
      </c>
      <c r="B593" s="7">
        <v>5</v>
      </c>
      <c r="C593" s="11">
        <f t="shared" si="57"/>
        <v>9.930419091587966E-6</v>
      </c>
      <c r="D593" s="11">
        <f t="shared" si="57"/>
        <v>-1.0768291150539864E-4</v>
      </c>
      <c r="E593" s="11">
        <f t="shared" si="57"/>
        <v>-3.0173587232076209E-5</v>
      </c>
      <c r="F593" s="11">
        <f t="shared" si="57"/>
        <v>2.6848104215978153E-2</v>
      </c>
      <c r="G593" s="3">
        <f t="shared" si="58"/>
        <v>2.4993756509216768E-2</v>
      </c>
      <c r="H593" s="11">
        <f t="shared" si="56"/>
        <v>0.86548614496411824</v>
      </c>
      <c r="I593" s="3">
        <f t="shared" si="59"/>
        <v>2.3476724763012768E-2</v>
      </c>
      <c r="J593" s="22">
        <f t="shared" si="60"/>
        <v>234.76724763012768</v>
      </c>
    </row>
    <row r="594" spans="1:10" x14ac:dyDescent="0.3">
      <c r="A594" s="11">
        <v>5.79</v>
      </c>
      <c r="B594" s="7">
        <v>5</v>
      </c>
      <c r="C594" s="11">
        <f t="shared" si="57"/>
        <v>9.930419091587966E-6</v>
      </c>
      <c r="D594" s="11">
        <f t="shared" si="57"/>
        <v>-1.0768291150539864E-4</v>
      </c>
      <c r="E594" s="11">
        <f t="shared" si="57"/>
        <v>-3.0173587232076209E-5</v>
      </c>
      <c r="F594" s="11">
        <f t="shared" si="57"/>
        <v>2.6848104215978153E-2</v>
      </c>
      <c r="G594" s="3">
        <f t="shared" si="58"/>
        <v>2.4990965872155779E-2</v>
      </c>
      <c r="H594" s="11">
        <f t="shared" si="56"/>
        <v>0.86528383545543419</v>
      </c>
      <c r="I594" s="3">
        <f t="shared" si="59"/>
        <v>2.3479581900036628E-2</v>
      </c>
      <c r="J594" s="22">
        <f t="shared" si="60"/>
        <v>234.79581900036629</v>
      </c>
    </row>
    <row r="595" spans="1:10" x14ac:dyDescent="0.3">
      <c r="A595" s="11">
        <v>5.8</v>
      </c>
      <c r="B595" s="7">
        <v>5</v>
      </c>
      <c r="C595" s="11">
        <f t="shared" si="57"/>
        <v>9.930419091587966E-6</v>
      </c>
      <c r="D595" s="11">
        <f t="shared" si="57"/>
        <v>-1.0768291150539864E-4</v>
      </c>
      <c r="E595" s="11">
        <f t="shared" si="57"/>
        <v>-3.0173587232076209E-5</v>
      </c>
      <c r="F595" s="11">
        <f t="shared" si="57"/>
        <v>2.6848104215978153E-2</v>
      </c>
      <c r="G595" s="3">
        <f t="shared" si="58"/>
        <v>2.4988188196788413E-2</v>
      </c>
      <c r="H595" s="11">
        <f t="shared" si="56"/>
        <v>0.86508155648471852</v>
      </c>
      <c r="I595" s="3">
        <f t="shared" si="59"/>
        <v>2.3482515849867269E-2</v>
      </c>
      <c r="J595" s="22">
        <f t="shared" si="60"/>
        <v>234.82515849867269</v>
      </c>
    </row>
    <row r="596" spans="1:10" x14ac:dyDescent="0.3">
      <c r="A596" s="11">
        <v>5.81</v>
      </c>
      <c r="B596" s="7">
        <v>5</v>
      </c>
      <c r="C596" s="11">
        <f t="shared" si="57"/>
        <v>9.930419091587966E-6</v>
      </c>
      <c r="D596" s="11">
        <f t="shared" si="57"/>
        <v>-1.0768291150539864E-4</v>
      </c>
      <c r="E596" s="11">
        <f t="shared" si="57"/>
        <v>-3.0173587232076209E-5</v>
      </c>
      <c r="F596" s="11">
        <f t="shared" si="57"/>
        <v>2.6848104215978153E-2</v>
      </c>
      <c r="G596" s="3">
        <f t="shared" si="58"/>
        <v>2.4985423542697185E-2</v>
      </c>
      <c r="H596" s="11">
        <f t="shared" si="56"/>
        <v>0.86487930741695773</v>
      </c>
      <c r="I596" s="3">
        <f t="shared" si="59"/>
        <v>2.3485526852400795E-2</v>
      </c>
      <c r="J596" s="22">
        <f t="shared" si="60"/>
        <v>234.85526852400795</v>
      </c>
    </row>
    <row r="597" spans="1:10" x14ac:dyDescent="0.3">
      <c r="A597" s="11">
        <v>5.82</v>
      </c>
      <c r="B597" s="7">
        <v>5</v>
      </c>
      <c r="C597" s="11">
        <f t="shared" si="57"/>
        <v>9.930419091587966E-6</v>
      </c>
      <c r="D597" s="11">
        <f t="shared" si="57"/>
        <v>-1.0768291150539864E-4</v>
      </c>
      <c r="E597" s="11">
        <f t="shared" si="57"/>
        <v>-3.0173587232076209E-5</v>
      </c>
      <c r="F597" s="11">
        <f t="shared" si="57"/>
        <v>2.6848104215978153E-2</v>
      </c>
      <c r="G597" s="3">
        <f t="shared" si="58"/>
        <v>2.4982671969464607E-2</v>
      </c>
      <c r="H597" s="11">
        <f t="shared" si="56"/>
        <v>0.86467708761566997</v>
      </c>
      <c r="I597" s="3">
        <f t="shared" si="59"/>
        <v>2.3488615147541303E-2</v>
      </c>
      <c r="J597" s="22">
        <f t="shared" si="60"/>
        <v>234.88615147541304</v>
      </c>
    </row>
    <row r="598" spans="1:10" x14ac:dyDescent="0.3">
      <c r="A598" s="11">
        <v>5.83</v>
      </c>
      <c r="B598" s="7">
        <v>5</v>
      </c>
      <c r="C598" s="11">
        <f t="shared" si="57"/>
        <v>9.930419091587966E-6</v>
      </c>
      <c r="D598" s="11">
        <f t="shared" si="57"/>
        <v>-1.0768291150539864E-4</v>
      </c>
      <c r="E598" s="11">
        <f t="shared" si="57"/>
        <v>-3.0173587232076209E-5</v>
      </c>
      <c r="F598" s="11">
        <f t="shared" si="57"/>
        <v>2.6848104215978153E-2</v>
      </c>
      <c r="G598" s="3">
        <f t="shared" si="58"/>
        <v>2.4979933536673198E-2</v>
      </c>
      <c r="H598" s="11">
        <f t="shared" si="56"/>
        <v>0.86447489644290743</v>
      </c>
      <c r="I598" s="3">
        <f t="shared" si="59"/>
        <v>2.3491780975196441E-2</v>
      </c>
      <c r="J598" s="22">
        <f t="shared" si="60"/>
        <v>234.9178097519644</v>
      </c>
    </row>
    <row r="599" spans="1:10" x14ac:dyDescent="0.3">
      <c r="A599" s="11">
        <v>5.84</v>
      </c>
      <c r="B599" s="7">
        <v>5</v>
      </c>
      <c r="C599" s="11">
        <f t="shared" si="57"/>
        <v>9.930419091587966E-6</v>
      </c>
      <c r="D599" s="11">
        <f t="shared" si="57"/>
        <v>-1.0768291150539864E-4</v>
      </c>
      <c r="E599" s="11">
        <f t="shared" si="57"/>
        <v>-3.0173587232076209E-5</v>
      </c>
      <c r="F599" s="11">
        <f t="shared" si="57"/>
        <v>2.6848104215978153E-2</v>
      </c>
      <c r="G599" s="3">
        <f t="shared" si="58"/>
        <v>2.4977208303905471E-2</v>
      </c>
      <c r="H599" s="11">
        <f t="shared" si="56"/>
        <v>0.86427273325925857</v>
      </c>
      <c r="I599" s="3">
        <f t="shared" si="59"/>
        <v>2.34950245752783E-2</v>
      </c>
      <c r="J599" s="22">
        <f t="shared" si="60"/>
        <v>234.95024575278302</v>
      </c>
    </row>
    <row r="600" spans="1:10" x14ac:dyDescent="0.3">
      <c r="A600" s="11">
        <v>5.85</v>
      </c>
      <c r="B600" s="7">
        <v>5</v>
      </c>
      <c r="C600" s="11">
        <f t="shared" si="57"/>
        <v>9.930419091587966E-6</v>
      </c>
      <c r="D600" s="11">
        <f t="shared" si="57"/>
        <v>-1.0768291150539864E-4</v>
      </c>
      <c r="E600" s="11">
        <f t="shared" si="57"/>
        <v>-3.0173587232076209E-5</v>
      </c>
      <c r="F600" s="11">
        <f t="shared" si="57"/>
        <v>2.6848104215978153E-2</v>
      </c>
      <c r="G600" s="3">
        <f t="shared" si="58"/>
        <v>2.4974496330743938E-2</v>
      </c>
      <c r="H600" s="11">
        <f t="shared" si="56"/>
        <v>0.86407059742385017</v>
      </c>
      <c r="I600" s="3">
        <f t="shared" si="59"/>
        <v>2.3498346187706076E-2</v>
      </c>
      <c r="J600" s="22">
        <f t="shared" si="60"/>
        <v>234.98346187706076</v>
      </c>
    </row>
    <row r="601" spans="1:10" x14ac:dyDescent="0.3">
      <c r="A601" s="11">
        <v>5.86</v>
      </c>
      <c r="B601" s="7">
        <v>5</v>
      </c>
      <c r="C601" s="11">
        <f t="shared" si="57"/>
        <v>9.930419091587966E-6</v>
      </c>
      <c r="D601" s="11">
        <f t="shared" si="57"/>
        <v>-1.0768291150539864E-4</v>
      </c>
      <c r="E601" s="11">
        <f t="shared" si="57"/>
        <v>-3.0173587232076209E-5</v>
      </c>
      <c r="F601" s="11">
        <f t="shared" si="57"/>
        <v>2.6848104215978153E-2</v>
      </c>
      <c r="G601" s="3">
        <f t="shared" si="58"/>
        <v>2.4971797676771115E-2</v>
      </c>
      <c r="H601" s="11">
        <f t="shared" si="56"/>
        <v>0.8638684882943497</v>
      </c>
      <c r="I601" s="3">
        <f t="shared" si="59"/>
        <v>2.3501746052402517E-2</v>
      </c>
      <c r="J601" s="22">
        <f t="shared" si="60"/>
        <v>235.01746052402518</v>
      </c>
    </row>
    <row r="602" spans="1:10" x14ac:dyDescent="0.3">
      <c r="A602" s="11">
        <v>5.87</v>
      </c>
      <c r="B602" s="7">
        <v>5</v>
      </c>
      <c r="C602" s="11">
        <f t="shared" si="57"/>
        <v>9.930419091587966E-6</v>
      </c>
      <c r="D602" s="11">
        <f t="shared" si="57"/>
        <v>-1.0768291150539864E-4</v>
      </c>
      <c r="E602" s="11">
        <f t="shared" si="57"/>
        <v>-3.0173587232076209E-5</v>
      </c>
      <c r="F602" s="11">
        <f t="shared" si="57"/>
        <v>2.6848104215978153E-2</v>
      </c>
      <c r="G602" s="3">
        <f t="shared" si="58"/>
        <v>2.4969112401569519E-2</v>
      </c>
      <c r="H602" s="11">
        <f t="shared" si="56"/>
        <v>0.86366640522696736</v>
      </c>
      <c r="I602" s="3">
        <f t="shared" si="59"/>
        <v>2.3505224409296588E-2</v>
      </c>
      <c r="J602" s="22">
        <f t="shared" si="60"/>
        <v>235.05224409296588</v>
      </c>
    </row>
    <row r="603" spans="1:10" x14ac:dyDescent="0.3">
      <c r="A603" s="11">
        <v>5.88</v>
      </c>
      <c r="B603" s="7">
        <v>5</v>
      </c>
      <c r="C603" s="11">
        <f t="shared" si="57"/>
        <v>9.930419091587966E-6</v>
      </c>
      <c r="D603" s="11">
        <f t="shared" si="57"/>
        <v>-1.0768291150539864E-4</v>
      </c>
      <c r="E603" s="11">
        <f t="shared" si="57"/>
        <v>-3.0173587232076209E-5</v>
      </c>
      <c r="F603" s="11">
        <f t="shared" si="57"/>
        <v>2.6848104215978153E-2</v>
      </c>
      <c r="G603" s="3">
        <f t="shared" si="58"/>
        <v>2.4966440564721661E-2</v>
      </c>
      <c r="H603" s="11">
        <f t="shared" si="56"/>
        <v>0.8634643475764584</v>
      </c>
      <c r="I603" s="3">
        <f t="shared" si="59"/>
        <v>2.3508781498322584E-2</v>
      </c>
      <c r="J603" s="22">
        <f t="shared" si="60"/>
        <v>235.08781498322583</v>
      </c>
    </row>
    <row r="604" spans="1:10" x14ac:dyDescent="0.3">
      <c r="A604" s="11">
        <v>5.89</v>
      </c>
      <c r="B604" s="7">
        <v>5</v>
      </c>
      <c r="C604" s="11">
        <f t="shared" si="57"/>
        <v>9.930419091587966E-6</v>
      </c>
      <c r="D604" s="11">
        <f t="shared" si="57"/>
        <v>-1.0768291150539864E-4</v>
      </c>
      <c r="E604" s="11">
        <f t="shared" si="57"/>
        <v>-3.0173587232076209E-5</v>
      </c>
      <c r="F604" s="11">
        <f t="shared" si="57"/>
        <v>2.6848104215978153E-2</v>
      </c>
      <c r="G604" s="3">
        <f t="shared" si="58"/>
        <v>2.4963782225810055E-2</v>
      </c>
      <c r="H604" s="11">
        <f t="shared" si="56"/>
        <v>0.86326231469612558</v>
      </c>
      <c r="I604" s="3">
        <f t="shared" si="59"/>
        <v>2.3512417559421017E-2</v>
      </c>
      <c r="J604" s="22">
        <f t="shared" si="60"/>
        <v>235.12417559421016</v>
      </c>
    </row>
    <row r="605" spans="1:10" x14ac:dyDescent="0.3">
      <c r="A605" s="11">
        <v>5.9</v>
      </c>
      <c r="B605" s="7">
        <v>5</v>
      </c>
      <c r="C605" s="11">
        <f t="shared" si="57"/>
        <v>9.930419091587966E-6</v>
      </c>
      <c r="D605" s="11">
        <f t="shared" si="57"/>
        <v>-1.0768291150539864E-4</v>
      </c>
      <c r="E605" s="11">
        <f t="shared" si="57"/>
        <v>-3.0173587232076209E-5</v>
      </c>
      <c r="F605" s="11">
        <f t="shared" si="57"/>
        <v>2.6848104215978153E-2</v>
      </c>
      <c r="G605" s="3">
        <f t="shared" si="58"/>
        <v>2.4961137444417223E-2</v>
      </c>
      <c r="H605" s="11">
        <f t="shared" si="56"/>
        <v>0.86306030593782057</v>
      </c>
      <c r="I605" s="3">
        <f t="shared" si="59"/>
        <v>2.351613283253684E-2</v>
      </c>
      <c r="J605" s="22">
        <f t="shared" si="60"/>
        <v>235.1613283253684</v>
      </c>
    </row>
    <row r="606" spans="1:10" x14ac:dyDescent="0.3">
      <c r="A606" s="11">
        <v>5.91</v>
      </c>
      <c r="B606" s="7">
        <v>5</v>
      </c>
      <c r="C606" s="11">
        <f t="shared" si="57"/>
        <v>9.930419091587966E-6</v>
      </c>
      <c r="D606" s="11">
        <f t="shared" si="57"/>
        <v>-1.0768291150539864E-4</v>
      </c>
      <c r="E606" s="11">
        <f t="shared" si="57"/>
        <v>-3.0173587232076209E-5</v>
      </c>
      <c r="F606" s="11">
        <f t="shared" si="57"/>
        <v>2.6848104215978153E-2</v>
      </c>
      <c r="G606" s="3">
        <f t="shared" si="58"/>
        <v>2.4958506280125671E-2</v>
      </c>
      <c r="H606" s="11">
        <f t="shared" si="56"/>
        <v>0.86285832065194723</v>
      </c>
      <c r="I606" s="3">
        <f t="shared" si="59"/>
        <v>2.3519927557620335E-2</v>
      </c>
      <c r="J606" s="22">
        <f t="shared" si="60"/>
        <v>235.19927557620335</v>
      </c>
    </row>
    <row r="607" spans="1:10" x14ac:dyDescent="0.3">
      <c r="A607" s="11">
        <v>5.92</v>
      </c>
      <c r="B607" s="7">
        <v>5</v>
      </c>
      <c r="C607" s="11">
        <f t="shared" si="57"/>
        <v>9.930419091587966E-6</v>
      </c>
      <c r="D607" s="11">
        <f t="shared" si="57"/>
        <v>-1.0768291150539864E-4</v>
      </c>
      <c r="E607" s="11">
        <f t="shared" si="57"/>
        <v>-3.0173587232076209E-5</v>
      </c>
      <c r="F607" s="11">
        <f t="shared" si="57"/>
        <v>2.6848104215978153E-2</v>
      </c>
      <c r="G607" s="3">
        <f t="shared" si="58"/>
        <v>2.4955888792517915E-2</v>
      </c>
      <c r="H607" s="11">
        <f t="shared" si="56"/>
        <v>0.86265635818746322</v>
      </c>
      <c r="I607" s="3">
        <f t="shared" si="59"/>
        <v>2.3523801974628888E-2</v>
      </c>
      <c r="J607" s="22">
        <f t="shared" si="60"/>
        <v>235.2380197462889</v>
      </c>
    </row>
    <row r="608" spans="1:10" x14ac:dyDescent="0.3">
      <c r="A608" s="11">
        <v>5.93</v>
      </c>
      <c r="B608" s="7">
        <v>5</v>
      </c>
      <c r="C608" s="11">
        <f t="shared" si="57"/>
        <v>9.930419091587966E-6</v>
      </c>
      <c r="D608" s="11">
        <f t="shared" si="57"/>
        <v>-1.0768291150539864E-4</v>
      </c>
      <c r="E608" s="11">
        <f t="shared" si="57"/>
        <v>-3.0173587232076209E-5</v>
      </c>
      <c r="F608" s="11">
        <f t="shared" si="57"/>
        <v>2.6848104215978153E-2</v>
      </c>
      <c r="G608" s="3">
        <f t="shared" si="58"/>
        <v>2.4953285041176474E-2</v>
      </c>
      <c r="H608" s="11">
        <f t="shared" si="56"/>
        <v>0.86245441789188226</v>
      </c>
      <c r="I608" s="3">
        <f t="shared" si="59"/>
        <v>2.3527756323525217E-2</v>
      </c>
      <c r="J608" s="22">
        <f t="shared" si="60"/>
        <v>235.27756323525216</v>
      </c>
    </row>
    <row r="609" spans="1:10" x14ac:dyDescent="0.3">
      <c r="A609" s="11">
        <v>5.94</v>
      </c>
      <c r="B609" s="7">
        <v>5</v>
      </c>
      <c r="C609" s="11">
        <f t="shared" si="57"/>
        <v>9.930419091587966E-6</v>
      </c>
      <c r="D609" s="11">
        <f t="shared" si="57"/>
        <v>-1.0768291150539864E-4</v>
      </c>
      <c r="E609" s="11">
        <f t="shared" si="57"/>
        <v>-3.0173587232076209E-5</v>
      </c>
      <c r="F609" s="11">
        <f t="shared" si="57"/>
        <v>2.6848104215978153E-2</v>
      </c>
      <c r="G609" s="3">
        <f t="shared" si="58"/>
        <v>2.4950695085683858E-2</v>
      </c>
      <c r="H609" s="11">
        <f t="shared" si="56"/>
        <v>0.86225249911127633</v>
      </c>
      <c r="I609" s="3">
        <f t="shared" si="59"/>
        <v>2.3531790844273814E-2</v>
      </c>
      <c r="J609" s="22">
        <f t="shared" si="60"/>
        <v>235.31790844273814</v>
      </c>
    </row>
    <row r="610" spans="1:10" x14ac:dyDescent="0.3">
      <c r="A610" s="11">
        <v>5.95</v>
      </c>
      <c r="B610" s="7">
        <v>5</v>
      </c>
      <c r="C610" s="11">
        <f t="shared" si="57"/>
        <v>9.930419091587966E-6</v>
      </c>
      <c r="D610" s="11">
        <f t="shared" si="57"/>
        <v>-1.0768291150539864E-4</v>
      </c>
      <c r="E610" s="11">
        <f t="shared" si="57"/>
        <v>-3.0173587232076209E-5</v>
      </c>
      <c r="F610" s="11">
        <f t="shared" si="57"/>
        <v>2.6848104215978153E-2</v>
      </c>
      <c r="G610" s="3">
        <f t="shared" si="58"/>
        <v>2.4948118985622585E-2</v>
      </c>
      <c r="H610" s="11">
        <f t="shared" si="56"/>
        <v>0.86205060119027832</v>
      </c>
      <c r="I610" s="3">
        <f t="shared" si="59"/>
        <v>2.3535905776851607E-2</v>
      </c>
      <c r="J610" s="22">
        <f t="shared" si="60"/>
        <v>235.35905776851607</v>
      </c>
    </row>
    <row r="611" spans="1:10" x14ac:dyDescent="0.3">
      <c r="A611" s="11">
        <v>5.96</v>
      </c>
      <c r="B611" s="7">
        <v>5</v>
      </c>
      <c r="C611" s="11">
        <f t="shared" si="57"/>
        <v>9.930419091587966E-6</v>
      </c>
      <c r="D611" s="11">
        <f t="shared" si="57"/>
        <v>-1.0768291150539864E-4</v>
      </c>
      <c r="E611" s="11">
        <f t="shared" si="57"/>
        <v>-3.0173587232076209E-5</v>
      </c>
      <c r="F611" s="11">
        <f t="shared" si="57"/>
        <v>2.6848104215978153E-2</v>
      </c>
      <c r="G611" s="3">
        <f t="shared" si="58"/>
        <v>2.4945556800575166E-2</v>
      </c>
      <c r="H611" s="11">
        <f t="shared" si="56"/>
        <v>0.86184872347208386</v>
      </c>
      <c r="I611" s="3">
        <f t="shared" si="59"/>
        <v>2.3540101361237298E-2</v>
      </c>
      <c r="J611" s="22">
        <f t="shared" si="60"/>
        <v>235.40101361237299</v>
      </c>
    </row>
    <row r="612" spans="1:10" x14ac:dyDescent="0.3">
      <c r="A612" s="11">
        <v>5.97</v>
      </c>
      <c r="B612" s="7">
        <v>5</v>
      </c>
      <c r="C612" s="11">
        <f t="shared" si="57"/>
        <v>9.930419091587966E-6</v>
      </c>
      <c r="D612" s="11">
        <f t="shared" si="57"/>
        <v>-1.0768291150539864E-4</v>
      </c>
      <c r="E612" s="11">
        <f t="shared" si="57"/>
        <v>-3.0173587232076209E-5</v>
      </c>
      <c r="F612" s="11">
        <f t="shared" si="57"/>
        <v>2.6848104215978153E-2</v>
      </c>
      <c r="G612" s="3">
        <f t="shared" si="58"/>
        <v>2.4943008590124119E-2</v>
      </c>
      <c r="H612" s="11">
        <f t="shared" si="56"/>
        <v>0.86164686529845369</v>
      </c>
      <c r="I612" s="3">
        <f t="shared" si="59"/>
        <v>2.3544377837415809E-2</v>
      </c>
      <c r="J612" s="22">
        <f t="shared" si="60"/>
        <v>235.44377837415809</v>
      </c>
    </row>
    <row r="613" spans="1:10" x14ac:dyDescent="0.3">
      <c r="A613" s="11">
        <v>5.98</v>
      </c>
      <c r="B613" s="7">
        <v>5</v>
      </c>
      <c r="C613" s="11">
        <f t="shared" si="57"/>
        <v>9.930419091587966E-6</v>
      </c>
      <c r="D613" s="11">
        <f t="shared" si="57"/>
        <v>-1.0768291150539864E-4</v>
      </c>
      <c r="E613" s="11">
        <f t="shared" si="57"/>
        <v>-3.0173587232076209E-5</v>
      </c>
      <c r="F613" s="11">
        <f t="shared" si="57"/>
        <v>2.6848104215978153E-2</v>
      </c>
      <c r="G613" s="3">
        <f t="shared" si="58"/>
        <v>2.4940474413851957E-2</v>
      </c>
      <c r="H613" s="11">
        <f t="shared" si="56"/>
        <v>0.86144502600971573</v>
      </c>
      <c r="I613" s="3">
        <f t="shared" si="59"/>
        <v>2.3548735445378277E-2</v>
      </c>
      <c r="J613" s="22">
        <f t="shared" si="60"/>
        <v>235.48735445378276</v>
      </c>
    </row>
    <row r="614" spans="1:10" x14ac:dyDescent="0.3">
      <c r="A614" s="11">
        <v>5.99</v>
      </c>
      <c r="B614" s="7">
        <v>5</v>
      </c>
      <c r="C614" s="11">
        <f t="shared" si="57"/>
        <v>9.930419091587966E-6</v>
      </c>
      <c r="D614" s="11">
        <f t="shared" si="57"/>
        <v>-1.0768291150539864E-4</v>
      </c>
      <c r="E614" s="11">
        <f t="shared" si="57"/>
        <v>-3.0173587232076209E-5</v>
      </c>
      <c r="F614" s="11">
        <f t="shared" si="57"/>
        <v>2.6848104215978153E-2</v>
      </c>
      <c r="G614" s="3">
        <f t="shared" si="58"/>
        <v>2.4937954331341196E-2</v>
      </c>
      <c r="H614" s="11">
        <f t="shared" si="56"/>
        <v>0.8612432049447678</v>
      </c>
      <c r="I614" s="3">
        <f t="shared" si="59"/>
        <v>2.3553174425120282E-2</v>
      </c>
      <c r="J614" s="22">
        <f t="shared" si="60"/>
        <v>235.53174425120284</v>
      </c>
    </row>
    <row r="615" spans="1:10" x14ac:dyDescent="0.3">
      <c r="A615" s="11">
        <v>6</v>
      </c>
      <c r="B615" s="7">
        <v>5</v>
      </c>
      <c r="C615" s="11">
        <f t="shared" si="57"/>
        <v>9.930419091587966E-6</v>
      </c>
      <c r="D615" s="11">
        <f t="shared" si="57"/>
        <v>-1.0768291150539864E-4</v>
      </c>
      <c r="E615" s="11">
        <f t="shared" si="57"/>
        <v>-3.0173587232076209E-5</v>
      </c>
      <c r="F615" s="11">
        <f t="shared" si="57"/>
        <v>2.6848104215978153E-2</v>
      </c>
      <c r="G615" s="3">
        <f t="shared" si="58"/>
        <v>2.4935448402174345E-2</v>
      </c>
      <c r="H615" s="11">
        <f t="shared" si="56"/>
        <v>0.86104140144107955</v>
      </c>
      <c r="I615" s="3">
        <f t="shared" si="59"/>
        <v>2.3557695016646285E-2</v>
      </c>
      <c r="J615" s="22">
        <f t="shared" si="60"/>
        <v>235.57695016646284</v>
      </c>
    </row>
    <row r="616" spans="1:10" x14ac:dyDescent="0.3">
      <c r="A616" s="11">
        <v>6.01</v>
      </c>
      <c r="B616" s="7">
        <v>5</v>
      </c>
      <c r="C616" s="11">
        <f t="shared" si="57"/>
        <v>9.930419091587966E-6</v>
      </c>
      <c r="D616" s="11">
        <f t="shared" si="57"/>
        <v>-1.0768291150539864E-4</v>
      </c>
      <c r="E616" s="11">
        <f t="shared" si="57"/>
        <v>-3.0173587232076209E-5</v>
      </c>
      <c r="F616" s="11">
        <f t="shared" si="57"/>
        <v>2.6848104215978153E-2</v>
      </c>
      <c r="G616" s="3">
        <f t="shared" si="58"/>
        <v>2.4932956685933927E-2</v>
      </c>
      <c r="H616" s="11">
        <f t="shared" si="56"/>
        <v>0.86083961483469451</v>
      </c>
      <c r="I616" s="3">
        <f t="shared" si="59"/>
        <v>2.3562297459965187E-2</v>
      </c>
      <c r="J616" s="22">
        <f t="shared" si="60"/>
        <v>235.62297459965185</v>
      </c>
    </row>
    <row r="617" spans="1:10" x14ac:dyDescent="0.3">
      <c r="A617" s="11">
        <v>6.02</v>
      </c>
      <c r="B617" s="7">
        <v>5</v>
      </c>
      <c r="C617" s="11">
        <f t="shared" si="57"/>
        <v>9.930419091587966E-6</v>
      </c>
      <c r="D617" s="11">
        <f t="shared" si="57"/>
        <v>-1.0768291150539864E-4</v>
      </c>
      <c r="E617" s="11">
        <f t="shared" si="57"/>
        <v>-3.0173587232076209E-5</v>
      </c>
      <c r="F617" s="11">
        <f t="shared" si="57"/>
        <v>2.6848104215978153E-2</v>
      </c>
      <c r="G617" s="3">
        <f t="shared" si="58"/>
        <v>2.4930479242202448E-2</v>
      </c>
      <c r="H617" s="11">
        <f t="shared" si="56"/>
        <v>0.86063784446023306</v>
      </c>
      <c r="I617" s="3">
        <f t="shared" si="59"/>
        <v>2.3566981995092107E-2</v>
      </c>
      <c r="J617" s="22">
        <f t="shared" si="60"/>
        <v>235.66981995092107</v>
      </c>
    </row>
    <row r="618" spans="1:10" x14ac:dyDescent="0.3">
      <c r="A618" s="11">
        <v>6.03</v>
      </c>
      <c r="B618" s="7">
        <v>5</v>
      </c>
      <c r="C618" s="11">
        <f t="shared" si="57"/>
        <v>9.930419091587966E-6</v>
      </c>
      <c r="D618" s="11">
        <f t="shared" si="57"/>
        <v>-1.0768291150539864E-4</v>
      </c>
      <c r="E618" s="11">
        <f t="shared" si="57"/>
        <v>-3.0173587232076209E-5</v>
      </c>
      <c r="F618" s="11">
        <f t="shared" si="57"/>
        <v>2.6848104215978153E-2</v>
      </c>
      <c r="G618" s="3">
        <f t="shared" si="58"/>
        <v>2.492801613056243E-2</v>
      </c>
      <c r="H618" s="11">
        <f t="shared" si="56"/>
        <v>0.86043608965089391</v>
      </c>
      <c r="I618" s="3">
        <f t="shared" si="59"/>
        <v>2.3571748862047492E-2</v>
      </c>
      <c r="J618" s="22">
        <f t="shared" si="60"/>
        <v>235.71748862047491</v>
      </c>
    </row>
    <row r="619" spans="1:10" x14ac:dyDescent="0.3">
      <c r="A619" s="11">
        <v>6.04</v>
      </c>
      <c r="B619" s="7">
        <v>5</v>
      </c>
      <c r="C619" s="11">
        <f t="shared" si="57"/>
        <v>9.930419091587966E-6</v>
      </c>
      <c r="D619" s="11">
        <f t="shared" si="57"/>
        <v>-1.0768291150539864E-4</v>
      </c>
      <c r="E619" s="11">
        <f t="shared" si="57"/>
        <v>-3.0173587232076209E-5</v>
      </c>
      <c r="F619" s="11">
        <f t="shared" si="57"/>
        <v>2.6848104215978153E-2</v>
      </c>
      <c r="G619" s="3">
        <f t="shared" si="58"/>
        <v>2.4925567410596382E-2</v>
      </c>
      <c r="H619" s="11">
        <f t="shared" si="56"/>
        <v>0.86023434973845692</v>
      </c>
      <c r="I619" s="3">
        <f t="shared" si="59"/>
        <v>2.3576598300860674E-2</v>
      </c>
      <c r="J619" s="22">
        <f t="shared" si="60"/>
        <v>235.76598300860672</v>
      </c>
    </row>
    <row r="620" spans="1:10" x14ac:dyDescent="0.3">
      <c r="A620" s="11">
        <v>6.05</v>
      </c>
      <c r="B620" s="7">
        <v>5</v>
      </c>
      <c r="C620" s="11">
        <f t="shared" si="57"/>
        <v>9.930419091587966E-6</v>
      </c>
      <c r="D620" s="11">
        <f t="shared" si="57"/>
        <v>-1.0768291150539864E-4</v>
      </c>
      <c r="E620" s="11">
        <f t="shared" si="57"/>
        <v>-3.0173587232076209E-5</v>
      </c>
      <c r="F620" s="11">
        <f t="shared" si="57"/>
        <v>2.6848104215978153E-2</v>
      </c>
      <c r="G620" s="3">
        <f t="shared" si="58"/>
        <v>2.4923133141886822E-2</v>
      </c>
      <c r="H620" s="11">
        <f t="shared" si="56"/>
        <v>0.86003262405328496</v>
      </c>
      <c r="I620" s="3">
        <f t="shared" si="59"/>
        <v>2.3581530551562757E-2</v>
      </c>
      <c r="J620" s="22">
        <f t="shared" si="60"/>
        <v>235.81530551562759</v>
      </c>
    </row>
    <row r="621" spans="1:10" x14ac:dyDescent="0.3">
      <c r="A621" s="11">
        <v>6.06</v>
      </c>
      <c r="B621" s="7">
        <v>5</v>
      </c>
      <c r="C621" s="11">
        <f t="shared" si="57"/>
        <v>9.930419091587966E-6</v>
      </c>
      <c r="D621" s="11">
        <f t="shared" si="57"/>
        <v>-1.0768291150539864E-4</v>
      </c>
      <c r="E621" s="11">
        <f t="shared" si="57"/>
        <v>-3.0173587232076209E-5</v>
      </c>
      <c r="F621" s="11">
        <f t="shared" si="57"/>
        <v>2.6848104215978153E-2</v>
      </c>
      <c r="G621" s="3">
        <f t="shared" si="58"/>
        <v>2.4920713384016264E-2</v>
      </c>
      <c r="H621" s="11">
        <f t="shared" si="56"/>
        <v>0.85983091192432692</v>
      </c>
      <c r="I621" s="3">
        <f t="shared" si="59"/>
        <v>2.3586545854195506E-2</v>
      </c>
      <c r="J621" s="22">
        <f t="shared" si="60"/>
        <v>235.86545854195506</v>
      </c>
    </row>
    <row r="622" spans="1:10" x14ac:dyDescent="0.3">
      <c r="A622" s="11">
        <v>6.07</v>
      </c>
      <c r="B622" s="7">
        <v>5</v>
      </c>
      <c r="C622" s="11">
        <f t="shared" si="57"/>
        <v>9.930419091587966E-6</v>
      </c>
      <c r="D622" s="11">
        <f t="shared" si="57"/>
        <v>-1.0768291150539864E-4</v>
      </c>
      <c r="E622" s="11">
        <f t="shared" si="57"/>
        <v>-3.0173587232076209E-5</v>
      </c>
      <c r="F622" s="11">
        <f t="shared" si="57"/>
        <v>2.6848104215978153E-2</v>
      </c>
      <c r="G622" s="3">
        <f t="shared" si="58"/>
        <v>2.4918308196567221E-2</v>
      </c>
      <c r="H622" s="11">
        <f t="shared" si="56"/>
        <v>0.85962921267911896</v>
      </c>
      <c r="I622" s="3">
        <f t="shared" si="59"/>
        <v>2.3591644448804239E-2</v>
      </c>
      <c r="J622" s="22">
        <f t="shared" si="60"/>
        <v>235.91644448804237</v>
      </c>
    </row>
    <row r="623" spans="1:10" x14ac:dyDescent="0.3">
      <c r="A623" s="11">
        <v>6.08</v>
      </c>
      <c r="B623" s="7">
        <v>5</v>
      </c>
      <c r="C623" s="11">
        <f t="shared" si="57"/>
        <v>9.930419091587966E-6</v>
      </c>
      <c r="D623" s="11">
        <f t="shared" si="57"/>
        <v>-1.0768291150539864E-4</v>
      </c>
      <c r="E623" s="11">
        <f t="shared" si="57"/>
        <v>-3.0173587232076209E-5</v>
      </c>
      <c r="F623" s="11">
        <f t="shared" si="57"/>
        <v>2.6848104215978153E-2</v>
      </c>
      <c r="G623" s="3">
        <f t="shared" si="58"/>
        <v>2.4915917639122209E-2</v>
      </c>
      <c r="H623" s="11">
        <f t="shared" si="56"/>
        <v>0.85942752564378766</v>
      </c>
      <c r="I623" s="3">
        <f t="shared" si="59"/>
        <v>2.3596826575442265E-2</v>
      </c>
      <c r="J623" s="22">
        <f t="shared" si="60"/>
        <v>235.96826575442265</v>
      </c>
    </row>
    <row r="624" spans="1:10" x14ac:dyDescent="0.3">
      <c r="A624" s="11">
        <v>6.09</v>
      </c>
      <c r="B624" s="7">
        <v>5</v>
      </c>
      <c r="C624" s="11">
        <f t="shared" si="57"/>
        <v>9.930419091587966E-6</v>
      </c>
      <c r="D624" s="11">
        <f t="shared" si="57"/>
        <v>-1.0768291150539864E-4</v>
      </c>
      <c r="E624" s="11">
        <f t="shared" si="57"/>
        <v>-3.0173587232076209E-5</v>
      </c>
      <c r="F624" s="11">
        <f t="shared" si="57"/>
        <v>2.6848104215978153E-2</v>
      </c>
      <c r="G624" s="3">
        <f t="shared" si="58"/>
        <v>2.4913541771263741E-2</v>
      </c>
      <c r="H624" s="11">
        <f t="shared" si="56"/>
        <v>0.85922585014305219</v>
      </c>
      <c r="I624" s="3">
        <f t="shared" si="59"/>
        <v>2.3602092474168224E-2</v>
      </c>
      <c r="J624" s="22">
        <f t="shared" si="60"/>
        <v>236.02092474168222</v>
      </c>
    </row>
    <row r="625" spans="1:10" x14ac:dyDescent="0.3">
      <c r="A625" s="11">
        <v>6.1</v>
      </c>
      <c r="B625" s="7">
        <v>5</v>
      </c>
      <c r="C625" s="11">
        <f t="shared" si="57"/>
        <v>9.930419091587966E-6</v>
      </c>
      <c r="D625" s="11">
        <f t="shared" si="57"/>
        <v>-1.0768291150539864E-4</v>
      </c>
      <c r="E625" s="11">
        <f t="shared" si="57"/>
        <v>-3.0173587232076209E-5</v>
      </c>
      <c r="F625" s="11">
        <f t="shared" si="57"/>
        <v>2.6848104215978153E-2</v>
      </c>
      <c r="G625" s="3">
        <f t="shared" si="58"/>
        <v>2.4911180652574333E-2</v>
      </c>
      <c r="H625" s="11">
        <f t="shared" si="56"/>
        <v>0.85902418550022608</v>
      </c>
      <c r="I625" s="3">
        <f t="shared" si="59"/>
        <v>2.3607442385048749E-2</v>
      </c>
      <c r="J625" s="22">
        <f t="shared" si="60"/>
        <v>236.07442385048751</v>
      </c>
    </row>
    <row r="626" spans="1:10" x14ac:dyDescent="0.3">
      <c r="A626" s="11">
        <v>6.11</v>
      </c>
      <c r="B626" s="7">
        <v>5</v>
      </c>
      <c r="C626" s="11">
        <f t="shared" si="57"/>
        <v>9.930419091587966E-6</v>
      </c>
      <c r="D626" s="11">
        <f t="shared" si="57"/>
        <v>-1.0768291150539864E-4</v>
      </c>
      <c r="E626" s="11">
        <f t="shared" si="57"/>
        <v>-3.0173587232076209E-5</v>
      </c>
      <c r="F626" s="11">
        <f t="shared" si="57"/>
        <v>2.6848104215978153E-2</v>
      </c>
      <c r="G626" s="3">
        <f t="shared" si="58"/>
        <v>2.49088343426365E-2</v>
      </c>
      <c r="H626" s="11">
        <f t="shared" si="56"/>
        <v>0.85882253103722017</v>
      </c>
      <c r="I626" s="3">
        <f t="shared" si="59"/>
        <v>2.3612876548154027E-2</v>
      </c>
      <c r="J626" s="22">
        <f t="shared" si="60"/>
        <v>236.12876548154026</v>
      </c>
    </row>
    <row r="627" spans="1:10" x14ac:dyDescent="0.3">
      <c r="A627" s="11">
        <v>6.12</v>
      </c>
      <c r="B627" s="7">
        <v>5</v>
      </c>
      <c r="C627" s="11">
        <f t="shared" si="57"/>
        <v>9.930419091587966E-6</v>
      </c>
      <c r="D627" s="11">
        <f t="shared" si="57"/>
        <v>-1.0768291150539864E-4</v>
      </c>
      <c r="E627" s="11">
        <f t="shared" si="57"/>
        <v>-3.0173587232076209E-5</v>
      </c>
      <c r="F627" s="11">
        <f t="shared" si="57"/>
        <v>2.6848104215978153E-2</v>
      </c>
      <c r="G627" s="3">
        <f t="shared" si="58"/>
        <v>2.4906502901032752E-2</v>
      </c>
      <c r="H627" s="11">
        <f t="shared" si="56"/>
        <v>0.85862088607454456</v>
      </c>
      <c r="I627" s="3">
        <f t="shared" si="59"/>
        <v>2.3618395203563125E-2</v>
      </c>
      <c r="J627" s="22">
        <f t="shared" si="60"/>
        <v>236.18395203563125</v>
      </c>
    </row>
    <row r="628" spans="1:10" x14ac:dyDescent="0.3">
      <c r="A628" s="11">
        <v>6.13</v>
      </c>
      <c r="B628" s="7">
        <v>5</v>
      </c>
      <c r="C628" s="11">
        <f t="shared" si="57"/>
        <v>9.930419091587966E-6</v>
      </c>
      <c r="D628" s="11">
        <f t="shared" si="57"/>
        <v>-1.0768291150539864E-4</v>
      </c>
      <c r="E628" s="11">
        <f t="shared" si="57"/>
        <v>-3.0173587232076209E-5</v>
      </c>
      <c r="F628" s="11">
        <f t="shared" si="57"/>
        <v>2.6848104215978153E-2</v>
      </c>
      <c r="G628" s="3">
        <f t="shared" si="58"/>
        <v>2.4904186387345612E-2</v>
      </c>
      <c r="H628" s="11">
        <f t="shared" si="56"/>
        <v>0.85841924993131113</v>
      </c>
      <c r="I628" s="3">
        <f t="shared" si="59"/>
        <v>2.3623998591363105E-2</v>
      </c>
      <c r="J628" s="22">
        <f t="shared" si="60"/>
        <v>236.23998591363105</v>
      </c>
    </row>
    <row r="629" spans="1:10" x14ac:dyDescent="0.3">
      <c r="A629" s="11">
        <v>6.14</v>
      </c>
      <c r="B629" s="7">
        <v>5</v>
      </c>
      <c r="C629" s="11">
        <f t="shared" si="57"/>
        <v>9.930419091587966E-6</v>
      </c>
      <c r="D629" s="11">
        <f t="shared" si="57"/>
        <v>-1.0768291150539864E-4</v>
      </c>
      <c r="E629" s="11">
        <f t="shared" si="57"/>
        <v>-3.0173587232076209E-5</v>
      </c>
      <c r="F629" s="11">
        <f t="shared" si="57"/>
        <v>2.6848104215978153E-2</v>
      </c>
      <c r="G629" s="3">
        <f t="shared" si="58"/>
        <v>2.4901884861157589E-2</v>
      </c>
      <c r="H629" s="11">
        <f t="shared" si="56"/>
        <v>0.85821762192523565</v>
      </c>
      <c r="I629" s="3">
        <f t="shared" si="59"/>
        <v>2.3629686951643691E-2</v>
      </c>
      <c r="J629" s="22">
        <f t="shared" si="60"/>
        <v>236.29686951643691</v>
      </c>
    </row>
    <row r="630" spans="1:10" x14ac:dyDescent="0.3">
      <c r="A630" s="11">
        <v>6.15</v>
      </c>
      <c r="B630" s="7">
        <v>5</v>
      </c>
      <c r="C630" s="11">
        <f t="shared" si="57"/>
        <v>9.930419091587966E-6</v>
      </c>
      <c r="D630" s="11">
        <f t="shared" si="57"/>
        <v>-1.0768291150539864E-4</v>
      </c>
      <c r="E630" s="11">
        <f t="shared" si="57"/>
        <v>-3.0173587232076209E-5</v>
      </c>
      <c r="F630" s="11">
        <f t="shared" si="57"/>
        <v>2.6848104215978153E-2</v>
      </c>
      <c r="G630" s="3">
        <f t="shared" si="58"/>
        <v>2.4899598382051198E-2</v>
      </c>
      <c r="H630" s="11">
        <f t="shared" si="56"/>
        <v>0.85801600137264022</v>
      </c>
      <c r="I630" s="3">
        <f t="shared" si="59"/>
        <v>2.3635460524504381E-2</v>
      </c>
      <c r="J630" s="22">
        <f t="shared" si="60"/>
        <v>236.35460524504381</v>
      </c>
    </row>
    <row r="631" spans="1:10" x14ac:dyDescent="0.3">
      <c r="A631" s="11">
        <v>6.16</v>
      </c>
      <c r="B631" s="7">
        <v>5</v>
      </c>
      <c r="C631" s="11">
        <f t="shared" si="57"/>
        <v>9.930419091587966E-6</v>
      </c>
      <c r="D631" s="11">
        <f t="shared" si="57"/>
        <v>-1.0768291150539864E-4</v>
      </c>
      <c r="E631" s="11">
        <f t="shared" si="57"/>
        <v>-3.0173587232076209E-5</v>
      </c>
      <c r="F631" s="11">
        <f t="shared" si="57"/>
        <v>2.6848104215978153E-2</v>
      </c>
      <c r="G631" s="3">
        <f t="shared" si="58"/>
        <v>2.4897327009608953E-2</v>
      </c>
      <c r="H631" s="11">
        <f t="shared" si="56"/>
        <v>0.85781438758845596</v>
      </c>
      <c r="I631" s="3">
        <f t="shared" si="59"/>
        <v>2.3641319550051776E-2</v>
      </c>
      <c r="J631" s="22">
        <f t="shared" si="60"/>
        <v>236.41319550051776</v>
      </c>
    </row>
    <row r="632" spans="1:10" x14ac:dyDescent="0.3">
      <c r="A632" s="11">
        <v>6.17</v>
      </c>
      <c r="B632" s="7">
        <v>5</v>
      </c>
      <c r="C632" s="11">
        <f t="shared" si="57"/>
        <v>9.930419091587966E-6</v>
      </c>
      <c r="D632" s="11">
        <f t="shared" si="57"/>
        <v>-1.0768291150539864E-4</v>
      </c>
      <c r="E632" s="11">
        <f t="shared" si="57"/>
        <v>-3.0173587232076209E-5</v>
      </c>
      <c r="F632" s="11">
        <f t="shared" si="57"/>
        <v>2.6848104215978153E-2</v>
      </c>
      <c r="G632" s="3">
        <f t="shared" si="58"/>
        <v>2.4895070803413369E-2</v>
      </c>
      <c r="H632" s="11">
        <f t="shared" si="56"/>
        <v>0.85761277988622453</v>
      </c>
      <c r="I632" s="3">
        <f t="shared" si="59"/>
        <v>2.3647264268396029E-2</v>
      </c>
      <c r="J632" s="22">
        <f t="shared" si="60"/>
        <v>236.47264268396029</v>
      </c>
    </row>
    <row r="633" spans="1:10" x14ac:dyDescent="0.3">
      <c r="A633" s="11">
        <v>6.18</v>
      </c>
      <c r="B633" s="7">
        <v>5</v>
      </c>
      <c r="C633" s="11">
        <f t="shared" si="57"/>
        <v>9.930419091587966E-6</v>
      </c>
      <c r="D633" s="11">
        <f t="shared" si="57"/>
        <v>-1.0768291150539864E-4</v>
      </c>
      <c r="E633" s="11">
        <f t="shared" si="57"/>
        <v>-3.0173587232076209E-5</v>
      </c>
      <c r="F633" s="11">
        <f t="shared" si="57"/>
        <v>2.6848104215978153E-2</v>
      </c>
      <c r="G633" s="3">
        <f t="shared" si="58"/>
        <v>2.4892829823046962E-2</v>
      </c>
      <c r="H633" s="11">
        <f t="shared" si="56"/>
        <v>0.85741117757810126</v>
      </c>
      <c r="I633" s="3">
        <f t="shared" si="59"/>
        <v>2.3653294919657952E-2</v>
      </c>
      <c r="J633" s="22">
        <f t="shared" si="60"/>
        <v>236.53294919657952</v>
      </c>
    </row>
    <row r="634" spans="1:10" x14ac:dyDescent="0.3">
      <c r="A634" s="11">
        <v>6.19</v>
      </c>
      <c r="B634" s="7">
        <v>5</v>
      </c>
      <c r="C634" s="11">
        <f t="shared" si="57"/>
        <v>9.930419091587966E-6</v>
      </c>
      <c r="D634" s="11">
        <f t="shared" si="57"/>
        <v>-1.0768291150539864E-4</v>
      </c>
      <c r="E634" s="11">
        <f t="shared" si="57"/>
        <v>-3.0173587232076209E-5</v>
      </c>
      <c r="F634" s="11">
        <f t="shared" si="57"/>
        <v>2.6848104215978153E-2</v>
      </c>
      <c r="G634" s="3">
        <f t="shared" si="58"/>
        <v>2.4890604128092245E-2</v>
      </c>
      <c r="H634" s="11">
        <f t="shared" si="56"/>
        <v>0.85720957997485725</v>
      </c>
      <c r="I634" s="3">
        <f t="shared" si="59"/>
        <v>2.3659411743963688E-2</v>
      </c>
      <c r="J634" s="22">
        <f t="shared" si="60"/>
        <v>236.59411743963688</v>
      </c>
    </row>
    <row r="635" spans="1:10" x14ac:dyDescent="0.3">
      <c r="A635" s="11">
        <v>6.2</v>
      </c>
      <c r="B635" s="7">
        <v>5</v>
      </c>
      <c r="C635" s="11">
        <f t="shared" si="57"/>
        <v>9.930419091587966E-6</v>
      </c>
      <c r="D635" s="11">
        <f t="shared" si="57"/>
        <v>-1.0768291150539864E-4</v>
      </c>
      <c r="E635" s="11">
        <f t="shared" si="57"/>
        <v>-3.0173587232076209E-5</v>
      </c>
      <c r="F635" s="11">
        <f t="shared" si="57"/>
        <v>2.6848104215978153E-2</v>
      </c>
      <c r="G635" s="3">
        <f t="shared" si="58"/>
        <v>2.4888393778131734E-2</v>
      </c>
      <c r="H635" s="11">
        <f t="shared" si="56"/>
        <v>0.85700798638588138</v>
      </c>
      <c r="I635" s="3">
        <f t="shared" si="59"/>
        <v>2.3665614981444705E-2</v>
      </c>
      <c r="J635" s="22">
        <f t="shared" si="60"/>
        <v>236.65614981444705</v>
      </c>
    </row>
    <row r="636" spans="1:10" x14ac:dyDescent="0.3">
      <c r="A636" s="11">
        <v>6.21</v>
      </c>
      <c r="B636" s="7">
        <v>5</v>
      </c>
      <c r="C636" s="11">
        <f t="shared" si="57"/>
        <v>9.930419091587966E-6</v>
      </c>
      <c r="D636" s="11">
        <f t="shared" si="57"/>
        <v>-1.0768291150539864E-4</v>
      </c>
      <c r="E636" s="11">
        <f t="shared" si="57"/>
        <v>-3.0173587232076209E-5</v>
      </c>
      <c r="F636" s="11">
        <f t="shared" si="57"/>
        <v>2.6848104215978153E-2</v>
      </c>
      <c r="G636" s="3">
        <f t="shared" si="58"/>
        <v>2.4886198832747942E-2</v>
      </c>
      <c r="H636" s="11">
        <f t="shared" si="56"/>
        <v>0.8568063961191833</v>
      </c>
      <c r="I636" s="3">
        <f t="shared" si="59"/>
        <v>2.3671904872243132E-2</v>
      </c>
      <c r="J636" s="22">
        <f t="shared" si="60"/>
        <v>236.71904872243132</v>
      </c>
    </row>
    <row r="637" spans="1:10" x14ac:dyDescent="0.3">
      <c r="A637" s="11">
        <v>6.22</v>
      </c>
      <c r="B637" s="7">
        <v>5</v>
      </c>
      <c r="C637" s="11">
        <f t="shared" si="57"/>
        <v>9.930419091587966E-6</v>
      </c>
      <c r="D637" s="11">
        <f t="shared" si="57"/>
        <v>-1.0768291150539864E-4</v>
      </c>
      <c r="E637" s="11">
        <f t="shared" si="57"/>
        <v>-3.0173587232076209E-5</v>
      </c>
      <c r="F637" s="11">
        <f t="shared" si="57"/>
        <v>2.6848104215978153E-2</v>
      </c>
      <c r="G637" s="3">
        <f t="shared" si="58"/>
        <v>2.4884019351523384E-2</v>
      </c>
      <c r="H637" s="11">
        <f t="shared" si="56"/>
        <v>0.85660480848139542</v>
      </c>
      <c r="I637" s="3">
        <f t="shared" si="59"/>
        <v>2.367828165650554E-2</v>
      </c>
      <c r="J637" s="22">
        <f t="shared" si="60"/>
        <v>236.78281656505538</v>
      </c>
    </row>
    <row r="638" spans="1:10" x14ac:dyDescent="0.3">
      <c r="A638" s="11">
        <v>6.23</v>
      </c>
      <c r="B638" s="7">
        <v>5</v>
      </c>
      <c r="C638" s="11">
        <f t="shared" si="57"/>
        <v>9.930419091587966E-6</v>
      </c>
      <c r="D638" s="11">
        <f t="shared" si="57"/>
        <v>-1.0768291150539864E-4</v>
      </c>
      <c r="E638" s="11">
        <f t="shared" si="57"/>
        <v>-3.0173587232076209E-5</v>
      </c>
      <c r="F638" s="11">
        <f t="shared" si="57"/>
        <v>2.6848104215978153E-2</v>
      </c>
      <c r="G638" s="3">
        <f t="shared" si="58"/>
        <v>2.4881855394040572E-2</v>
      </c>
      <c r="H638" s="11">
        <f t="shared" si="56"/>
        <v>0.85640322277777503</v>
      </c>
      <c r="I638" s="3">
        <f t="shared" si="59"/>
        <v>2.3684745574384714E-2</v>
      </c>
      <c r="J638" s="22">
        <f t="shared" si="60"/>
        <v>236.84745574384715</v>
      </c>
    </row>
    <row r="639" spans="1:10" x14ac:dyDescent="0.3">
      <c r="A639" s="11">
        <v>6.24</v>
      </c>
      <c r="B639" s="7">
        <v>5</v>
      </c>
      <c r="C639" s="11">
        <f t="shared" si="57"/>
        <v>9.930419091587966E-6</v>
      </c>
      <c r="D639" s="11">
        <f t="shared" si="57"/>
        <v>-1.0768291150539864E-4</v>
      </c>
      <c r="E639" s="11">
        <f t="shared" si="57"/>
        <v>-3.0173587232076209E-5</v>
      </c>
      <c r="F639" s="11">
        <f t="shared" si="57"/>
        <v>2.6848104215978153E-2</v>
      </c>
      <c r="G639" s="3">
        <f t="shared" si="58"/>
        <v>2.4879707019882027E-2</v>
      </c>
      <c r="H639" s="11">
        <f t="shared" si="56"/>
        <v>0.85620163831220752</v>
      </c>
      <c r="I639" s="3">
        <f t="shared" si="59"/>
        <v>2.3691296866044098E-2</v>
      </c>
      <c r="J639" s="22">
        <f t="shared" si="60"/>
        <v>236.91296866044098</v>
      </c>
    </row>
    <row r="640" spans="1:10" x14ac:dyDescent="0.3">
      <c r="A640" s="11">
        <v>6.25</v>
      </c>
      <c r="B640" s="7">
        <v>5</v>
      </c>
      <c r="C640" s="11">
        <f t="shared" si="57"/>
        <v>9.930419091587966E-6</v>
      </c>
      <c r="D640" s="11">
        <f t="shared" si="57"/>
        <v>-1.0768291150539864E-4</v>
      </c>
      <c r="E640" s="11">
        <f t="shared" si="57"/>
        <v>-3.0173587232076209E-5</v>
      </c>
      <c r="F640" s="11">
        <f t="shared" si="57"/>
        <v>2.6848104215978153E-2</v>
      </c>
      <c r="G640" s="3">
        <f t="shared" si="58"/>
        <v>2.4877574288630262E-2</v>
      </c>
      <c r="H640" s="11">
        <f t="shared" si="56"/>
        <v>0.85600005438720794</v>
      </c>
      <c r="I640" s="3">
        <f t="shared" si="59"/>
        <v>2.3697935771652467E-2</v>
      </c>
      <c r="J640" s="22">
        <f t="shared" si="60"/>
        <v>236.97935771652467</v>
      </c>
    </row>
    <row r="641" spans="1:10" x14ac:dyDescent="0.3">
      <c r="A641" s="11">
        <v>6.26</v>
      </c>
      <c r="B641" s="7">
        <v>5</v>
      </c>
      <c r="C641" s="11">
        <f t="shared" si="57"/>
        <v>9.930419091587966E-6</v>
      </c>
      <c r="D641" s="11">
        <f t="shared" si="57"/>
        <v>-1.0768291150539864E-4</v>
      </c>
      <c r="E641" s="11">
        <f t="shared" si="57"/>
        <v>-3.0173587232076209E-5</v>
      </c>
      <c r="F641" s="11">
        <f t="shared" si="57"/>
        <v>2.6848104215978153E-2</v>
      </c>
      <c r="G641" s="3">
        <f t="shared" si="58"/>
        <v>2.4875457259867787E-2</v>
      </c>
      <c r="H641" s="11">
        <f t="shared" si="56"/>
        <v>0.85579847030392353</v>
      </c>
      <c r="I641" s="3">
        <f t="shared" si="59"/>
        <v>2.3704662531384812E-2</v>
      </c>
      <c r="J641" s="22">
        <f t="shared" si="60"/>
        <v>237.04662531384812</v>
      </c>
    </row>
    <row r="642" spans="1:10" x14ac:dyDescent="0.3">
      <c r="A642" s="11">
        <v>6.27</v>
      </c>
      <c r="B642" s="7">
        <v>5</v>
      </c>
      <c r="C642" s="11">
        <f t="shared" si="57"/>
        <v>9.930419091587966E-6</v>
      </c>
      <c r="D642" s="11">
        <f t="shared" si="57"/>
        <v>-1.0768291150539864E-4</v>
      </c>
      <c r="E642" s="11">
        <f t="shared" si="57"/>
        <v>-3.0173587232076209E-5</v>
      </c>
      <c r="F642" s="11">
        <f t="shared" si="57"/>
        <v>2.6848104215978153E-2</v>
      </c>
      <c r="G642" s="3">
        <f t="shared" si="58"/>
        <v>2.4873355993177117E-2</v>
      </c>
      <c r="H642" s="11">
        <f t="shared" si="56"/>
        <v>0.85559688536213652</v>
      </c>
      <c r="I642" s="3">
        <f t="shared" si="59"/>
        <v>2.3711477385425006E-2</v>
      </c>
      <c r="J642" s="22">
        <f t="shared" si="60"/>
        <v>237.11477385425007</v>
      </c>
    </row>
    <row r="643" spans="1:10" x14ac:dyDescent="0.3">
      <c r="A643" s="11">
        <v>6.28</v>
      </c>
      <c r="B643" s="7">
        <v>5</v>
      </c>
      <c r="C643" s="11">
        <f t="shared" si="57"/>
        <v>9.930419091587966E-6</v>
      </c>
      <c r="D643" s="11">
        <f t="shared" si="57"/>
        <v>-1.0768291150539864E-4</v>
      </c>
      <c r="E643" s="11">
        <f t="shared" si="57"/>
        <v>-3.0173587232076209E-5</v>
      </c>
      <c r="F643" s="11">
        <f t="shared" si="57"/>
        <v>2.6848104215978153E-2</v>
      </c>
      <c r="G643" s="3">
        <f t="shared" si="58"/>
        <v>2.487127054814077E-2</v>
      </c>
      <c r="H643" s="11">
        <f t="shared" si="56"/>
        <v>0.85539529886026633</v>
      </c>
      <c r="I643" s="3">
        <f t="shared" si="59"/>
        <v>2.3718380573964915E-2</v>
      </c>
      <c r="J643" s="22">
        <f t="shared" si="60"/>
        <v>237.18380573964913</v>
      </c>
    </row>
    <row r="644" spans="1:10" x14ac:dyDescent="0.3">
      <c r="A644" s="11">
        <v>6.29</v>
      </c>
      <c r="B644" s="7">
        <v>5</v>
      </c>
      <c r="C644" s="11">
        <f t="shared" si="57"/>
        <v>9.930419091587966E-6</v>
      </c>
      <c r="D644" s="11">
        <f t="shared" si="57"/>
        <v>-1.0768291150539864E-4</v>
      </c>
      <c r="E644" s="11">
        <f t="shared" si="57"/>
        <v>-3.0173587232076209E-5</v>
      </c>
      <c r="F644" s="11">
        <f t="shared" si="57"/>
        <v>2.6848104215978153E-2</v>
      </c>
      <c r="G644" s="3">
        <f t="shared" si="58"/>
        <v>2.4869200984341259E-2</v>
      </c>
      <c r="H644" s="11">
        <f t="shared" si="56"/>
        <v>0.8551937100953716</v>
      </c>
      <c r="I644" s="3">
        <f t="shared" si="59"/>
        <v>2.3725372337199957E-2</v>
      </c>
      <c r="J644" s="22">
        <f t="shared" si="60"/>
        <v>237.25372337199957</v>
      </c>
    </row>
    <row r="645" spans="1:10" x14ac:dyDescent="0.3">
      <c r="A645" s="11">
        <v>6.3</v>
      </c>
      <c r="B645" s="7">
        <v>5</v>
      </c>
      <c r="C645" s="11">
        <f t="shared" si="57"/>
        <v>9.930419091587966E-6</v>
      </c>
      <c r="D645" s="11">
        <f t="shared" si="57"/>
        <v>-1.0768291150539864E-4</v>
      </c>
      <c r="E645" s="11">
        <f t="shared" si="57"/>
        <v>-3.0173587232076209E-5</v>
      </c>
      <c r="F645" s="11">
        <f t="shared" si="57"/>
        <v>2.6848104215978153E-2</v>
      </c>
      <c r="G645" s="3">
        <f t="shared" si="58"/>
        <v>2.4867147361361096E-2</v>
      </c>
      <c r="H645" s="11">
        <f t="shared" si="56"/>
        <v>0.85499211836315347</v>
      </c>
      <c r="I645" s="3">
        <f t="shared" si="59"/>
        <v>2.3732452915338875E-2</v>
      </c>
      <c r="J645" s="22">
        <f t="shared" si="60"/>
        <v>237.32452915338877</v>
      </c>
    </row>
    <row r="646" spans="1:10" x14ac:dyDescent="0.3">
      <c r="A646" s="11">
        <v>6.31</v>
      </c>
      <c r="B646" s="7">
        <v>5</v>
      </c>
      <c r="C646" s="11">
        <f t="shared" si="57"/>
        <v>9.930419091587966E-6</v>
      </c>
      <c r="D646" s="11">
        <f t="shared" si="57"/>
        <v>-1.0768291150539864E-4</v>
      </c>
      <c r="E646" s="11">
        <f t="shared" si="57"/>
        <v>-3.0173587232076209E-5</v>
      </c>
      <c r="F646" s="11">
        <f t="shared" si="57"/>
        <v>2.6848104215978153E-2</v>
      </c>
      <c r="G646" s="3">
        <f t="shared" si="58"/>
        <v>2.4865109738782802E-2</v>
      </c>
      <c r="H646" s="11">
        <f t="shared" si="56"/>
        <v>0.85479052295795699</v>
      </c>
      <c r="I646" s="3">
        <f t="shared" si="59"/>
        <v>2.3739622548593964E-2</v>
      </c>
      <c r="J646" s="22">
        <f t="shared" si="60"/>
        <v>237.39622548593962</v>
      </c>
    </row>
    <row r="647" spans="1:10" x14ac:dyDescent="0.3">
      <c r="A647" s="11">
        <v>6.32</v>
      </c>
      <c r="B647" s="7">
        <v>5</v>
      </c>
      <c r="C647" s="11">
        <f t="shared" si="57"/>
        <v>9.930419091587966E-6</v>
      </c>
      <c r="D647" s="11">
        <f t="shared" si="57"/>
        <v>-1.0768291150539864E-4</v>
      </c>
      <c r="E647" s="11">
        <f t="shared" si="57"/>
        <v>-3.0173587232076209E-5</v>
      </c>
      <c r="F647" s="11">
        <f t="shared" si="57"/>
        <v>2.6848104215978153E-2</v>
      </c>
      <c r="G647" s="3">
        <f t="shared" si="58"/>
        <v>2.4863088176188885E-2</v>
      </c>
      <c r="H647" s="11">
        <f t="shared" si="56"/>
        <v>0.85458892317277424</v>
      </c>
      <c r="I647" s="3">
        <f t="shared" si="59"/>
        <v>2.3746881477186399E-2</v>
      </c>
      <c r="J647" s="22">
        <f t="shared" si="60"/>
        <v>237.468814771864</v>
      </c>
    </row>
    <row r="648" spans="1:10" x14ac:dyDescent="0.3">
      <c r="A648" s="11">
        <v>6.33</v>
      </c>
      <c r="B648" s="7">
        <v>5</v>
      </c>
      <c r="C648" s="11">
        <f t="shared" si="57"/>
        <v>9.930419091587966E-6</v>
      </c>
      <c r="D648" s="11">
        <f t="shared" si="57"/>
        <v>-1.0768291150539864E-4</v>
      </c>
      <c r="E648" s="11">
        <f t="shared" si="57"/>
        <v>-3.0173587232076209E-5</v>
      </c>
      <c r="F648" s="11">
        <f t="shared" si="57"/>
        <v>2.6848104215978153E-2</v>
      </c>
      <c r="G648" s="3">
        <f t="shared" si="58"/>
        <v>2.4861082733161864E-2</v>
      </c>
      <c r="H648" s="11">
        <f t="shared" si="56"/>
        <v>0.85438731829924652</v>
      </c>
      <c r="I648" s="3">
        <f t="shared" si="59"/>
        <v>2.3754229941344462E-2</v>
      </c>
      <c r="J648" s="22">
        <f t="shared" si="60"/>
        <v>237.54229941344462</v>
      </c>
    </row>
    <row r="649" spans="1:10" x14ac:dyDescent="0.3">
      <c r="A649" s="11">
        <v>6.34</v>
      </c>
      <c r="B649" s="7">
        <v>5</v>
      </c>
      <c r="C649" s="11">
        <f t="shared" si="57"/>
        <v>9.930419091587966E-6</v>
      </c>
      <c r="D649" s="11">
        <f t="shared" si="57"/>
        <v>-1.0768291150539864E-4</v>
      </c>
      <c r="E649" s="11">
        <f t="shared" si="57"/>
        <v>-3.0173587232076209E-5</v>
      </c>
      <c r="F649" s="11">
        <f t="shared" si="57"/>
        <v>2.6848104215978153E-2</v>
      </c>
      <c r="G649" s="3">
        <f t="shared" si="58"/>
        <v>2.4859093469284249E-2</v>
      </c>
      <c r="H649" s="11">
        <f t="shared" si="56"/>
        <v>0.85418570762766688</v>
      </c>
      <c r="I649" s="3">
        <f t="shared" si="59"/>
        <v>2.3761668181304429E-2</v>
      </c>
      <c r="J649" s="22">
        <f t="shared" si="60"/>
        <v>237.61668181304429</v>
      </c>
    </row>
    <row r="650" spans="1:10" x14ac:dyDescent="0.3">
      <c r="A650" s="11">
        <v>6.35</v>
      </c>
      <c r="B650" s="7">
        <v>5</v>
      </c>
      <c r="C650" s="11">
        <f t="shared" si="57"/>
        <v>9.930419091587966E-6</v>
      </c>
      <c r="D650" s="11">
        <f t="shared" si="57"/>
        <v>-1.0768291150539864E-4</v>
      </c>
      <c r="E650" s="11">
        <f t="shared" si="57"/>
        <v>-3.0173587232076209E-5</v>
      </c>
      <c r="F650" s="11">
        <f t="shared" si="57"/>
        <v>2.6848104215978153E-2</v>
      </c>
      <c r="G650" s="3">
        <f t="shared" si="58"/>
        <v>2.4857120444138563E-2</v>
      </c>
      <c r="H650" s="11">
        <f t="shared" si="56"/>
        <v>0.85398409044698231</v>
      </c>
      <c r="I650" s="3">
        <f t="shared" si="59"/>
        <v>2.3769196437310569E-2</v>
      </c>
      <c r="J650" s="22">
        <f t="shared" si="60"/>
        <v>237.69196437310569</v>
      </c>
    </row>
    <row r="651" spans="1:10" x14ac:dyDescent="0.3">
      <c r="A651" s="11">
        <v>6.36</v>
      </c>
      <c r="B651" s="7">
        <v>5</v>
      </c>
      <c r="C651" s="11">
        <f t="shared" si="57"/>
        <v>9.930419091587966E-6</v>
      </c>
      <c r="D651" s="11">
        <f t="shared" si="57"/>
        <v>-1.0768291150539864E-4</v>
      </c>
      <c r="E651" s="11">
        <f t="shared" si="57"/>
        <v>-3.0173587232076209E-5</v>
      </c>
      <c r="F651" s="11">
        <f t="shared" si="57"/>
        <v>2.6848104215978153E-2</v>
      </c>
      <c r="G651" s="3">
        <f t="shared" si="58"/>
        <v>2.485516371730731E-2</v>
      </c>
      <c r="H651" s="11">
        <f t="shared" si="56"/>
        <v>0.85378246604479668</v>
      </c>
      <c r="I651" s="3">
        <f t="shared" si="59"/>
        <v>2.3776814949614256E-2</v>
      </c>
      <c r="J651" s="22">
        <f t="shared" si="60"/>
        <v>237.76814949614254</v>
      </c>
    </row>
    <row r="652" spans="1:10" x14ac:dyDescent="0.3">
      <c r="A652" s="11">
        <v>6.37</v>
      </c>
      <c r="B652" s="7">
        <v>5</v>
      </c>
      <c r="C652" s="11">
        <f t="shared" si="57"/>
        <v>9.930419091587966E-6</v>
      </c>
      <c r="D652" s="11">
        <f t="shared" si="57"/>
        <v>-1.0768291150539864E-4</v>
      </c>
      <c r="E652" s="11">
        <f t="shared" si="57"/>
        <v>-3.0173587232076209E-5</v>
      </c>
      <c r="F652" s="11">
        <f t="shared" si="57"/>
        <v>2.6848104215978153E-2</v>
      </c>
      <c r="G652" s="3">
        <f t="shared" si="58"/>
        <v>2.4853223348373008E-2</v>
      </c>
      <c r="H652" s="11">
        <f t="shared" si="56"/>
        <v>0.8535808337073727</v>
      </c>
      <c r="I652" s="3">
        <f t="shared" si="59"/>
        <v>2.3784523958476633E-2</v>
      </c>
      <c r="J652" s="22">
        <f t="shared" si="60"/>
        <v>237.84523958476632</v>
      </c>
    </row>
    <row r="653" spans="1:10" x14ac:dyDescent="0.3">
      <c r="A653" s="11">
        <v>6.38</v>
      </c>
      <c r="B653" s="7">
        <v>5</v>
      </c>
      <c r="C653" s="11">
        <f t="shared" si="57"/>
        <v>9.930419091587966E-6</v>
      </c>
      <c r="D653" s="11">
        <f t="shared" si="57"/>
        <v>-1.0768291150539864E-4</v>
      </c>
      <c r="E653" s="11">
        <f t="shared" si="57"/>
        <v>-3.0173587232076209E-5</v>
      </c>
      <c r="F653" s="11">
        <f t="shared" si="57"/>
        <v>2.6848104215978153E-2</v>
      </c>
      <c r="G653" s="3">
        <f t="shared" si="58"/>
        <v>2.4851299396918179E-2</v>
      </c>
      <c r="H653" s="11">
        <f t="shared" si="56"/>
        <v>0.85337919271963436</v>
      </c>
      <c r="I653" s="3">
        <f t="shared" si="59"/>
        <v>2.3792323704165064E-2</v>
      </c>
      <c r="J653" s="22">
        <f t="shared" si="60"/>
        <v>237.92323704165062</v>
      </c>
    </row>
    <row r="654" spans="1:10" x14ac:dyDescent="0.3">
      <c r="A654" s="11">
        <v>6.39</v>
      </c>
      <c r="B654" s="7">
        <v>5</v>
      </c>
      <c r="C654" s="11">
        <f t="shared" si="57"/>
        <v>9.930419091587966E-6</v>
      </c>
      <c r="D654" s="11">
        <f t="shared" si="57"/>
        <v>-1.0768291150539864E-4</v>
      </c>
      <c r="E654" s="11">
        <f t="shared" si="57"/>
        <v>-3.0173587232076209E-5</v>
      </c>
      <c r="F654" s="11">
        <f t="shared" si="57"/>
        <v>2.6848104215978153E-2</v>
      </c>
      <c r="G654" s="3">
        <f t="shared" si="58"/>
        <v>2.4849391922525329E-2</v>
      </c>
      <c r="H654" s="11">
        <f t="shared" si="56"/>
        <v>0.85317754236517018</v>
      </c>
      <c r="I654" s="3">
        <f t="shared" si="59"/>
        <v>2.3800214426954014E-2</v>
      </c>
      <c r="J654" s="22">
        <f t="shared" si="60"/>
        <v>238.00214426954014</v>
      </c>
    </row>
    <row r="655" spans="1:10" x14ac:dyDescent="0.3">
      <c r="A655" s="11">
        <v>6.4</v>
      </c>
      <c r="B655" s="7">
        <v>5</v>
      </c>
      <c r="C655" s="11">
        <f t="shared" si="57"/>
        <v>9.930419091587966E-6</v>
      </c>
      <c r="D655" s="11">
        <f t="shared" si="57"/>
        <v>-1.0768291150539864E-4</v>
      </c>
      <c r="E655" s="11">
        <f t="shared" si="57"/>
        <v>-3.0173587232076209E-5</v>
      </c>
      <c r="F655" s="11">
        <f t="shared" ref="F655:F718" si="61">VLOOKUP($B655, $A$3:$H$12, MATCH(F$14, $A$3:$H$3, 0), FALSE)</f>
        <v>2.6848104215978153E-2</v>
      </c>
      <c r="G655" s="3">
        <f t="shared" si="58"/>
        <v>2.4847500984776973E-2</v>
      </c>
      <c r="H655" s="11">
        <f t="shared" ref="H655:H718" si="62">EXP(-G655*A655)</f>
        <v>0.85297588192623475</v>
      </c>
      <c r="I655" s="3">
        <f t="shared" si="59"/>
        <v>2.3808196367128609E-2</v>
      </c>
      <c r="J655" s="22">
        <f t="shared" si="60"/>
        <v>238.08196367128608</v>
      </c>
    </row>
    <row r="656" spans="1:10" x14ac:dyDescent="0.3">
      <c r="A656" s="11">
        <v>6.41</v>
      </c>
      <c r="B656" s="7">
        <v>5</v>
      </c>
      <c r="C656" s="11">
        <f t="shared" ref="C656:F719" si="63">VLOOKUP($B656, $A$3:$H$12, MATCH(C$14, $A$3:$H$3, 0), FALSE)</f>
        <v>9.930419091587966E-6</v>
      </c>
      <c r="D656" s="11">
        <f t="shared" si="63"/>
        <v>-1.0768291150539864E-4</v>
      </c>
      <c r="E656" s="11">
        <f t="shared" si="63"/>
        <v>-3.0173587232076209E-5</v>
      </c>
      <c r="F656" s="11">
        <f t="shared" si="61"/>
        <v>2.6848104215978153E-2</v>
      </c>
      <c r="G656" s="3">
        <f t="shared" ref="G656:G719" si="64">C656*A656^3 + D656*A656^2 + E656*A656 + F656</f>
        <v>2.4845626643255628E-2</v>
      </c>
      <c r="H656" s="11">
        <f t="shared" si="62"/>
        <v>0.85277421068375159</v>
      </c>
      <c r="I656" s="3">
        <f t="shared" ref="I656:I719" si="65">(H656/H681-1)/(A681-A656)</f>
        <v>2.3816269764980191E-2</v>
      </c>
      <c r="J656" s="22">
        <f t="shared" ref="J656:J719" si="66">I656*10000</f>
        <v>238.16269764980191</v>
      </c>
    </row>
    <row r="657" spans="1:10" x14ac:dyDescent="0.3">
      <c r="A657" s="11">
        <v>6.42</v>
      </c>
      <c r="B657" s="7">
        <v>5</v>
      </c>
      <c r="C657" s="11">
        <f t="shared" si="63"/>
        <v>9.930419091587966E-6</v>
      </c>
      <c r="D657" s="11">
        <f t="shared" si="63"/>
        <v>-1.0768291150539864E-4</v>
      </c>
      <c r="E657" s="11">
        <f t="shared" si="63"/>
        <v>-3.0173587232076209E-5</v>
      </c>
      <c r="F657" s="11">
        <f t="shared" si="61"/>
        <v>2.6848104215978153E-2</v>
      </c>
      <c r="G657" s="3">
        <f t="shared" si="64"/>
        <v>2.484376895754381E-2</v>
      </c>
      <c r="H657" s="11">
        <f t="shared" si="62"/>
        <v>0.85257252791731564</v>
      </c>
      <c r="I657" s="3">
        <f t="shared" si="65"/>
        <v>2.3824434860808985E-2</v>
      </c>
      <c r="J657" s="22">
        <f t="shared" si="66"/>
        <v>238.24434860808987</v>
      </c>
    </row>
    <row r="658" spans="1:10" x14ac:dyDescent="0.3">
      <c r="A658" s="11">
        <v>6.43</v>
      </c>
      <c r="B658" s="7">
        <v>5</v>
      </c>
      <c r="C658" s="11">
        <f t="shared" si="63"/>
        <v>9.930419091587966E-6</v>
      </c>
      <c r="D658" s="11">
        <f t="shared" si="63"/>
        <v>-1.0768291150539864E-4</v>
      </c>
      <c r="E658" s="11">
        <f t="shared" si="63"/>
        <v>-3.0173587232076209E-5</v>
      </c>
      <c r="F658" s="11">
        <f t="shared" si="61"/>
        <v>2.6848104215978153E-2</v>
      </c>
      <c r="G658" s="3">
        <f t="shared" si="64"/>
        <v>2.4841927987224031E-2</v>
      </c>
      <c r="H658" s="11">
        <f t="shared" si="62"/>
        <v>0.852370832905196</v>
      </c>
      <c r="I658" s="3">
        <f t="shared" si="65"/>
        <v>2.3832691894923208E-2</v>
      </c>
      <c r="J658" s="22">
        <f t="shared" si="66"/>
        <v>238.32691894923209</v>
      </c>
    </row>
    <row r="659" spans="1:10" x14ac:dyDescent="0.3">
      <c r="A659" s="11">
        <v>6.44</v>
      </c>
      <c r="B659" s="7">
        <v>5</v>
      </c>
      <c r="C659" s="11">
        <f t="shared" si="63"/>
        <v>9.930419091587966E-6</v>
      </c>
      <c r="D659" s="11">
        <f t="shared" si="63"/>
        <v>-1.0768291150539864E-4</v>
      </c>
      <c r="E659" s="11">
        <f t="shared" si="63"/>
        <v>-3.0173587232076209E-5</v>
      </c>
      <c r="F659" s="11">
        <f t="shared" si="61"/>
        <v>2.6848104215978153E-2</v>
      </c>
      <c r="G659" s="3">
        <f t="shared" si="64"/>
        <v>2.4840103791878808E-2</v>
      </c>
      <c r="H659" s="11">
        <f t="shared" si="62"/>
        <v>0.85216912492433772</v>
      </c>
      <c r="I659" s="3">
        <f t="shared" si="65"/>
        <v>2.3841041107639072E-2</v>
      </c>
      <c r="J659" s="22">
        <f t="shared" si="66"/>
        <v>238.41041107639072</v>
      </c>
    </row>
    <row r="660" spans="1:10" x14ac:dyDescent="0.3">
      <c r="A660" s="11">
        <v>6.45</v>
      </c>
      <c r="B660" s="7">
        <v>5</v>
      </c>
      <c r="C660" s="11">
        <f t="shared" si="63"/>
        <v>9.930419091587966E-6</v>
      </c>
      <c r="D660" s="11">
        <f t="shared" si="63"/>
        <v>-1.0768291150539864E-4</v>
      </c>
      <c r="E660" s="11">
        <f t="shared" si="63"/>
        <v>-3.0173587232076209E-5</v>
      </c>
      <c r="F660" s="11">
        <f t="shared" si="61"/>
        <v>2.6848104215978153E-2</v>
      </c>
      <c r="G660" s="3">
        <f t="shared" si="64"/>
        <v>2.4838296431090649E-2</v>
      </c>
      <c r="H660" s="11">
        <f t="shared" si="62"/>
        <v>0.85196740325036524</v>
      </c>
      <c r="I660" s="3">
        <f t="shared" si="65"/>
        <v>2.3849482739281669E-2</v>
      </c>
      <c r="J660" s="22">
        <f t="shared" si="66"/>
        <v>238.49482739281669</v>
      </c>
    </row>
    <row r="661" spans="1:10" x14ac:dyDescent="0.3">
      <c r="A661" s="11">
        <v>6.46</v>
      </c>
      <c r="B661" s="7">
        <v>5</v>
      </c>
      <c r="C661" s="11">
        <f t="shared" si="63"/>
        <v>9.930419091587966E-6</v>
      </c>
      <c r="D661" s="11">
        <f t="shared" si="63"/>
        <v>-1.0768291150539864E-4</v>
      </c>
      <c r="E661" s="11">
        <f t="shared" si="63"/>
        <v>-3.0173587232076209E-5</v>
      </c>
      <c r="F661" s="11">
        <f t="shared" si="61"/>
        <v>2.6848104215978153E-2</v>
      </c>
      <c r="G661" s="3">
        <f t="shared" si="64"/>
        <v>2.4836505964442077E-2</v>
      </c>
      <c r="H661" s="11">
        <f t="shared" si="62"/>
        <v>0.85176566715758406</v>
      </c>
      <c r="I661" s="3">
        <f t="shared" si="65"/>
        <v>2.3858017030183198E-2</v>
      </c>
      <c r="J661" s="22">
        <f t="shared" si="66"/>
        <v>238.58017030183197</v>
      </c>
    </row>
    <row r="662" spans="1:10" x14ac:dyDescent="0.3">
      <c r="A662" s="11">
        <v>6.47</v>
      </c>
      <c r="B662" s="7">
        <v>5</v>
      </c>
      <c r="C662" s="11">
        <f t="shared" si="63"/>
        <v>9.930419091587966E-6</v>
      </c>
      <c r="D662" s="11">
        <f t="shared" si="63"/>
        <v>-1.0768291150539864E-4</v>
      </c>
      <c r="E662" s="11">
        <f t="shared" si="63"/>
        <v>-3.0173587232076209E-5</v>
      </c>
      <c r="F662" s="11">
        <f t="shared" si="61"/>
        <v>2.6848104215978153E-2</v>
      </c>
      <c r="G662" s="3">
        <f t="shared" si="64"/>
        <v>2.4834732451515601E-2</v>
      </c>
      <c r="H662" s="11">
        <f t="shared" si="62"/>
        <v>0.85156391591898384</v>
      </c>
      <c r="I662" s="3">
        <f t="shared" si="65"/>
        <v>2.3866644220686517E-2</v>
      </c>
      <c r="J662" s="22">
        <f t="shared" si="66"/>
        <v>238.66644220686516</v>
      </c>
    </row>
    <row r="663" spans="1:10" x14ac:dyDescent="0.3">
      <c r="A663" s="11">
        <v>6.48</v>
      </c>
      <c r="B663" s="7">
        <v>5</v>
      </c>
      <c r="C663" s="11">
        <f t="shared" si="63"/>
        <v>9.930419091587966E-6</v>
      </c>
      <c r="D663" s="11">
        <f t="shared" si="63"/>
        <v>-1.0768291150539864E-4</v>
      </c>
      <c r="E663" s="11">
        <f t="shared" si="63"/>
        <v>-3.0173587232076209E-5</v>
      </c>
      <c r="F663" s="11">
        <f t="shared" si="61"/>
        <v>2.6848104215978153E-2</v>
      </c>
      <c r="G663" s="3">
        <f t="shared" si="64"/>
        <v>2.4832975951893738E-2</v>
      </c>
      <c r="H663" s="11">
        <f t="shared" si="62"/>
        <v>0.85136214880624073</v>
      </c>
      <c r="I663" s="3">
        <f t="shared" si="65"/>
        <v>2.3875364551141587E-2</v>
      </c>
      <c r="J663" s="22">
        <f t="shared" si="66"/>
        <v>238.75364551141587</v>
      </c>
    </row>
    <row r="664" spans="1:10" x14ac:dyDescent="0.3">
      <c r="A664" s="11">
        <v>6.49</v>
      </c>
      <c r="B664" s="7">
        <v>5</v>
      </c>
      <c r="C664" s="11">
        <f t="shared" si="63"/>
        <v>9.930419091587966E-6</v>
      </c>
      <c r="D664" s="11">
        <f t="shared" si="63"/>
        <v>-1.0768291150539864E-4</v>
      </c>
      <c r="E664" s="11">
        <f t="shared" si="63"/>
        <v>-3.0173587232076209E-5</v>
      </c>
      <c r="F664" s="11">
        <f t="shared" si="61"/>
        <v>2.6848104215978153E-2</v>
      </c>
      <c r="G664" s="3">
        <f t="shared" si="64"/>
        <v>2.4831236525159006E-2</v>
      </c>
      <c r="H664" s="11">
        <f t="shared" si="62"/>
        <v>0.85116036508971971</v>
      </c>
      <c r="I664" s="3">
        <f t="shared" si="65"/>
        <v>2.3884178261906364E-2</v>
      </c>
      <c r="J664" s="22">
        <f t="shared" si="66"/>
        <v>238.84178261906362</v>
      </c>
    </row>
    <row r="665" spans="1:10" x14ac:dyDescent="0.3">
      <c r="A665" s="11">
        <v>6.5</v>
      </c>
      <c r="B665" s="7">
        <v>5</v>
      </c>
      <c r="C665" s="11">
        <f t="shared" si="63"/>
        <v>9.930419091587966E-6</v>
      </c>
      <c r="D665" s="11">
        <f t="shared" si="63"/>
        <v>-1.0768291150539864E-4</v>
      </c>
      <c r="E665" s="11">
        <f t="shared" si="63"/>
        <v>-3.0173587232076209E-5</v>
      </c>
      <c r="F665" s="11">
        <f t="shared" si="61"/>
        <v>2.6848104215978153E-2</v>
      </c>
      <c r="G665" s="3">
        <f t="shared" si="64"/>
        <v>2.4829514230893912E-2</v>
      </c>
      <c r="H665" s="11">
        <f t="shared" si="62"/>
        <v>0.85095856403847758</v>
      </c>
      <c r="I665" s="3">
        <f t="shared" si="65"/>
        <v>2.3893085593348573E-2</v>
      </c>
      <c r="J665" s="22">
        <f t="shared" si="66"/>
        <v>238.93085593348573</v>
      </c>
    </row>
    <row r="666" spans="1:10" x14ac:dyDescent="0.3">
      <c r="A666" s="11">
        <v>6.51</v>
      </c>
      <c r="B666" s="7">
        <v>5</v>
      </c>
      <c r="C666" s="11">
        <f t="shared" si="63"/>
        <v>9.930419091587966E-6</v>
      </c>
      <c r="D666" s="11">
        <f t="shared" si="63"/>
        <v>-1.0768291150539864E-4</v>
      </c>
      <c r="E666" s="11">
        <f t="shared" si="63"/>
        <v>-3.0173587232076209E-5</v>
      </c>
      <c r="F666" s="11">
        <f t="shared" si="61"/>
        <v>2.6848104215978153E-2</v>
      </c>
      <c r="G666" s="3">
        <f t="shared" si="64"/>
        <v>2.4827809128680971E-2</v>
      </c>
      <c r="H666" s="11">
        <f t="shared" si="62"/>
        <v>0.85075674492026498</v>
      </c>
      <c r="I666" s="3">
        <f t="shared" si="65"/>
        <v>2.3902086785843046E-2</v>
      </c>
      <c r="J666" s="22">
        <f t="shared" si="66"/>
        <v>239.02086785843045</v>
      </c>
    </row>
    <row r="667" spans="1:10" x14ac:dyDescent="0.3">
      <c r="A667" s="11">
        <v>6.52</v>
      </c>
      <c r="B667" s="7">
        <v>5</v>
      </c>
      <c r="C667" s="11">
        <f t="shared" si="63"/>
        <v>9.930419091587966E-6</v>
      </c>
      <c r="D667" s="11">
        <f t="shared" si="63"/>
        <v>-1.0768291150539864E-4</v>
      </c>
      <c r="E667" s="11">
        <f t="shared" si="63"/>
        <v>-3.0173587232076209E-5</v>
      </c>
      <c r="F667" s="11">
        <f t="shared" si="61"/>
        <v>2.6848104215978153E-2</v>
      </c>
      <c r="G667" s="3">
        <f t="shared" si="64"/>
        <v>2.4826121278102707E-2</v>
      </c>
      <c r="H667" s="11">
        <f t="shared" si="62"/>
        <v>0.85055490700152925</v>
      </c>
      <c r="I667" s="3">
        <f t="shared" si="65"/>
        <v>2.3911182079776161E-2</v>
      </c>
      <c r="J667" s="22">
        <f t="shared" si="66"/>
        <v>239.1118207977616</v>
      </c>
    </row>
    <row r="668" spans="1:10" x14ac:dyDescent="0.3">
      <c r="A668" s="11">
        <v>6.53</v>
      </c>
      <c r="B668" s="7">
        <v>5</v>
      </c>
      <c r="C668" s="11">
        <f t="shared" si="63"/>
        <v>9.930419091587966E-6</v>
      </c>
      <c r="D668" s="11">
        <f t="shared" si="63"/>
        <v>-1.0768291150539864E-4</v>
      </c>
      <c r="E668" s="11">
        <f t="shared" si="63"/>
        <v>-3.0173587232076209E-5</v>
      </c>
      <c r="F668" s="11">
        <f t="shared" si="61"/>
        <v>2.6848104215978153E-2</v>
      </c>
      <c r="G668" s="3">
        <f t="shared" si="64"/>
        <v>2.4824450738741625E-2</v>
      </c>
      <c r="H668" s="11">
        <f t="shared" si="62"/>
        <v>0.85035304954741708</v>
      </c>
      <c r="I668" s="3">
        <f t="shared" si="65"/>
        <v>2.3920371715538735E-2</v>
      </c>
      <c r="J668" s="22">
        <f t="shared" si="66"/>
        <v>239.20371715538735</v>
      </c>
    </row>
    <row r="669" spans="1:10" x14ac:dyDescent="0.3">
      <c r="A669" s="11">
        <v>6.54</v>
      </c>
      <c r="B669" s="7">
        <v>5</v>
      </c>
      <c r="C669" s="11">
        <f t="shared" si="63"/>
        <v>9.930419091587966E-6</v>
      </c>
      <c r="D669" s="11">
        <f t="shared" si="63"/>
        <v>-1.0768291150539864E-4</v>
      </c>
      <c r="E669" s="11">
        <f t="shared" si="63"/>
        <v>-3.0173587232076209E-5</v>
      </c>
      <c r="F669" s="11">
        <f t="shared" si="61"/>
        <v>2.6848104215978153E-2</v>
      </c>
      <c r="G669" s="3">
        <f t="shared" si="64"/>
        <v>2.4822797570180244E-2</v>
      </c>
      <c r="H669" s="11">
        <f t="shared" si="62"/>
        <v>0.85015117182177702</v>
      </c>
      <c r="I669" s="3">
        <f t="shared" si="65"/>
        <v>2.3929655933535798E-2</v>
      </c>
      <c r="J669" s="22">
        <f t="shared" si="66"/>
        <v>239.29655933535798</v>
      </c>
    </row>
    <row r="670" spans="1:10" x14ac:dyDescent="0.3">
      <c r="A670" s="11">
        <v>6.55</v>
      </c>
      <c r="B670" s="7">
        <v>5</v>
      </c>
      <c r="C670" s="11">
        <f t="shared" si="63"/>
        <v>9.930419091587966E-6</v>
      </c>
      <c r="D670" s="11">
        <f t="shared" si="63"/>
        <v>-1.0768291150539864E-4</v>
      </c>
      <c r="E670" s="11">
        <f t="shared" si="63"/>
        <v>-3.0173587232076209E-5</v>
      </c>
      <c r="F670" s="11">
        <f t="shared" si="61"/>
        <v>2.6848104215978153E-2</v>
      </c>
      <c r="G670" s="3">
        <f t="shared" si="64"/>
        <v>2.4821161832001074E-2</v>
      </c>
      <c r="H670" s="11">
        <f t="shared" si="62"/>
        <v>0.84994927308716162</v>
      </c>
      <c r="I670" s="3">
        <f t="shared" si="65"/>
        <v>2.393903497417682E-2</v>
      </c>
      <c r="J670" s="22">
        <f t="shared" si="66"/>
        <v>239.3903497417682</v>
      </c>
    </row>
    <row r="671" spans="1:10" x14ac:dyDescent="0.3">
      <c r="A671" s="11">
        <v>6.56</v>
      </c>
      <c r="B671" s="7">
        <v>5</v>
      </c>
      <c r="C671" s="11">
        <f t="shared" si="63"/>
        <v>9.930419091587966E-6</v>
      </c>
      <c r="D671" s="11">
        <f t="shared" si="63"/>
        <v>-1.0768291150539864E-4</v>
      </c>
      <c r="E671" s="11">
        <f t="shared" si="63"/>
        <v>-3.0173587232076209E-5</v>
      </c>
      <c r="F671" s="11">
        <f t="shared" si="61"/>
        <v>2.6848104215978153E-2</v>
      </c>
      <c r="G671" s="3">
        <f t="shared" si="64"/>
        <v>2.4819543583786637E-2</v>
      </c>
      <c r="H671" s="11">
        <f t="shared" si="62"/>
        <v>0.84974735260483059</v>
      </c>
      <c r="I671" s="3">
        <f t="shared" si="65"/>
        <v>2.3948509077881042E-2</v>
      </c>
      <c r="J671" s="22">
        <f t="shared" si="66"/>
        <v>239.48509077881042</v>
      </c>
    </row>
    <row r="672" spans="1:10" x14ac:dyDescent="0.3">
      <c r="A672" s="11">
        <v>6.57</v>
      </c>
      <c r="B672" s="7">
        <v>5</v>
      </c>
      <c r="C672" s="11">
        <f t="shared" si="63"/>
        <v>9.930419091587966E-6</v>
      </c>
      <c r="D672" s="11">
        <f t="shared" si="63"/>
        <v>-1.0768291150539864E-4</v>
      </c>
      <c r="E672" s="11">
        <f t="shared" si="63"/>
        <v>-3.0173587232076209E-5</v>
      </c>
      <c r="F672" s="11">
        <f t="shared" si="61"/>
        <v>2.6848104215978153E-2</v>
      </c>
      <c r="G672" s="3">
        <f t="shared" si="64"/>
        <v>2.4817942885119439E-2</v>
      </c>
      <c r="H672" s="11">
        <f t="shared" si="62"/>
        <v>0.84954540963475322</v>
      </c>
      <c r="I672" s="3">
        <f t="shared" si="65"/>
        <v>2.395807848507836E-2</v>
      </c>
      <c r="J672" s="22">
        <f t="shared" si="66"/>
        <v>239.5807848507836</v>
      </c>
    </row>
    <row r="673" spans="1:10" x14ac:dyDescent="0.3">
      <c r="A673" s="11">
        <v>6.58</v>
      </c>
      <c r="B673" s="7">
        <v>5</v>
      </c>
      <c r="C673" s="11">
        <f t="shared" si="63"/>
        <v>9.930419091587966E-6</v>
      </c>
      <c r="D673" s="11">
        <f t="shared" si="63"/>
        <v>-1.0768291150539864E-4</v>
      </c>
      <c r="E673" s="11">
        <f t="shared" si="63"/>
        <v>-3.0173587232076209E-5</v>
      </c>
      <c r="F673" s="11">
        <f t="shared" si="61"/>
        <v>2.6848104215978153E-2</v>
      </c>
      <c r="G673" s="3">
        <f t="shared" si="64"/>
        <v>2.4816359795582003E-2</v>
      </c>
      <c r="H673" s="11">
        <f t="shared" si="62"/>
        <v>0.84934344343561086</v>
      </c>
      <c r="I673" s="3">
        <f t="shared" si="65"/>
        <v>2.3967743436204891E-2</v>
      </c>
      <c r="J673" s="22">
        <f t="shared" si="66"/>
        <v>239.67743436204893</v>
      </c>
    </row>
    <row r="674" spans="1:10" x14ac:dyDescent="0.3">
      <c r="A674" s="11">
        <v>6.59</v>
      </c>
      <c r="B674" s="7">
        <v>5</v>
      </c>
      <c r="C674" s="11">
        <f t="shared" si="63"/>
        <v>9.930419091587966E-6</v>
      </c>
      <c r="D674" s="11">
        <f t="shared" si="63"/>
        <v>-1.0768291150539864E-4</v>
      </c>
      <c r="E674" s="11">
        <f t="shared" si="63"/>
        <v>-3.0173587232076209E-5</v>
      </c>
      <c r="F674" s="11">
        <f t="shared" si="61"/>
        <v>2.6848104215978153E-2</v>
      </c>
      <c r="G674" s="3">
        <f t="shared" si="64"/>
        <v>2.4814794374756838E-2</v>
      </c>
      <c r="H674" s="11">
        <f t="shared" si="62"/>
        <v>0.84914145326479973</v>
      </c>
      <c r="I674" s="3">
        <f t="shared" si="65"/>
        <v>2.397750417171185E-2</v>
      </c>
      <c r="J674" s="22">
        <f t="shared" si="66"/>
        <v>239.77504171711848</v>
      </c>
    </row>
    <row r="675" spans="1:10" x14ac:dyDescent="0.3">
      <c r="A675" s="11">
        <v>6.6</v>
      </c>
      <c r="B675" s="7">
        <v>5</v>
      </c>
      <c r="C675" s="11">
        <f t="shared" si="63"/>
        <v>9.930419091587966E-6</v>
      </c>
      <c r="D675" s="11">
        <f t="shared" si="63"/>
        <v>-1.0768291150539864E-4</v>
      </c>
      <c r="E675" s="11">
        <f t="shared" si="63"/>
        <v>-3.0173587232076209E-5</v>
      </c>
      <c r="F675" s="11">
        <f t="shared" si="61"/>
        <v>2.6848104215978153E-2</v>
      </c>
      <c r="G675" s="3">
        <f t="shared" si="64"/>
        <v>2.481324668222646E-2</v>
      </c>
      <c r="H675" s="11">
        <f t="shared" si="62"/>
        <v>0.84893943837843311</v>
      </c>
      <c r="I675" s="3">
        <f t="shared" si="65"/>
        <v>2.398736093205045E-2</v>
      </c>
      <c r="J675" s="22">
        <f t="shared" si="66"/>
        <v>239.8736093205045</v>
      </c>
    </row>
    <row r="676" spans="1:10" x14ac:dyDescent="0.3">
      <c r="A676" s="11">
        <v>6.61</v>
      </c>
      <c r="B676" s="7">
        <v>5</v>
      </c>
      <c r="C676" s="11">
        <f t="shared" si="63"/>
        <v>9.930419091587966E-6</v>
      </c>
      <c r="D676" s="11">
        <f t="shared" si="63"/>
        <v>-1.0768291150539864E-4</v>
      </c>
      <c r="E676" s="11">
        <f t="shared" si="63"/>
        <v>-3.0173587232076209E-5</v>
      </c>
      <c r="F676" s="11">
        <f t="shared" si="61"/>
        <v>2.6848104215978153E-2</v>
      </c>
      <c r="G676" s="3">
        <f t="shared" si="64"/>
        <v>2.4811716777573382E-2</v>
      </c>
      <c r="H676" s="11">
        <f t="shared" si="62"/>
        <v>0.84873739803134451</v>
      </c>
      <c r="I676" s="3">
        <f t="shared" si="65"/>
        <v>2.399731395768967E-2</v>
      </c>
      <c r="J676" s="22">
        <f t="shared" si="66"/>
        <v>239.9731395768967</v>
      </c>
    </row>
    <row r="677" spans="1:10" x14ac:dyDescent="0.3">
      <c r="A677" s="11">
        <v>6.62</v>
      </c>
      <c r="B677" s="7">
        <v>5</v>
      </c>
      <c r="C677" s="11">
        <f t="shared" si="63"/>
        <v>9.930419091587966E-6</v>
      </c>
      <c r="D677" s="11">
        <f t="shared" si="63"/>
        <v>-1.0768291150539864E-4</v>
      </c>
      <c r="E677" s="11">
        <f t="shared" si="63"/>
        <v>-3.0173587232076209E-5</v>
      </c>
      <c r="F677" s="11">
        <f t="shared" si="61"/>
        <v>2.6848104215978153E-2</v>
      </c>
      <c r="G677" s="3">
        <f t="shared" si="64"/>
        <v>2.4810204720380123E-2</v>
      </c>
      <c r="H677" s="11">
        <f t="shared" si="62"/>
        <v>0.84853533147708993</v>
      </c>
      <c r="I677" s="3">
        <f t="shared" si="65"/>
        <v>2.4007363489102929E-2</v>
      </c>
      <c r="J677" s="22">
        <f t="shared" si="66"/>
        <v>240.07363489102929</v>
      </c>
    </row>
    <row r="678" spans="1:10" x14ac:dyDescent="0.3">
      <c r="A678" s="11">
        <v>6.63</v>
      </c>
      <c r="B678" s="7">
        <v>5</v>
      </c>
      <c r="C678" s="11">
        <f t="shared" si="63"/>
        <v>9.930419091587966E-6</v>
      </c>
      <c r="D678" s="11">
        <f t="shared" si="63"/>
        <v>-1.0768291150539864E-4</v>
      </c>
      <c r="E678" s="11">
        <f t="shared" si="63"/>
        <v>-3.0173587232076209E-5</v>
      </c>
      <c r="F678" s="11">
        <f t="shared" si="61"/>
        <v>2.6848104215978153E-2</v>
      </c>
      <c r="G678" s="3">
        <f t="shared" si="64"/>
        <v>2.4808710570229195E-2</v>
      </c>
      <c r="H678" s="11">
        <f t="shared" si="62"/>
        <v>0.84833323796795046</v>
      </c>
      <c r="I678" s="3">
        <f t="shared" si="65"/>
        <v>2.4017509766773415E-2</v>
      </c>
      <c r="J678" s="22">
        <f t="shared" si="66"/>
        <v>240.17509766773415</v>
      </c>
    </row>
    <row r="679" spans="1:10" x14ac:dyDescent="0.3">
      <c r="A679" s="11">
        <v>6.64</v>
      </c>
      <c r="B679" s="7">
        <v>5</v>
      </c>
      <c r="C679" s="11">
        <f t="shared" si="63"/>
        <v>9.930419091587966E-6</v>
      </c>
      <c r="D679" s="11">
        <f t="shared" si="63"/>
        <v>-1.0768291150539864E-4</v>
      </c>
      <c r="E679" s="11">
        <f t="shared" si="63"/>
        <v>-3.0173587232076209E-5</v>
      </c>
      <c r="F679" s="11">
        <f t="shared" si="61"/>
        <v>2.6848104215978153E-2</v>
      </c>
      <c r="G679" s="3">
        <f t="shared" si="64"/>
        <v>2.4807234386703108E-2</v>
      </c>
      <c r="H679" s="11">
        <f t="shared" si="62"/>
        <v>0.84813111675493535</v>
      </c>
      <c r="I679" s="3">
        <f t="shared" si="65"/>
        <v>2.4027753031195864E-2</v>
      </c>
      <c r="J679" s="22">
        <f t="shared" si="66"/>
        <v>240.27753031195863</v>
      </c>
    </row>
    <row r="680" spans="1:10" x14ac:dyDescent="0.3">
      <c r="A680" s="11">
        <v>6.65</v>
      </c>
      <c r="B680" s="7">
        <v>5</v>
      </c>
      <c r="C680" s="11">
        <f t="shared" si="63"/>
        <v>9.930419091587966E-6</v>
      </c>
      <c r="D680" s="11">
        <f t="shared" si="63"/>
        <v>-1.0768291150539864E-4</v>
      </c>
      <c r="E680" s="11">
        <f t="shared" si="63"/>
        <v>-3.0173587232076209E-5</v>
      </c>
      <c r="F680" s="11">
        <f t="shared" si="61"/>
        <v>2.6848104215978153E-2</v>
      </c>
      <c r="G680" s="3">
        <f t="shared" si="64"/>
        <v>2.4805776229384385E-2</v>
      </c>
      <c r="H680" s="11">
        <f t="shared" si="62"/>
        <v>0.84792896708778409</v>
      </c>
      <c r="I680" s="3">
        <f t="shared" si="65"/>
        <v>2.4038093522872117E-2</v>
      </c>
      <c r="J680" s="22">
        <f t="shared" si="66"/>
        <v>240.38093522872117</v>
      </c>
    </row>
    <row r="681" spans="1:10" x14ac:dyDescent="0.3">
      <c r="A681" s="11">
        <v>6.66</v>
      </c>
      <c r="B681" s="7">
        <v>5</v>
      </c>
      <c r="C681" s="11">
        <f t="shared" si="63"/>
        <v>9.930419091587966E-6</v>
      </c>
      <c r="D681" s="11">
        <f t="shared" si="63"/>
        <v>-1.0768291150539864E-4</v>
      </c>
      <c r="E681" s="11">
        <f t="shared" si="63"/>
        <v>-3.0173587232076209E-5</v>
      </c>
      <c r="F681" s="11">
        <f t="shared" si="61"/>
        <v>2.6848104215978153E-2</v>
      </c>
      <c r="G681" s="3">
        <f t="shared" si="64"/>
        <v>2.4804336157855534E-2</v>
      </c>
      <c r="H681" s="11">
        <f t="shared" si="62"/>
        <v>0.84772678821496961</v>
      </c>
      <c r="I681" s="3">
        <f t="shared" si="65"/>
        <v>2.404853148231556E-2</v>
      </c>
      <c r="J681" s="22">
        <f t="shared" si="66"/>
        <v>240.48531482315559</v>
      </c>
    </row>
    <row r="682" spans="1:10" x14ac:dyDescent="0.3">
      <c r="A682" s="11">
        <v>6.67</v>
      </c>
      <c r="B682" s="7">
        <v>5</v>
      </c>
      <c r="C682" s="11">
        <f t="shared" si="63"/>
        <v>9.930419091587966E-6</v>
      </c>
      <c r="D682" s="11">
        <f t="shared" si="63"/>
        <v>-1.0768291150539864E-4</v>
      </c>
      <c r="E682" s="11">
        <f t="shared" si="63"/>
        <v>-3.0173587232076209E-5</v>
      </c>
      <c r="F682" s="11">
        <f t="shared" si="61"/>
        <v>2.6848104215978153E-2</v>
      </c>
      <c r="G682" s="3">
        <f t="shared" si="64"/>
        <v>2.4802914231699072E-2</v>
      </c>
      <c r="H682" s="11">
        <f t="shared" si="62"/>
        <v>0.84752457938370029</v>
      </c>
      <c r="I682" s="3">
        <f t="shared" si="65"/>
        <v>2.4059067150046687E-2</v>
      </c>
      <c r="J682" s="22">
        <f t="shared" si="66"/>
        <v>240.59067150046687</v>
      </c>
    </row>
    <row r="683" spans="1:10" x14ac:dyDescent="0.3">
      <c r="A683" s="11">
        <v>6.68</v>
      </c>
      <c r="B683" s="7">
        <v>5</v>
      </c>
      <c r="C683" s="11">
        <f t="shared" si="63"/>
        <v>9.930419091587966E-6</v>
      </c>
      <c r="D683" s="11">
        <f t="shared" si="63"/>
        <v>-1.0768291150539864E-4</v>
      </c>
      <c r="E683" s="11">
        <f t="shared" si="63"/>
        <v>-3.0173587232076209E-5</v>
      </c>
      <c r="F683" s="11">
        <f t="shared" si="61"/>
        <v>2.6848104215978153E-2</v>
      </c>
      <c r="G683" s="3">
        <f t="shared" si="64"/>
        <v>2.4801510510497515E-2</v>
      </c>
      <c r="H683" s="11">
        <f t="shared" si="62"/>
        <v>0.84732233983992344</v>
      </c>
      <c r="I683" s="3">
        <f t="shared" si="65"/>
        <v>2.4069700766598423E-2</v>
      </c>
      <c r="J683" s="22">
        <f t="shared" si="66"/>
        <v>240.69700766598424</v>
      </c>
    </row>
    <row r="684" spans="1:10" x14ac:dyDescent="0.3">
      <c r="A684" s="11">
        <v>6.69</v>
      </c>
      <c r="B684" s="7">
        <v>5</v>
      </c>
      <c r="C684" s="11">
        <f t="shared" si="63"/>
        <v>9.930419091587966E-6</v>
      </c>
      <c r="D684" s="11">
        <f t="shared" si="63"/>
        <v>-1.0768291150539864E-4</v>
      </c>
      <c r="E684" s="11">
        <f t="shared" si="63"/>
        <v>-3.0173587232076209E-5</v>
      </c>
      <c r="F684" s="11">
        <f t="shared" si="61"/>
        <v>2.6848104215978153E-2</v>
      </c>
      <c r="G684" s="3">
        <f t="shared" si="64"/>
        <v>2.4800125053833375E-2</v>
      </c>
      <c r="H684" s="11">
        <f t="shared" si="62"/>
        <v>0.84712006882832724</v>
      </c>
      <c r="I684" s="3">
        <f t="shared" si="65"/>
        <v>2.408043257251169E-2</v>
      </c>
      <c r="J684" s="22">
        <f t="shared" si="66"/>
        <v>240.80432572511688</v>
      </c>
    </row>
    <row r="685" spans="1:10" x14ac:dyDescent="0.3">
      <c r="A685" s="11">
        <v>6.7</v>
      </c>
      <c r="B685" s="7">
        <v>5</v>
      </c>
      <c r="C685" s="11">
        <f t="shared" si="63"/>
        <v>9.930419091587966E-6</v>
      </c>
      <c r="D685" s="11">
        <f t="shared" si="63"/>
        <v>-1.0768291150539864E-4</v>
      </c>
      <c r="E685" s="11">
        <f t="shared" si="63"/>
        <v>-3.0173587232076209E-5</v>
      </c>
      <c r="F685" s="11">
        <f t="shared" si="61"/>
        <v>2.6848104215978153E-2</v>
      </c>
      <c r="G685" s="3">
        <f t="shared" si="64"/>
        <v>2.4798757921289168E-2</v>
      </c>
      <c r="H685" s="11">
        <f t="shared" si="62"/>
        <v>0.84691776559234389</v>
      </c>
      <c r="I685" s="3">
        <f t="shared" si="65"/>
        <v>2.4091262808335401E-2</v>
      </c>
      <c r="J685" s="22">
        <f t="shared" si="66"/>
        <v>240.91262808335401</v>
      </c>
    </row>
    <row r="686" spans="1:10" x14ac:dyDescent="0.3">
      <c r="A686" s="11">
        <v>6.71</v>
      </c>
      <c r="B686" s="7">
        <v>5</v>
      </c>
      <c r="C686" s="11">
        <f t="shared" si="63"/>
        <v>9.930419091587966E-6</v>
      </c>
      <c r="D686" s="11">
        <f t="shared" si="63"/>
        <v>-1.0768291150539864E-4</v>
      </c>
      <c r="E686" s="11">
        <f t="shared" si="63"/>
        <v>-3.0173587232076209E-5</v>
      </c>
      <c r="F686" s="11">
        <f t="shared" si="61"/>
        <v>2.6848104215978153E-2</v>
      </c>
      <c r="G686" s="3">
        <f t="shared" si="64"/>
        <v>2.479740917244741E-2</v>
      </c>
      <c r="H686" s="11">
        <f t="shared" si="62"/>
        <v>0.84671542937415223</v>
      </c>
      <c r="I686" s="3">
        <f t="shared" si="65"/>
        <v>2.410219171463357E-2</v>
      </c>
      <c r="J686" s="22">
        <f t="shared" si="66"/>
        <v>241.02191714633568</v>
      </c>
    </row>
    <row r="687" spans="1:10" x14ac:dyDescent="0.3">
      <c r="A687" s="11">
        <v>6.72</v>
      </c>
      <c r="B687" s="7">
        <v>5</v>
      </c>
      <c r="C687" s="11">
        <f t="shared" si="63"/>
        <v>9.930419091587966E-6</v>
      </c>
      <c r="D687" s="11">
        <f t="shared" si="63"/>
        <v>-1.0768291150539864E-4</v>
      </c>
      <c r="E687" s="11">
        <f t="shared" si="63"/>
        <v>-3.0173587232076209E-5</v>
      </c>
      <c r="F687" s="11">
        <f t="shared" si="61"/>
        <v>2.6848104215978153E-2</v>
      </c>
      <c r="G687" s="3">
        <f t="shared" si="64"/>
        <v>2.4796078866890611E-2</v>
      </c>
      <c r="H687" s="11">
        <f t="shared" si="62"/>
        <v>0.84651305941468014</v>
      </c>
      <c r="I687" s="3">
        <f t="shared" si="65"/>
        <v>2.4113219531973762E-2</v>
      </c>
      <c r="J687" s="22">
        <f t="shared" si="66"/>
        <v>241.1321953197376</v>
      </c>
    </row>
    <row r="688" spans="1:10" x14ac:dyDescent="0.3">
      <c r="A688" s="11">
        <v>6.73</v>
      </c>
      <c r="B688" s="7">
        <v>5</v>
      </c>
      <c r="C688" s="11">
        <f t="shared" si="63"/>
        <v>9.930419091587966E-6</v>
      </c>
      <c r="D688" s="11">
        <f t="shared" si="63"/>
        <v>-1.0768291150539864E-4</v>
      </c>
      <c r="E688" s="11">
        <f t="shared" si="63"/>
        <v>-3.0173587232076209E-5</v>
      </c>
      <c r="F688" s="11">
        <f t="shared" si="61"/>
        <v>2.6848104215978153E-2</v>
      </c>
      <c r="G688" s="3">
        <f t="shared" si="64"/>
        <v>2.4794767064201289E-2</v>
      </c>
      <c r="H688" s="11">
        <f t="shared" si="62"/>
        <v>0.84631065495360758</v>
      </c>
      <c r="I688" s="3">
        <f t="shared" si="65"/>
        <v>2.4124346500938643E-2</v>
      </c>
      <c r="J688" s="22">
        <f t="shared" si="66"/>
        <v>241.24346500938643</v>
      </c>
    </row>
    <row r="689" spans="1:10" x14ac:dyDescent="0.3">
      <c r="A689" s="11">
        <v>6.74</v>
      </c>
      <c r="B689" s="7">
        <v>5</v>
      </c>
      <c r="C689" s="11">
        <f t="shared" si="63"/>
        <v>9.930419091587966E-6</v>
      </c>
      <c r="D689" s="11">
        <f t="shared" si="63"/>
        <v>-1.0768291150539864E-4</v>
      </c>
      <c r="E689" s="11">
        <f t="shared" si="63"/>
        <v>-3.0173587232076209E-5</v>
      </c>
      <c r="F689" s="11">
        <f t="shared" si="61"/>
        <v>2.6848104215978153E-2</v>
      </c>
      <c r="G689" s="3">
        <f t="shared" si="64"/>
        <v>2.4793473823961958E-2</v>
      </c>
      <c r="H689" s="11">
        <f t="shared" si="62"/>
        <v>0.8461082152293693</v>
      </c>
      <c r="I689" s="3">
        <f t="shared" si="65"/>
        <v>2.4135572862116206E-2</v>
      </c>
      <c r="J689" s="22">
        <f t="shared" si="66"/>
        <v>241.35572862116206</v>
      </c>
    </row>
    <row r="690" spans="1:10" x14ac:dyDescent="0.3">
      <c r="A690" s="11">
        <v>6.75</v>
      </c>
      <c r="B690" s="7">
        <v>5</v>
      </c>
      <c r="C690" s="11">
        <f t="shared" si="63"/>
        <v>9.930419091587966E-6</v>
      </c>
      <c r="D690" s="11">
        <f t="shared" si="63"/>
        <v>-1.0768291150539864E-4</v>
      </c>
      <c r="E690" s="11">
        <f t="shared" si="63"/>
        <v>-3.0173587232076209E-5</v>
      </c>
      <c r="F690" s="11">
        <f t="shared" si="61"/>
        <v>2.6848104215978153E-2</v>
      </c>
      <c r="G690" s="3">
        <f t="shared" si="64"/>
        <v>2.4792199205755129E-2</v>
      </c>
      <c r="H690" s="11">
        <f t="shared" si="62"/>
        <v>0.84590573947915759</v>
      </c>
      <c r="I690" s="3">
        <f t="shared" si="65"/>
        <v>2.4146898856110433E-2</v>
      </c>
      <c r="J690" s="22">
        <f t="shared" si="66"/>
        <v>241.46898856110431</v>
      </c>
    </row>
    <row r="691" spans="1:10" x14ac:dyDescent="0.3">
      <c r="A691" s="11">
        <v>6.76</v>
      </c>
      <c r="B691" s="7">
        <v>5</v>
      </c>
      <c r="C691" s="11">
        <f t="shared" si="63"/>
        <v>9.930419091587966E-6</v>
      </c>
      <c r="D691" s="11">
        <f t="shared" si="63"/>
        <v>-1.0768291150539864E-4</v>
      </c>
      <c r="E691" s="11">
        <f t="shared" si="63"/>
        <v>-3.0173587232076209E-5</v>
      </c>
      <c r="F691" s="11">
        <f t="shared" si="61"/>
        <v>2.6848104215978153E-2</v>
      </c>
      <c r="G691" s="3">
        <f t="shared" si="64"/>
        <v>2.4790943269163323E-2</v>
      </c>
      <c r="H691" s="11">
        <f t="shared" si="62"/>
        <v>0.84570322693892452</v>
      </c>
      <c r="I691" s="3">
        <f t="shared" si="65"/>
        <v>2.4158344070118964E-2</v>
      </c>
      <c r="J691" s="22">
        <f t="shared" si="66"/>
        <v>241.58344070118966</v>
      </c>
    </row>
    <row r="692" spans="1:10" x14ac:dyDescent="0.3">
      <c r="A692" s="11">
        <v>6.77</v>
      </c>
      <c r="B692" s="7">
        <v>5</v>
      </c>
      <c r="C692" s="11">
        <f t="shared" si="63"/>
        <v>9.930419091587966E-6</v>
      </c>
      <c r="D692" s="11">
        <f t="shared" si="63"/>
        <v>-1.0768291150539864E-4</v>
      </c>
      <c r="E692" s="11">
        <f t="shared" si="63"/>
        <v>-3.0173587232076209E-5</v>
      </c>
      <c r="F692" s="11">
        <f t="shared" si="61"/>
        <v>2.6848104215978153E-2</v>
      </c>
      <c r="G692" s="3">
        <f t="shared" si="64"/>
        <v>2.4789706073769055E-2</v>
      </c>
      <c r="H692" s="11">
        <f t="shared" si="62"/>
        <v>0.84550067684338526</v>
      </c>
      <c r="I692" s="3">
        <f t="shared" si="65"/>
        <v>2.4169925045993246E-2</v>
      </c>
      <c r="J692" s="22">
        <f t="shared" si="66"/>
        <v>241.69925045993244</v>
      </c>
    </row>
    <row r="693" spans="1:10" x14ac:dyDescent="0.3">
      <c r="A693" s="11">
        <v>6.78</v>
      </c>
      <c r="B693" s="7">
        <v>5</v>
      </c>
      <c r="C693" s="11">
        <f t="shared" si="63"/>
        <v>9.930419091587966E-6</v>
      </c>
      <c r="D693" s="11">
        <f t="shared" si="63"/>
        <v>-1.0768291150539864E-4</v>
      </c>
      <c r="E693" s="11">
        <f t="shared" si="63"/>
        <v>-3.0173587232076209E-5</v>
      </c>
      <c r="F693" s="11">
        <f t="shared" si="61"/>
        <v>2.6848104215978153E-2</v>
      </c>
      <c r="G693" s="3">
        <f t="shared" si="64"/>
        <v>2.4788487679154831E-2</v>
      </c>
      <c r="H693" s="11">
        <f t="shared" si="62"/>
        <v>0.84529808842602083</v>
      </c>
      <c r="I693" s="3">
        <f t="shared" si="65"/>
        <v>2.4181637436059944E-2</v>
      </c>
      <c r="J693" s="22">
        <f t="shared" si="66"/>
        <v>241.81637436059944</v>
      </c>
    </row>
    <row r="694" spans="1:10" x14ac:dyDescent="0.3">
      <c r="A694" s="11">
        <v>6.79</v>
      </c>
      <c r="B694" s="7">
        <v>5</v>
      </c>
      <c r="C694" s="11">
        <f t="shared" si="63"/>
        <v>9.930419091587966E-6</v>
      </c>
      <c r="D694" s="11">
        <f t="shared" si="63"/>
        <v>-1.0768291150539864E-4</v>
      </c>
      <c r="E694" s="11">
        <f t="shared" si="63"/>
        <v>-3.0173587232076209E-5</v>
      </c>
      <c r="F694" s="11">
        <f t="shared" si="61"/>
        <v>2.6848104215978153E-2</v>
      </c>
      <c r="G694" s="3">
        <f t="shared" si="64"/>
        <v>2.478728814490317E-2</v>
      </c>
      <c r="H694" s="11">
        <f t="shared" si="62"/>
        <v>0.84509546091908039</v>
      </c>
      <c r="I694" s="3">
        <f t="shared" si="65"/>
        <v>2.4193476865632668E-2</v>
      </c>
      <c r="J694" s="22">
        <f t="shared" si="66"/>
        <v>241.9347686563267</v>
      </c>
    </row>
    <row r="695" spans="1:10" x14ac:dyDescent="0.3">
      <c r="A695" s="11">
        <v>6.8</v>
      </c>
      <c r="B695" s="7">
        <v>5</v>
      </c>
      <c r="C695" s="11">
        <f t="shared" si="63"/>
        <v>9.930419091587966E-6</v>
      </c>
      <c r="D695" s="11">
        <f t="shared" si="63"/>
        <v>-1.0768291150539864E-4</v>
      </c>
      <c r="E695" s="11">
        <f t="shared" si="63"/>
        <v>-3.0173587232076209E-5</v>
      </c>
      <c r="F695" s="11">
        <f t="shared" si="61"/>
        <v>2.6848104215978153E-2</v>
      </c>
      <c r="G695" s="3">
        <f t="shared" si="64"/>
        <v>2.4786107530596589E-2</v>
      </c>
      <c r="H695" s="11">
        <f t="shared" si="62"/>
        <v>0.84489279355358438</v>
      </c>
      <c r="I695" s="3">
        <f t="shared" si="65"/>
        <v>2.4205438933012857E-2</v>
      </c>
      <c r="J695" s="22">
        <f t="shared" si="66"/>
        <v>242.05438933012857</v>
      </c>
    </row>
    <row r="696" spans="1:10" x14ac:dyDescent="0.3">
      <c r="A696" s="11">
        <v>6.81</v>
      </c>
      <c r="B696" s="7">
        <v>5</v>
      </c>
      <c r="C696" s="11">
        <f t="shared" si="63"/>
        <v>9.930419091587966E-6</v>
      </c>
      <c r="D696" s="11">
        <f t="shared" si="63"/>
        <v>-1.0768291150539864E-4</v>
      </c>
      <c r="E696" s="11">
        <f t="shared" si="63"/>
        <v>-3.0173587232076209E-5</v>
      </c>
      <c r="F696" s="11">
        <f t="shared" si="61"/>
        <v>2.6848104215978153E-2</v>
      </c>
      <c r="G696" s="3">
        <f t="shared" si="64"/>
        <v>2.47849458958176E-2</v>
      </c>
      <c r="H696" s="11">
        <f t="shared" si="62"/>
        <v>0.84469008555932723</v>
      </c>
      <c r="I696" s="3">
        <f t="shared" si="65"/>
        <v>2.4217519209483562E-2</v>
      </c>
      <c r="J696" s="22">
        <f t="shared" si="66"/>
        <v>242.17519209483561</v>
      </c>
    </row>
    <row r="697" spans="1:10" x14ac:dyDescent="0.3">
      <c r="A697" s="11">
        <v>6.82</v>
      </c>
      <c r="B697" s="7">
        <v>5</v>
      </c>
      <c r="C697" s="11">
        <f t="shared" si="63"/>
        <v>9.930419091587966E-6</v>
      </c>
      <c r="D697" s="11">
        <f t="shared" si="63"/>
        <v>-1.0768291150539864E-4</v>
      </c>
      <c r="E697" s="11">
        <f t="shared" si="63"/>
        <v>-3.0173587232076209E-5</v>
      </c>
      <c r="F697" s="11">
        <f t="shared" si="61"/>
        <v>2.6848104215978153E-2</v>
      </c>
      <c r="G697" s="3">
        <f t="shared" si="64"/>
        <v>2.4783803300148718E-2</v>
      </c>
      <c r="H697" s="11">
        <f t="shared" si="62"/>
        <v>0.84448733616488003</v>
      </c>
      <c r="I697" s="3">
        <f t="shared" si="65"/>
        <v>2.4229713239313888E-2</v>
      </c>
      <c r="J697" s="22">
        <f t="shared" si="66"/>
        <v>242.2971323931389</v>
      </c>
    </row>
    <row r="698" spans="1:10" x14ac:dyDescent="0.3">
      <c r="A698" s="11">
        <v>6.83</v>
      </c>
      <c r="B698" s="7">
        <v>5</v>
      </c>
      <c r="C698" s="11">
        <f t="shared" si="63"/>
        <v>9.930419091587966E-6</v>
      </c>
      <c r="D698" s="11">
        <f t="shared" si="63"/>
        <v>-1.0768291150539864E-4</v>
      </c>
      <c r="E698" s="11">
        <f t="shared" si="63"/>
        <v>-3.0173587232076209E-5</v>
      </c>
      <c r="F698" s="11">
        <f t="shared" si="61"/>
        <v>2.6848104215978153E-2</v>
      </c>
      <c r="G698" s="3">
        <f t="shared" si="64"/>
        <v>2.4782679803172461E-2</v>
      </c>
      <c r="H698" s="11">
        <f t="shared" si="62"/>
        <v>0.84428454459759372</v>
      </c>
      <c r="I698" s="3">
        <f t="shared" si="65"/>
        <v>2.4242016539754552E-2</v>
      </c>
      <c r="J698" s="22">
        <f t="shared" si="66"/>
        <v>242.42016539754553</v>
      </c>
    </row>
    <row r="699" spans="1:10" x14ac:dyDescent="0.3">
      <c r="A699" s="11">
        <v>6.84</v>
      </c>
      <c r="B699" s="7">
        <v>5</v>
      </c>
      <c r="C699" s="11">
        <f t="shared" si="63"/>
        <v>9.930419091587966E-6</v>
      </c>
      <c r="D699" s="11">
        <f t="shared" si="63"/>
        <v>-1.0768291150539864E-4</v>
      </c>
      <c r="E699" s="11">
        <f t="shared" si="63"/>
        <v>-3.0173587232076209E-5</v>
      </c>
      <c r="F699" s="11">
        <f t="shared" si="61"/>
        <v>2.6848104215978153E-2</v>
      </c>
      <c r="G699" s="3">
        <f t="shared" si="64"/>
        <v>2.4781575464471337E-2</v>
      </c>
      <c r="H699" s="11">
        <f t="shared" si="62"/>
        <v>0.844081710083601</v>
      </c>
      <c r="I699" s="3">
        <f t="shared" si="65"/>
        <v>2.4254424601031666E-2</v>
      </c>
      <c r="J699" s="22">
        <f t="shared" si="66"/>
        <v>242.54424601031667</v>
      </c>
    </row>
    <row r="700" spans="1:10" x14ac:dyDescent="0.3">
      <c r="A700" s="11">
        <v>6.85</v>
      </c>
      <c r="B700" s="7">
        <v>5</v>
      </c>
      <c r="C700" s="11">
        <f t="shared" si="63"/>
        <v>9.930419091587966E-6</v>
      </c>
      <c r="D700" s="11">
        <f t="shared" si="63"/>
        <v>-1.0768291150539864E-4</v>
      </c>
      <c r="E700" s="11">
        <f t="shared" si="63"/>
        <v>-3.0173587232076209E-5</v>
      </c>
      <c r="F700" s="11">
        <f t="shared" si="61"/>
        <v>2.6848104215978153E-2</v>
      </c>
      <c r="G700" s="3">
        <f t="shared" si="64"/>
        <v>2.4780490343627861E-2</v>
      </c>
      <c r="H700" s="11">
        <f t="shared" si="62"/>
        <v>0.84387883184782042</v>
      </c>
      <c r="I700" s="3">
        <f t="shared" si="65"/>
        <v>2.4266932886354731E-2</v>
      </c>
      <c r="J700" s="22">
        <f t="shared" si="66"/>
        <v>242.66932886354732</v>
      </c>
    </row>
    <row r="701" spans="1:10" x14ac:dyDescent="0.3">
      <c r="A701" s="11">
        <v>6.86</v>
      </c>
      <c r="B701" s="7">
        <v>5</v>
      </c>
      <c r="C701" s="11">
        <f t="shared" si="63"/>
        <v>9.930419091587966E-6</v>
      </c>
      <c r="D701" s="11">
        <f t="shared" si="63"/>
        <v>-1.0768291150539864E-4</v>
      </c>
      <c r="E701" s="11">
        <f t="shared" si="63"/>
        <v>-3.0173587232076209E-5</v>
      </c>
      <c r="F701" s="11">
        <f t="shared" si="61"/>
        <v>2.6848104215978153E-2</v>
      </c>
      <c r="G701" s="3">
        <f t="shared" si="64"/>
        <v>2.4779424500224554E-2</v>
      </c>
      <c r="H701" s="11">
        <f t="shared" si="62"/>
        <v>0.84367590911395773</v>
      </c>
      <c r="I701" s="3">
        <f t="shared" si="65"/>
        <v>2.4279536831905091E-2</v>
      </c>
      <c r="J701" s="22">
        <f t="shared" si="66"/>
        <v>242.79536831905091</v>
      </c>
    </row>
    <row r="702" spans="1:10" x14ac:dyDescent="0.3">
      <c r="A702" s="11">
        <v>6.87</v>
      </c>
      <c r="B702" s="7">
        <v>5</v>
      </c>
      <c r="C702" s="11">
        <f t="shared" si="63"/>
        <v>9.930419091587966E-6</v>
      </c>
      <c r="D702" s="11">
        <f t="shared" si="63"/>
        <v>-1.0768291150539864E-4</v>
      </c>
      <c r="E702" s="11">
        <f t="shared" si="63"/>
        <v>-3.0173587232076209E-5</v>
      </c>
      <c r="F702" s="11">
        <f t="shared" si="61"/>
        <v>2.6848104215978153E-2</v>
      </c>
      <c r="G702" s="3">
        <f t="shared" si="64"/>
        <v>2.4778377993843928E-2</v>
      </c>
      <c r="H702" s="11">
        <f t="shared" si="62"/>
        <v>0.84347294110451032</v>
      </c>
      <c r="I702" s="3">
        <f t="shared" si="65"/>
        <v>2.4292231846843038E-2</v>
      </c>
      <c r="J702" s="22">
        <f t="shared" si="66"/>
        <v>242.92231846843038</v>
      </c>
    </row>
    <row r="703" spans="1:10" x14ac:dyDescent="0.3">
      <c r="A703" s="11">
        <v>6.88</v>
      </c>
      <c r="B703" s="7">
        <v>5</v>
      </c>
      <c r="C703" s="11">
        <f t="shared" si="63"/>
        <v>9.930419091587966E-6</v>
      </c>
      <c r="D703" s="11">
        <f t="shared" si="63"/>
        <v>-1.0768291150539864E-4</v>
      </c>
      <c r="E703" s="11">
        <f t="shared" si="63"/>
        <v>-3.0173587232076209E-5</v>
      </c>
      <c r="F703" s="11">
        <f t="shared" si="61"/>
        <v>2.6848104215978153E-2</v>
      </c>
      <c r="G703" s="3">
        <f t="shared" si="64"/>
        <v>2.4777350884068496E-2</v>
      </c>
      <c r="H703" s="11">
        <f t="shared" si="62"/>
        <v>0.84326992704076842</v>
      </c>
      <c r="I703" s="3">
        <f t="shared" si="65"/>
        <v>2.4305013313296264E-2</v>
      </c>
      <c r="J703" s="22">
        <f t="shared" si="66"/>
        <v>243.05013313296263</v>
      </c>
    </row>
    <row r="704" spans="1:10" x14ac:dyDescent="0.3">
      <c r="A704" s="11">
        <v>6.89</v>
      </c>
      <c r="B704" s="7">
        <v>5</v>
      </c>
      <c r="C704" s="11">
        <f t="shared" si="63"/>
        <v>9.930419091587966E-6</v>
      </c>
      <c r="D704" s="11">
        <f t="shared" si="63"/>
        <v>-1.0768291150539864E-4</v>
      </c>
      <c r="E704" s="11">
        <f t="shared" si="63"/>
        <v>-3.0173587232076209E-5</v>
      </c>
      <c r="F704" s="11">
        <f t="shared" si="61"/>
        <v>2.6848104215978153E-2</v>
      </c>
      <c r="G704" s="3">
        <f t="shared" si="64"/>
        <v>2.4776343230480769E-2</v>
      </c>
      <c r="H704" s="11">
        <f t="shared" si="62"/>
        <v>0.84306686614281934</v>
      </c>
      <c r="I704" s="3">
        <f t="shared" si="65"/>
        <v>2.43178765863723E-2</v>
      </c>
      <c r="J704" s="22">
        <f t="shared" si="66"/>
        <v>243.17876586372302</v>
      </c>
    </row>
    <row r="705" spans="1:10" x14ac:dyDescent="0.3">
      <c r="A705" s="11">
        <v>6.9</v>
      </c>
      <c r="B705" s="7">
        <v>5</v>
      </c>
      <c r="C705" s="11">
        <f t="shared" si="63"/>
        <v>9.930419091587966E-6</v>
      </c>
      <c r="D705" s="11">
        <f t="shared" si="63"/>
        <v>-1.0768291150539864E-4</v>
      </c>
      <c r="E705" s="11">
        <f t="shared" si="63"/>
        <v>-3.0173587232076209E-5</v>
      </c>
      <c r="F705" s="11">
        <f t="shared" si="61"/>
        <v>2.6848104215978153E-2</v>
      </c>
      <c r="G705" s="3">
        <f t="shared" si="64"/>
        <v>2.4775355092663268E-2</v>
      </c>
      <c r="H705" s="11">
        <f t="shared" si="62"/>
        <v>0.84286375762954946</v>
      </c>
      <c r="I705" s="3">
        <f t="shared" si="65"/>
        <v>2.43308169941443E-2</v>
      </c>
      <c r="J705" s="22">
        <f t="shared" si="66"/>
        <v>243.308169941443</v>
      </c>
    </row>
    <row r="706" spans="1:10" x14ac:dyDescent="0.3">
      <c r="A706" s="11">
        <v>6.91</v>
      </c>
      <c r="B706" s="7">
        <v>5</v>
      </c>
      <c r="C706" s="11">
        <f t="shared" si="63"/>
        <v>9.930419091587966E-6</v>
      </c>
      <c r="D706" s="11">
        <f t="shared" si="63"/>
        <v>-1.0768291150539864E-4</v>
      </c>
      <c r="E706" s="11">
        <f t="shared" si="63"/>
        <v>-3.0173587232076209E-5</v>
      </c>
      <c r="F706" s="11">
        <f t="shared" si="61"/>
        <v>2.6848104215978153E-2</v>
      </c>
      <c r="G706" s="3">
        <f t="shared" si="64"/>
        <v>2.4774386530198506E-2</v>
      </c>
      <c r="H706" s="11">
        <f t="shared" si="62"/>
        <v>0.84266060071864723</v>
      </c>
      <c r="I706" s="3">
        <f t="shared" si="65"/>
        <v>2.4343829837653708E-2</v>
      </c>
      <c r="J706" s="22">
        <f t="shared" si="66"/>
        <v>243.43829837653709</v>
      </c>
    </row>
    <row r="707" spans="1:10" x14ac:dyDescent="0.3">
      <c r="A707" s="11">
        <v>6.92</v>
      </c>
      <c r="B707" s="7">
        <v>5</v>
      </c>
      <c r="C707" s="11">
        <f t="shared" si="63"/>
        <v>9.930419091587966E-6</v>
      </c>
      <c r="D707" s="11">
        <f t="shared" si="63"/>
        <v>-1.0768291150539864E-4</v>
      </c>
      <c r="E707" s="11">
        <f t="shared" si="63"/>
        <v>-3.0173587232076209E-5</v>
      </c>
      <c r="F707" s="11">
        <f t="shared" si="61"/>
        <v>2.6848104215978153E-2</v>
      </c>
      <c r="G707" s="3">
        <f t="shared" si="64"/>
        <v>2.4773437602668997E-2</v>
      </c>
      <c r="H707" s="11">
        <f t="shared" si="62"/>
        <v>0.84245739462660651</v>
      </c>
      <c r="I707" s="3">
        <f t="shared" si="65"/>
        <v>2.4356910390912923E-2</v>
      </c>
      <c r="J707" s="22">
        <f t="shared" si="66"/>
        <v>243.56910390912924</v>
      </c>
    </row>
    <row r="708" spans="1:10" x14ac:dyDescent="0.3">
      <c r="A708" s="11">
        <v>6.93</v>
      </c>
      <c r="B708" s="7">
        <v>5</v>
      </c>
      <c r="C708" s="11">
        <f t="shared" si="63"/>
        <v>9.930419091587966E-6</v>
      </c>
      <c r="D708" s="11">
        <f t="shared" si="63"/>
        <v>-1.0768291150539864E-4</v>
      </c>
      <c r="E708" s="11">
        <f t="shared" si="63"/>
        <v>-3.0173587232076209E-5</v>
      </c>
      <c r="F708" s="11">
        <f t="shared" si="61"/>
        <v>2.6848104215978153E-2</v>
      </c>
      <c r="G708" s="3">
        <f t="shared" si="64"/>
        <v>2.4772508369657255E-2</v>
      </c>
      <c r="H708" s="11">
        <f t="shared" si="62"/>
        <v>0.84225413856872877</v>
      </c>
      <c r="I708" s="3">
        <f t="shared" si="65"/>
        <v>2.4370053900899968E-2</v>
      </c>
      <c r="J708" s="22">
        <f t="shared" si="66"/>
        <v>243.70053900899967</v>
      </c>
    </row>
    <row r="709" spans="1:10" x14ac:dyDescent="0.3">
      <c r="A709" s="11">
        <v>6.94</v>
      </c>
      <c r="B709" s="7">
        <v>5</v>
      </c>
      <c r="C709" s="11">
        <f t="shared" si="63"/>
        <v>9.930419091587966E-6</v>
      </c>
      <c r="D709" s="11">
        <f t="shared" si="63"/>
        <v>-1.0768291150539864E-4</v>
      </c>
      <c r="E709" s="11">
        <f t="shared" si="63"/>
        <v>-3.0173587232076209E-5</v>
      </c>
      <c r="F709" s="11">
        <f t="shared" si="61"/>
        <v>2.6848104215978153E-2</v>
      </c>
      <c r="G709" s="3">
        <f t="shared" si="64"/>
        <v>2.4771598890745792E-2</v>
      </c>
      <c r="H709" s="11">
        <f t="shared" si="62"/>
        <v>0.84205083175912654</v>
      </c>
      <c r="I709" s="3">
        <f t="shared" si="65"/>
        <v>2.4383255587557606E-2</v>
      </c>
      <c r="J709" s="22">
        <f t="shared" si="66"/>
        <v>243.83255587557608</v>
      </c>
    </row>
    <row r="710" spans="1:10" x14ac:dyDescent="0.3">
      <c r="A710" s="11">
        <v>6.95</v>
      </c>
      <c r="B710" s="7">
        <v>5</v>
      </c>
      <c r="C710" s="11">
        <f t="shared" si="63"/>
        <v>9.930419091587966E-6</v>
      </c>
      <c r="D710" s="11">
        <f t="shared" si="63"/>
        <v>-1.0768291150539864E-4</v>
      </c>
      <c r="E710" s="11">
        <f t="shared" si="63"/>
        <v>-3.0173587232076209E-5</v>
      </c>
      <c r="F710" s="11">
        <f t="shared" si="61"/>
        <v>2.6848104215978153E-2</v>
      </c>
      <c r="G710" s="3">
        <f t="shared" si="64"/>
        <v>2.4770709225517128E-2</v>
      </c>
      <c r="H710" s="11">
        <f t="shared" si="62"/>
        <v>0.84184747341072608</v>
      </c>
      <c r="I710" s="3">
        <f t="shared" si="65"/>
        <v>2.4396510643793334E-2</v>
      </c>
      <c r="J710" s="22">
        <f t="shared" si="66"/>
        <v>243.96510643793334</v>
      </c>
    </row>
    <row r="711" spans="1:10" x14ac:dyDescent="0.3">
      <c r="A711" s="11">
        <v>6.96</v>
      </c>
      <c r="B711" s="7">
        <v>5</v>
      </c>
      <c r="C711" s="11">
        <f t="shared" si="63"/>
        <v>9.930419091587966E-6</v>
      </c>
      <c r="D711" s="11">
        <f t="shared" si="63"/>
        <v>-1.0768291150539864E-4</v>
      </c>
      <c r="E711" s="11">
        <f t="shared" si="63"/>
        <v>-3.0173587232076209E-5</v>
      </c>
      <c r="F711" s="11">
        <f t="shared" si="61"/>
        <v>2.6848104215978153E-2</v>
      </c>
      <c r="G711" s="3">
        <f t="shared" si="64"/>
        <v>2.4769839433553775E-2</v>
      </c>
      <c r="H711" s="11">
        <f t="shared" si="62"/>
        <v>0.84164406273527015</v>
      </c>
      <c r="I711" s="3">
        <f t="shared" si="65"/>
        <v>2.4409814235477612E-2</v>
      </c>
      <c r="J711" s="22">
        <f t="shared" si="66"/>
        <v>244.09814235477612</v>
      </c>
    </row>
    <row r="712" spans="1:10" x14ac:dyDescent="0.3">
      <c r="A712" s="11">
        <v>6.97</v>
      </c>
      <c r="B712" s="7">
        <v>5</v>
      </c>
      <c r="C712" s="11">
        <f t="shared" si="63"/>
        <v>9.930419091587966E-6</v>
      </c>
      <c r="D712" s="11">
        <f t="shared" si="63"/>
        <v>-1.0768291150539864E-4</v>
      </c>
      <c r="E712" s="11">
        <f t="shared" si="63"/>
        <v>-3.0173587232076209E-5</v>
      </c>
      <c r="F712" s="11">
        <f t="shared" si="61"/>
        <v>2.6848104215978153E-2</v>
      </c>
      <c r="G712" s="3">
        <f t="shared" si="64"/>
        <v>2.4768989574438245E-2</v>
      </c>
      <c r="H712" s="11">
        <f t="shared" si="62"/>
        <v>0.84144059894332113</v>
      </c>
      <c r="I712" s="3">
        <f t="shared" si="65"/>
        <v>2.4423161501442969E-2</v>
      </c>
      <c r="J712" s="22">
        <f t="shared" si="66"/>
        <v>244.23161501442968</v>
      </c>
    </row>
    <row r="713" spans="1:10" x14ac:dyDescent="0.3">
      <c r="A713" s="11">
        <v>6.98</v>
      </c>
      <c r="B713" s="7">
        <v>5</v>
      </c>
      <c r="C713" s="11">
        <f t="shared" si="63"/>
        <v>9.930419091587966E-6</v>
      </c>
      <c r="D713" s="11">
        <f t="shared" si="63"/>
        <v>-1.0768291150539864E-4</v>
      </c>
      <c r="E713" s="11">
        <f t="shared" si="63"/>
        <v>-3.0173587232076209E-5</v>
      </c>
      <c r="F713" s="11">
        <f t="shared" si="61"/>
        <v>2.6848104215978153E-2</v>
      </c>
      <c r="G713" s="3">
        <f t="shared" si="64"/>
        <v>2.4768159707753055E-2</v>
      </c>
      <c r="H713" s="11">
        <f t="shared" si="62"/>
        <v>0.84123708124426388</v>
      </c>
      <c r="I713" s="3">
        <f t="shared" si="65"/>
        <v>2.4436547553483123E-2</v>
      </c>
      <c r="J713" s="22">
        <f t="shared" si="66"/>
        <v>244.36547553483123</v>
      </c>
    </row>
    <row r="714" spans="1:10" x14ac:dyDescent="0.3">
      <c r="A714" s="11">
        <v>6.99</v>
      </c>
      <c r="B714" s="7">
        <v>5</v>
      </c>
      <c r="C714" s="11">
        <f t="shared" si="63"/>
        <v>9.930419091587966E-6</v>
      </c>
      <c r="D714" s="11">
        <f t="shared" si="63"/>
        <v>-1.0768291150539864E-4</v>
      </c>
      <c r="E714" s="11">
        <f t="shared" si="63"/>
        <v>-3.0173587232076209E-5</v>
      </c>
      <c r="F714" s="11">
        <f t="shared" si="61"/>
        <v>2.6848104215978153E-2</v>
      </c>
      <c r="G714" s="3">
        <f t="shared" si="64"/>
        <v>2.4767349893080725E-2</v>
      </c>
      <c r="H714" s="11">
        <f t="shared" si="62"/>
        <v>0.8410335088463089</v>
      </c>
      <c r="I714" s="3">
        <f t="shared" si="65"/>
        <v>2.4449967476352974E-2</v>
      </c>
      <c r="J714" s="22">
        <f t="shared" si="66"/>
        <v>244.49967476352975</v>
      </c>
    </row>
    <row r="715" spans="1:10" x14ac:dyDescent="0.3">
      <c r="A715" s="11">
        <v>7</v>
      </c>
      <c r="B715" s="7">
        <v>7</v>
      </c>
      <c r="C715" s="11">
        <f t="shared" si="63"/>
        <v>-1.7998900274393943E-5</v>
      </c>
      <c r="D715" s="11">
        <f t="shared" si="63"/>
        <v>4.8597030740863643E-4</v>
      </c>
      <c r="E715" s="11">
        <f t="shared" si="63"/>
        <v>-4.2357087052292269E-3</v>
      </c>
      <c r="F715" s="11">
        <f t="shared" si="61"/>
        <v>3.6777598857702286E-2</v>
      </c>
      <c r="G715" s="3">
        <f t="shared" si="64"/>
        <v>2.4766560190003759E-2</v>
      </c>
      <c r="H715" s="11">
        <f t="shared" si="62"/>
        <v>0.84082988095649469</v>
      </c>
      <c r="I715" s="3">
        <f t="shared" si="65"/>
        <v>2.4463416327764165E-2</v>
      </c>
      <c r="J715" s="22">
        <f t="shared" si="66"/>
        <v>244.63416327764165</v>
      </c>
    </row>
    <row r="716" spans="1:10" x14ac:dyDescent="0.3">
      <c r="A716" s="11">
        <v>7.01</v>
      </c>
      <c r="B716" s="7">
        <v>7</v>
      </c>
      <c r="C716" s="11">
        <f t="shared" si="63"/>
        <v>-1.7998900274393943E-5</v>
      </c>
      <c r="D716" s="11">
        <f t="shared" si="63"/>
        <v>4.8597030740863643E-4</v>
      </c>
      <c r="E716" s="11">
        <f t="shared" si="63"/>
        <v>-4.2357087052292269E-3</v>
      </c>
      <c r="F716" s="11">
        <f t="shared" si="61"/>
        <v>3.6777598857702286E-2</v>
      </c>
      <c r="G716" s="3">
        <f t="shared" si="64"/>
        <v>2.476579134392658E-2</v>
      </c>
      <c r="H716" s="11">
        <f t="shared" si="62"/>
        <v>0.84062619273928707</v>
      </c>
      <c r="I716" s="3">
        <f t="shared" si="65"/>
        <v>2.4476869790268196E-2</v>
      </c>
      <c r="J716" s="22">
        <f t="shared" si="66"/>
        <v>244.76869790268196</v>
      </c>
    </row>
    <row r="717" spans="1:10" x14ac:dyDescent="0.3">
      <c r="A717" s="11">
        <v>7.02</v>
      </c>
      <c r="B717" s="7">
        <v>7</v>
      </c>
      <c r="C717" s="11">
        <f t="shared" si="63"/>
        <v>-1.7998900274393943E-5</v>
      </c>
      <c r="D717" s="11">
        <f t="shared" si="63"/>
        <v>4.8597030740863643E-4</v>
      </c>
      <c r="E717" s="11">
        <f t="shared" si="63"/>
        <v>-4.2357087052292269E-3</v>
      </c>
      <c r="F717" s="11">
        <f t="shared" si="61"/>
        <v>3.6777598857702286E-2</v>
      </c>
      <c r="G717" s="3">
        <f t="shared" si="64"/>
        <v>2.4765043988536333E-2</v>
      </c>
      <c r="H717" s="11">
        <f t="shared" si="62"/>
        <v>0.84042243999795496</v>
      </c>
      <c r="I717" s="3">
        <f t="shared" si="65"/>
        <v>2.4490306564938003E-2</v>
      </c>
      <c r="J717" s="22">
        <f t="shared" si="66"/>
        <v>244.90306564938004</v>
      </c>
    </row>
    <row r="718" spans="1:10" x14ac:dyDescent="0.3">
      <c r="A718" s="11">
        <v>7.03</v>
      </c>
      <c r="B718" s="7">
        <v>7</v>
      </c>
      <c r="C718" s="11">
        <f t="shared" si="63"/>
        <v>-1.7998900274393943E-5</v>
      </c>
      <c r="D718" s="11">
        <f t="shared" si="63"/>
        <v>4.8597030740863643E-4</v>
      </c>
      <c r="E718" s="11">
        <f t="shared" si="63"/>
        <v>-4.2357087052292269E-3</v>
      </c>
      <c r="F718" s="11">
        <f t="shared" si="61"/>
        <v>3.6777598857702286E-2</v>
      </c>
      <c r="G718" s="3">
        <f t="shared" si="64"/>
        <v>2.4764318015839608E-2</v>
      </c>
      <c r="H718" s="11">
        <f t="shared" si="62"/>
        <v>0.84021862289952531</v>
      </c>
      <c r="I718" s="3">
        <f t="shared" si="65"/>
        <v>2.4503726216985378E-2</v>
      </c>
      <c r="J718" s="22">
        <f t="shared" si="66"/>
        <v>245.03726216985376</v>
      </c>
    </row>
    <row r="719" spans="1:10" x14ac:dyDescent="0.3">
      <c r="A719" s="11">
        <v>7.04</v>
      </c>
      <c r="B719" s="7">
        <v>7</v>
      </c>
      <c r="C719" s="11">
        <f t="shared" si="63"/>
        <v>-1.7998900274393943E-5</v>
      </c>
      <c r="D719" s="11">
        <f t="shared" si="63"/>
        <v>4.8597030740863643E-4</v>
      </c>
      <c r="E719" s="11">
        <f t="shared" si="63"/>
        <v>-4.2357087052292269E-3</v>
      </c>
      <c r="F719" s="11">
        <f t="shared" si="63"/>
        <v>3.6777598857702286E-2</v>
      </c>
      <c r="G719" s="3">
        <f t="shared" si="64"/>
        <v>2.4763613317843006E-2</v>
      </c>
      <c r="H719" s="11">
        <f t="shared" ref="H719:H782" si="67">EXP(-G719*A719)</f>
        <v>0.84001474161456968</v>
      </c>
      <c r="I719" s="3">
        <f t="shared" si="65"/>
        <v>2.4517128311618563E-2</v>
      </c>
      <c r="J719" s="22">
        <f t="shared" si="66"/>
        <v>245.17128311618563</v>
      </c>
    </row>
    <row r="720" spans="1:10" x14ac:dyDescent="0.3">
      <c r="A720" s="11">
        <v>7.05</v>
      </c>
      <c r="B720" s="7">
        <v>7</v>
      </c>
      <c r="C720" s="11">
        <f t="shared" ref="C720:F783" si="68">VLOOKUP($B720, $A$3:$H$12, MATCH(C$14, $A$3:$H$3, 0), FALSE)</f>
        <v>-1.7998900274393943E-5</v>
      </c>
      <c r="D720" s="11">
        <f t="shared" si="68"/>
        <v>4.8597030740863643E-4</v>
      </c>
      <c r="E720" s="11">
        <f t="shared" si="68"/>
        <v>-4.2357087052292269E-3</v>
      </c>
      <c r="F720" s="11">
        <f t="shared" si="68"/>
        <v>3.6777598857702286E-2</v>
      </c>
      <c r="G720" s="3">
        <f t="shared" ref="G720:G783" si="69">C720*A720^3 + D720*A720^2 + E720*A720 + F720</f>
        <v>2.4762929786553128E-2</v>
      </c>
      <c r="H720" s="11">
        <f t="shared" si="67"/>
        <v>0.83981079631719924</v>
      </c>
      <c r="I720" s="3">
        <f t="shared" ref="I720:I783" si="70">(H720/H745-1)/(A745-A720)</f>
        <v>2.4530512414037808E-2</v>
      </c>
      <c r="J720" s="22">
        <f t="shared" ref="J720:J783" si="71">I720*10000</f>
        <v>245.3051241403781</v>
      </c>
    </row>
    <row r="721" spans="1:10" x14ac:dyDescent="0.3">
      <c r="A721" s="11">
        <v>7.06</v>
      </c>
      <c r="B721" s="7">
        <v>7</v>
      </c>
      <c r="C721" s="11">
        <f t="shared" si="68"/>
        <v>-1.7998900274393943E-5</v>
      </c>
      <c r="D721" s="11">
        <f t="shared" si="68"/>
        <v>4.8597030740863643E-4</v>
      </c>
      <c r="E721" s="11">
        <f t="shared" si="68"/>
        <v>-4.2357087052292269E-3</v>
      </c>
      <c r="F721" s="11">
        <f t="shared" si="68"/>
        <v>3.6777598857702286E-2</v>
      </c>
      <c r="G721" s="3">
        <f t="shared" si="69"/>
        <v>2.4762267313976571E-2</v>
      </c>
      <c r="H721" s="11">
        <f t="shared" si="67"/>
        <v>0.83960678718506054</v>
      </c>
      <c r="I721" s="3">
        <f t="shared" si="70"/>
        <v>2.4543878089440696E-2</v>
      </c>
      <c r="J721" s="22">
        <f t="shared" si="71"/>
        <v>245.43878089440696</v>
      </c>
    </row>
    <row r="722" spans="1:10" x14ac:dyDescent="0.3">
      <c r="A722" s="11">
        <v>7.07</v>
      </c>
      <c r="B722" s="7">
        <v>7</v>
      </c>
      <c r="C722" s="11">
        <f t="shared" si="68"/>
        <v>-1.7998900274393943E-5</v>
      </c>
      <c r="D722" s="11">
        <f t="shared" si="68"/>
        <v>4.8597030740863643E-4</v>
      </c>
      <c r="E722" s="11">
        <f t="shared" si="68"/>
        <v>-4.2357087052292269E-3</v>
      </c>
      <c r="F722" s="11">
        <f t="shared" si="68"/>
        <v>3.6777598857702286E-2</v>
      </c>
      <c r="G722" s="3">
        <f t="shared" si="69"/>
        <v>2.4761625792119938E-2</v>
      </c>
      <c r="H722" s="11">
        <f t="shared" si="67"/>
        <v>0.83940271439933067</v>
      </c>
      <c r="I722" s="3">
        <f t="shared" si="70"/>
        <v>2.4557224903016817E-2</v>
      </c>
      <c r="J722" s="22">
        <f t="shared" si="71"/>
        <v>245.57224903016817</v>
      </c>
    </row>
    <row r="723" spans="1:10" x14ac:dyDescent="0.3">
      <c r="A723" s="11">
        <v>7.08</v>
      </c>
      <c r="B723" s="7">
        <v>7</v>
      </c>
      <c r="C723" s="11">
        <f t="shared" si="68"/>
        <v>-1.7998900274393943E-5</v>
      </c>
      <c r="D723" s="11">
        <f t="shared" si="68"/>
        <v>4.8597030740863643E-4</v>
      </c>
      <c r="E723" s="11">
        <f t="shared" si="68"/>
        <v>-4.2357087052292269E-3</v>
      </c>
      <c r="F723" s="11">
        <f t="shared" si="68"/>
        <v>3.6777598857702286E-2</v>
      </c>
      <c r="G723" s="3">
        <f t="shared" si="69"/>
        <v>2.4761005112989818E-2</v>
      </c>
      <c r="H723" s="11">
        <f t="shared" si="67"/>
        <v>0.8391985781447131</v>
      </c>
      <c r="I723" s="3">
        <f t="shared" si="70"/>
        <v>2.4570552419951319E-2</v>
      </c>
      <c r="J723" s="22">
        <f t="shared" si="71"/>
        <v>245.70552419951321</v>
      </c>
    </row>
    <row r="724" spans="1:10" x14ac:dyDescent="0.3">
      <c r="A724" s="11">
        <v>7.09</v>
      </c>
      <c r="B724" s="7">
        <v>7</v>
      </c>
      <c r="C724" s="11">
        <f t="shared" si="68"/>
        <v>-1.7998900274393943E-5</v>
      </c>
      <c r="D724" s="11">
        <f t="shared" si="68"/>
        <v>4.8597030740863643E-4</v>
      </c>
      <c r="E724" s="11">
        <f t="shared" si="68"/>
        <v>-4.2357087052292269E-3</v>
      </c>
      <c r="F724" s="11">
        <f t="shared" si="68"/>
        <v>3.6777598857702286E-2</v>
      </c>
      <c r="G724" s="3">
        <f t="shared" si="69"/>
        <v>2.4760405168592816E-2</v>
      </c>
      <c r="H724" s="11">
        <f t="shared" si="67"/>
        <v>0.83899437860943304</v>
      </c>
      <c r="I724" s="3">
        <f t="shared" si="70"/>
        <v>2.4583860205424024E-2</v>
      </c>
      <c r="J724" s="22">
        <f t="shared" si="71"/>
        <v>245.83860205424025</v>
      </c>
    </row>
    <row r="725" spans="1:10" x14ac:dyDescent="0.3">
      <c r="A725" s="11">
        <v>7.1</v>
      </c>
      <c r="B725" s="7">
        <v>7</v>
      </c>
      <c r="C725" s="11">
        <f t="shared" si="68"/>
        <v>-1.7998900274393943E-5</v>
      </c>
      <c r="D725" s="11">
        <f t="shared" si="68"/>
        <v>4.8597030740863643E-4</v>
      </c>
      <c r="E725" s="11">
        <f t="shared" si="68"/>
        <v>-4.2357087052292269E-3</v>
      </c>
      <c r="F725" s="11">
        <f t="shared" si="68"/>
        <v>3.6777598857702286E-2</v>
      </c>
      <c r="G725" s="3">
        <f t="shared" si="69"/>
        <v>2.4759825850935526E-2</v>
      </c>
      <c r="H725" s="11">
        <f t="shared" si="67"/>
        <v>0.83879011598523256</v>
      </c>
      <c r="I725" s="3">
        <f t="shared" si="70"/>
        <v>2.4597147824607646E-2</v>
      </c>
      <c r="J725" s="22">
        <f t="shared" si="71"/>
        <v>245.97147824607646</v>
      </c>
    </row>
    <row r="726" spans="1:10" x14ac:dyDescent="0.3">
      <c r="A726" s="11">
        <v>7.11</v>
      </c>
      <c r="B726" s="7">
        <v>7</v>
      </c>
      <c r="C726" s="11">
        <f t="shared" si="68"/>
        <v>-1.7998900274393943E-5</v>
      </c>
      <c r="D726" s="11">
        <f t="shared" si="68"/>
        <v>4.8597030740863643E-4</v>
      </c>
      <c r="E726" s="11">
        <f t="shared" si="68"/>
        <v>-4.2357087052292269E-3</v>
      </c>
      <c r="F726" s="11">
        <f t="shared" si="68"/>
        <v>3.6777598857702286E-2</v>
      </c>
      <c r="G726" s="3">
        <f t="shared" si="69"/>
        <v>2.4759267052024553E-2</v>
      </c>
      <c r="H726" s="11">
        <f t="shared" si="67"/>
        <v>0.83858579046736659</v>
      </c>
      <c r="I726" s="3">
        <f t="shared" si="70"/>
        <v>2.4610414842672235E-2</v>
      </c>
      <c r="J726" s="22">
        <f t="shared" si="71"/>
        <v>246.10414842672236</v>
      </c>
    </row>
    <row r="727" spans="1:10" x14ac:dyDescent="0.3">
      <c r="A727" s="11">
        <v>7.12</v>
      </c>
      <c r="B727" s="7">
        <v>7</v>
      </c>
      <c r="C727" s="11">
        <f t="shared" si="68"/>
        <v>-1.7998900274393943E-5</v>
      </c>
      <c r="D727" s="11">
        <f t="shared" si="68"/>
        <v>4.8597030740863643E-4</v>
      </c>
      <c r="E727" s="11">
        <f t="shared" si="68"/>
        <v>-4.2357087052292269E-3</v>
      </c>
      <c r="F727" s="11">
        <f t="shared" si="68"/>
        <v>3.6777598857702286E-2</v>
      </c>
      <c r="G727" s="3">
        <f t="shared" si="69"/>
        <v>2.4758728663866487E-2</v>
      </c>
      <c r="H727" s="11">
        <f t="shared" si="67"/>
        <v>0.8383814022545979</v>
      </c>
      <c r="I727" s="3">
        <f t="shared" si="70"/>
        <v>2.4623660824780735E-2</v>
      </c>
      <c r="J727" s="22">
        <f t="shared" si="71"/>
        <v>246.23660824780734</v>
      </c>
    </row>
    <row r="728" spans="1:10" x14ac:dyDescent="0.3">
      <c r="A728" s="11">
        <v>7.13</v>
      </c>
      <c r="B728" s="7">
        <v>7</v>
      </c>
      <c r="C728" s="11">
        <f t="shared" si="68"/>
        <v>-1.7998900274393943E-5</v>
      </c>
      <c r="D728" s="11">
        <f t="shared" si="68"/>
        <v>4.8597030740863643E-4</v>
      </c>
      <c r="E728" s="11">
        <f t="shared" si="68"/>
        <v>-4.2357087052292269E-3</v>
      </c>
      <c r="F728" s="11">
        <f t="shared" si="68"/>
        <v>3.6777598857702286E-2</v>
      </c>
      <c r="G728" s="3">
        <f t="shared" si="69"/>
        <v>2.4758210578467933E-2</v>
      </c>
      <c r="H728" s="11">
        <f t="shared" si="67"/>
        <v>0.83817695154919303</v>
      </c>
      <c r="I728" s="3">
        <f t="shared" si="70"/>
        <v>2.4636885336089875E-2</v>
      </c>
      <c r="J728" s="22">
        <f t="shared" si="71"/>
        <v>246.36885336089875</v>
      </c>
    </row>
    <row r="729" spans="1:10" x14ac:dyDescent="0.3">
      <c r="A729" s="11">
        <v>7.14</v>
      </c>
      <c r="B729" s="7">
        <v>7</v>
      </c>
      <c r="C729" s="11">
        <f t="shared" si="68"/>
        <v>-1.7998900274393943E-5</v>
      </c>
      <c r="D729" s="11">
        <f t="shared" si="68"/>
        <v>4.8597030740863643E-4</v>
      </c>
      <c r="E729" s="11">
        <f t="shared" si="68"/>
        <v>-4.2357087052292269E-3</v>
      </c>
      <c r="F729" s="11">
        <f t="shared" si="68"/>
        <v>3.6777598857702286E-2</v>
      </c>
      <c r="G729" s="3">
        <f t="shared" si="69"/>
        <v>2.4757712687835484E-2</v>
      </c>
      <c r="H729" s="11">
        <f t="shared" si="67"/>
        <v>0.83797243855691717</v>
      </c>
      <c r="I729" s="3">
        <f t="shared" si="70"/>
        <v>2.4650087941753718E-2</v>
      </c>
      <c r="J729" s="22">
        <f t="shared" si="71"/>
        <v>246.50087941753719</v>
      </c>
    </row>
    <row r="730" spans="1:10" x14ac:dyDescent="0.3">
      <c r="A730" s="11">
        <v>7.15</v>
      </c>
      <c r="B730" s="7">
        <v>7</v>
      </c>
      <c r="C730" s="11">
        <f t="shared" si="68"/>
        <v>-1.7998900274393943E-5</v>
      </c>
      <c r="D730" s="11">
        <f t="shared" si="68"/>
        <v>4.8597030740863643E-4</v>
      </c>
      <c r="E730" s="11">
        <f t="shared" si="68"/>
        <v>-4.2357087052292269E-3</v>
      </c>
      <c r="F730" s="11">
        <f t="shared" si="68"/>
        <v>3.6777598857702286E-2</v>
      </c>
      <c r="G730" s="3">
        <f t="shared" si="69"/>
        <v>2.4757234883975743E-2</v>
      </c>
      <c r="H730" s="11">
        <f t="shared" si="67"/>
        <v>0.83776786348702992</v>
      </c>
      <c r="I730" s="3">
        <f t="shared" si="70"/>
        <v>2.4663268206918332E-2</v>
      </c>
      <c r="J730" s="22">
        <f t="shared" si="71"/>
        <v>246.63268206918332</v>
      </c>
    </row>
    <row r="731" spans="1:10" x14ac:dyDescent="0.3">
      <c r="A731" s="11">
        <v>7.16</v>
      </c>
      <c r="B731" s="7">
        <v>7</v>
      </c>
      <c r="C731" s="11">
        <f t="shared" si="68"/>
        <v>-1.7998900274393943E-5</v>
      </c>
      <c r="D731" s="11">
        <f t="shared" si="68"/>
        <v>4.8597030740863643E-4</v>
      </c>
      <c r="E731" s="11">
        <f t="shared" si="68"/>
        <v>-4.2357087052292269E-3</v>
      </c>
      <c r="F731" s="11">
        <f t="shared" si="68"/>
        <v>3.6777598857702286E-2</v>
      </c>
      <c r="G731" s="3">
        <f t="shared" si="69"/>
        <v>2.4756777058895306E-2</v>
      </c>
      <c r="H731" s="11">
        <f t="shared" si="67"/>
        <v>0.83756322655228099</v>
      </c>
      <c r="I731" s="3">
        <f t="shared" si="70"/>
        <v>2.4676425696726234E-2</v>
      </c>
      <c r="J731" s="22">
        <f t="shared" si="71"/>
        <v>246.76425696726233</v>
      </c>
    </row>
    <row r="732" spans="1:10" x14ac:dyDescent="0.3">
      <c r="A732" s="11">
        <v>7.17</v>
      </c>
      <c r="B732" s="7">
        <v>7</v>
      </c>
      <c r="C732" s="11">
        <f t="shared" si="68"/>
        <v>-1.7998900274393943E-5</v>
      </c>
      <c r="D732" s="11">
        <f t="shared" si="68"/>
        <v>4.8597030740863643E-4</v>
      </c>
      <c r="E732" s="11">
        <f t="shared" si="68"/>
        <v>-4.2357087052292269E-3</v>
      </c>
      <c r="F732" s="11">
        <f t="shared" si="68"/>
        <v>3.6777598857702286E-2</v>
      </c>
      <c r="G732" s="3">
        <f t="shared" si="69"/>
        <v>2.4756339104600771E-2</v>
      </c>
      <c r="H732" s="11">
        <f t="shared" si="67"/>
        <v>0.83735852796890509</v>
      </c>
      <c r="I732" s="3">
        <f t="shared" si="70"/>
        <v>2.4689559976311948E-2</v>
      </c>
      <c r="J732" s="22">
        <f t="shared" si="71"/>
        <v>246.89559976311949</v>
      </c>
    </row>
    <row r="733" spans="1:10" x14ac:dyDescent="0.3">
      <c r="A733" s="11">
        <v>7.18</v>
      </c>
      <c r="B733" s="7">
        <v>7</v>
      </c>
      <c r="C733" s="11">
        <f t="shared" si="68"/>
        <v>-1.7998900274393943E-5</v>
      </c>
      <c r="D733" s="11">
        <f t="shared" si="68"/>
        <v>4.8597030740863643E-4</v>
      </c>
      <c r="E733" s="11">
        <f t="shared" si="68"/>
        <v>-4.2357087052292269E-3</v>
      </c>
      <c r="F733" s="11">
        <f t="shared" si="68"/>
        <v>3.6777598857702286E-2</v>
      </c>
      <c r="G733" s="3">
        <f t="shared" si="69"/>
        <v>2.475592091309874E-2</v>
      </c>
      <c r="H733" s="11">
        <f t="shared" si="67"/>
        <v>0.83715376795661767</v>
      </c>
      <c r="I733" s="3">
        <f t="shared" si="70"/>
        <v>2.4702670610808219E-2</v>
      </c>
      <c r="J733" s="22">
        <f t="shared" si="71"/>
        <v>247.02670610808218</v>
      </c>
    </row>
    <row r="734" spans="1:10" x14ac:dyDescent="0.3">
      <c r="A734" s="11">
        <v>7.19</v>
      </c>
      <c r="B734" s="7">
        <v>7</v>
      </c>
      <c r="C734" s="11">
        <f t="shared" si="68"/>
        <v>-1.7998900274393943E-5</v>
      </c>
      <c r="D734" s="11">
        <f t="shared" si="68"/>
        <v>4.8597030740863643E-4</v>
      </c>
      <c r="E734" s="11">
        <f t="shared" si="68"/>
        <v>-4.2357087052292269E-3</v>
      </c>
      <c r="F734" s="11">
        <f t="shared" si="68"/>
        <v>3.6777598857702286E-2</v>
      </c>
      <c r="G734" s="3">
        <f t="shared" si="69"/>
        <v>2.4755522376395809E-2</v>
      </c>
      <c r="H734" s="11">
        <f t="shared" si="67"/>
        <v>0.83694894673861042</v>
      </c>
      <c r="I734" s="3">
        <f t="shared" si="70"/>
        <v>2.4715757165341579E-2</v>
      </c>
      <c r="J734" s="22">
        <f t="shared" si="71"/>
        <v>247.1575716534158</v>
      </c>
    </row>
    <row r="735" spans="1:10" x14ac:dyDescent="0.3">
      <c r="A735" s="11">
        <v>7.2</v>
      </c>
      <c r="B735" s="7">
        <v>7</v>
      </c>
      <c r="C735" s="11">
        <f t="shared" si="68"/>
        <v>-1.7998900274393943E-5</v>
      </c>
      <c r="D735" s="11">
        <f t="shared" si="68"/>
        <v>4.8597030740863643E-4</v>
      </c>
      <c r="E735" s="11">
        <f t="shared" si="68"/>
        <v>-4.2357087052292269E-3</v>
      </c>
      <c r="F735" s="11">
        <f t="shared" si="68"/>
        <v>3.6777598857702286E-2</v>
      </c>
      <c r="G735" s="3">
        <f t="shared" si="69"/>
        <v>2.4755143386498576E-2</v>
      </c>
      <c r="H735" s="11">
        <f t="shared" si="67"/>
        <v>0.83674406454154637</v>
      </c>
      <c r="I735" s="3">
        <f t="shared" si="70"/>
        <v>2.4728819205030561E-2</v>
      </c>
      <c r="J735" s="22">
        <f t="shared" si="71"/>
        <v>247.28819205030561</v>
      </c>
    </row>
    <row r="736" spans="1:10" x14ac:dyDescent="0.3">
      <c r="A736" s="11">
        <v>7.21</v>
      </c>
      <c r="B736" s="7">
        <v>7</v>
      </c>
      <c r="C736" s="11">
        <f t="shared" si="68"/>
        <v>-1.7998900274393943E-5</v>
      </c>
      <c r="D736" s="11">
        <f t="shared" si="68"/>
        <v>4.8597030740863643E-4</v>
      </c>
      <c r="E736" s="11">
        <f t="shared" si="68"/>
        <v>-4.2357087052292269E-3</v>
      </c>
      <c r="F736" s="11">
        <f t="shared" si="68"/>
        <v>3.6777598857702286E-2</v>
      </c>
      <c r="G736" s="3">
        <f t="shared" si="69"/>
        <v>2.4754783835413637E-2</v>
      </c>
      <c r="H736" s="11">
        <f t="shared" si="67"/>
        <v>0.83653912159555588</v>
      </c>
      <c r="I736" s="3">
        <f t="shared" si="70"/>
        <v>2.4741856294992814E-2</v>
      </c>
      <c r="J736" s="22">
        <f t="shared" si="71"/>
        <v>247.41856294992814</v>
      </c>
    </row>
    <row r="737" spans="1:10" x14ac:dyDescent="0.3">
      <c r="A737" s="11">
        <v>7.22</v>
      </c>
      <c r="B737" s="7">
        <v>7</v>
      </c>
      <c r="C737" s="11">
        <f t="shared" si="68"/>
        <v>-1.7998900274393943E-5</v>
      </c>
      <c r="D737" s="11">
        <f t="shared" si="68"/>
        <v>4.8597030740863643E-4</v>
      </c>
      <c r="E737" s="11">
        <f t="shared" si="68"/>
        <v>-4.2357087052292269E-3</v>
      </c>
      <c r="F737" s="11">
        <f t="shared" si="68"/>
        <v>3.6777598857702286E-2</v>
      </c>
      <c r="G737" s="3">
        <f t="shared" si="69"/>
        <v>2.4754443615147594E-2</v>
      </c>
      <c r="H737" s="11">
        <f t="shared" si="67"/>
        <v>0.83633411813423131</v>
      </c>
      <c r="I737" s="3">
        <f t="shared" si="70"/>
        <v>2.4754868000337105E-2</v>
      </c>
      <c r="J737" s="22">
        <f t="shared" si="71"/>
        <v>247.54868000337103</v>
      </c>
    </row>
    <row r="738" spans="1:10" x14ac:dyDescent="0.3">
      <c r="A738" s="11">
        <v>7.23</v>
      </c>
      <c r="B738" s="7">
        <v>7</v>
      </c>
      <c r="C738" s="11">
        <f t="shared" si="68"/>
        <v>-1.7998900274393943E-5</v>
      </c>
      <c r="D738" s="11">
        <f t="shared" si="68"/>
        <v>4.8597030740863643E-4</v>
      </c>
      <c r="E738" s="11">
        <f t="shared" si="68"/>
        <v>-4.2357087052292269E-3</v>
      </c>
      <c r="F738" s="11">
        <f t="shared" si="68"/>
        <v>3.6777598857702286E-2</v>
      </c>
      <c r="G738" s="3">
        <f t="shared" si="69"/>
        <v>2.4754122617707042E-2</v>
      </c>
      <c r="H738" s="11">
        <f t="shared" si="67"/>
        <v>0.83612905439462304</v>
      </c>
      <c r="I738" s="3">
        <f t="shared" si="70"/>
        <v>2.4767853886169533E-2</v>
      </c>
      <c r="J738" s="22">
        <f t="shared" si="71"/>
        <v>247.67853886169533</v>
      </c>
    </row>
    <row r="739" spans="1:10" x14ac:dyDescent="0.3">
      <c r="A739" s="11">
        <v>7.24</v>
      </c>
      <c r="B739" s="7">
        <v>7</v>
      </c>
      <c r="C739" s="11">
        <f t="shared" si="68"/>
        <v>-1.7998900274393943E-5</v>
      </c>
      <c r="D739" s="11">
        <f t="shared" si="68"/>
        <v>4.8597030740863643E-4</v>
      </c>
      <c r="E739" s="11">
        <f t="shared" si="68"/>
        <v>-4.2357087052292269E-3</v>
      </c>
      <c r="F739" s="11">
        <f t="shared" si="68"/>
        <v>3.6777598857702286E-2</v>
      </c>
      <c r="G739" s="3">
        <f t="shared" si="69"/>
        <v>2.4753820735098585E-2</v>
      </c>
      <c r="H739" s="11">
        <f t="shared" si="67"/>
        <v>0.83592393061723469</v>
      </c>
      <c r="I739" s="3">
        <f t="shared" si="70"/>
        <v>2.4780813517588207E-2</v>
      </c>
      <c r="J739" s="22">
        <f t="shared" si="71"/>
        <v>247.80813517588206</v>
      </c>
    </row>
    <row r="740" spans="1:10" x14ac:dyDescent="0.3">
      <c r="A740" s="11">
        <v>7.25</v>
      </c>
      <c r="B740" s="7">
        <v>7</v>
      </c>
      <c r="C740" s="11">
        <f t="shared" si="68"/>
        <v>-1.7998900274393943E-5</v>
      </c>
      <c r="D740" s="11">
        <f t="shared" si="68"/>
        <v>4.8597030740863643E-4</v>
      </c>
      <c r="E740" s="11">
        <f t="shared" si="68"/>
        <v>-4.2357087052292269E-3</v>
      </c>
      <c r="F740" s="11">
        <f t="shared" si="68"/>
        <v>3.6777598857702286E-2</v>
      </c>
      <c r="G740" s="3">
        <f t="shared" si="69"/>
        <v>2.4753537859328816E-2</v>
      </c>
      <c r="H740" s="11">
        <f t="shared" si="67"/>
        <v>0.83571874704601856</v>
      </c>
      <c r="I740" s="3">
        <f t="shared" si="70"/>
        <v>2.4793746459691235E-2</v>
      </c>
      <c r="J740" s="22">
        <f t="shared" si="71"/>
        <v>247.93746459691235</v>
      </c>
    </row>
    <row r="741" spans="1:10" x14ac:dyDescent="0.3">
      <c r="A741" s="11">
        <v>7.26</v>
      </c>
      <c r="B741" s="7">
        <v>7</v>
      </c>
      <c r="C741" s="11">
        <f t="shared" si="68"/>
        <v>-1.7998900274393943E-5</v>
      </c>
      <c r="D741" s="11">
        <f t="shared" si="68"/>
        <v>4.8597030740863643E-4</v>
      </c>
      <c r="E741" s="11">
        <f t="shared" si="68"/>
        <v>-4.2357087052292269E-3</v>
      </c>
      <c r="F741" s="11">
        <f t="shared" si="68"/>
        <v>3.6777598857702286E-2</v>
      </c>
      <c r="G741" s="3">
        <f t="shared" si="69"/>
        <v>2.4753273882404329E-2</v>
      </c>
      <c r="H741" s="11">
        <f t="shared" si="67"/>
        <v>0.83551350392837065</v>
      </c>
      <c r="I741" s="3">
        <f t="shared" si="70"/>
        <v>2.4806652277566954E-2</v>
      </c>
      <c r="J741" s="22">
        <f t="shared" si="71"/>
        <v>248.06652277566954</v>
      </c>
    </row>
    <row r="742" spans="1:10" x14ac:dyDescent="0.3">
      <c r="A742" s="11">
        <v>7.27</v>
      </c>
      <c r="B742" s="7">
        <v>7</v>
      </c>
      <c r="C742" s="11">
        <f t="shared" si="68"/>
        <v>-1.7998900274393943E-5</v>
      </c>
      <c r="D742" s="11">
        <f t="shared" si="68"/>
        <v>4.8597030740863643E-4</v>
      </c>
      <c r="E742" s="11">
        <f t="shared" si="68"/>
        <v>-4.2357087052292269E-3</v>
      </c>
      <c r="F742" s="11">
        <f t="shared" si="68"/>
        <v>3.6777598857702286E-2</v>
      </c>
      <c r="G742" s="3">
        <f t="shared" si="69"/>
        <v>2.4753028696331739E-2</v>
      </c>
      <c r="H742" s="11">
        <f t="shared" si="67"/>
        <v>0.83530820151512686</v>
      </c>
      <c r="I742" s="3">
        <f t="shared" si="70"/>
        <v>2.4819530536299261E-2</v>
      </c>
      <c r="J742" s="22">
        <f t="shared" si="71"/>
        <v>248.1953053629926</v>
      </c>
    </row>
    <row r="743" spans="1:10" x14ac:dyDescent="0.3">
      <c r="A743" s="11">
        <v>7.28</v>
      </c>
      <c r="B743" s="7">
        <v>7</v>
      </c>
      <c r="C743" s="11">
        <f t="shared" si="68"/>
        <v>-1.7998900274393943E-5</v>
      </c>
      <c r="D743" s="11">
        <f t="shared" si="68"/>
        <v>4.8597030740863643E-4</v>
      </c>
      <c r="E743" s="11">
        <f t="shared" si="68"/>
        <v>-4.2357087052292269E-3</v>
      </c>
      <c r="F743" s="11">
        <f t="shared" si="68"/>
        <v>3.6777598857702286E-2</v>
      </c>
      <c r="G743" s="3">
        <f t="shared" si="69"/>
        <v>2.475280219311763E-2</v>
      </c>
      <c r="H743" s="11">
        <f t="shared" si="67"/>
        <v>0.83510284006055757</v>
      </c>
      <c r="I743" s="3">
        <f t="shared" si="70"/>
        <v>2.4832380800969389E-2</v>
      </c>
      <c r="J743" s="22">
        <f t="shared" si="71"/>
        <v>248.32380800969389</v>
      </c>
    </row>
    <row r="744" spans="1:10" x14ac:dyDescent="0.3">
      <c r="A744" s="11">
        <v>7.29</v>
      </c>
      <c r="B744" s="7">
        <v>7</v>
      </c>
      <c r="C744" s="11">
        <f t="shared" si="68"/>
        <v>-1.7998900274393943E-5</v>
      </c>
      <c r="D744" s="11">
        <f t="shared" si="68"/>
        <v>4.8597030740863643E-4</v>
      </c>
      <c r="E744" s="11">
        <f t="shared" si="68"/>
        <v>-4.2357087052292269E-3</v>
      </c>
      <c r="F744" s="11">
        <f t="shared" si="68"/>
        <v>3.6777598857702286E-2</v>
      </c>
      <c r="G744" s="3">
        <f t="shared" si="69"/>
        <v>2.4752594264768602E-2</v>
      </c>
      <c r="H744" s="11">
        <f t="shared" si="67"/>
        <v>0.83489741982236365</v>
      </c>
      <c r="I744" s="3">
        <f t="shared" si="70"/>
        <v>2.4845202636651464E-2</v>
      </c>
      <c r="J744" s="22">
        <f t="shared" si="71"/>
        <v>248.45202636651464</v>
      </c>
    </row>
    <row r="745" spans="1:10" x14ac:dyDescent="0.3">
      <c r="A745" s="11">
        <v>7.3</v>
      </c>
      <c r="B745" s="7">
        <v>7</v>
      </c>
      <c r="C745" s="11">
        <f t="shared" si="68"/>
        <v>-1.7998900274393943E-5</v>
      </c>
      <c r="D745" s="11">
        <f t="shared" si="68"/>
        <v>4.8597030740863643E-4</v>
      </c>
      <c r="E745" s="11">
        <f t="shared" si="68"/>
        <v>-4.2357087052292269E-3</v>
      </c>
      <c r="F745" s="11">
        <f t="shared" si="68"/>
        <v>3.6777598857702286E-2</v>
      </c>
      <c r="G745" s="3">
        <f t="shared" si="69"/>
        <v>2.4752404803291259E-2</v>
      </c>
      <c r="H745" s="11">
        <f t="shared" si="67"/>
        <v>0.83469194106167155</v>
      </c>
      <c r="I745" s="3">
        <f t="shared" si="70"/>
        <v>2.4857995608416061E-2</v>
      </c>
      <c r="J745" s="22">
        <f t="shared" si="71"/>
        <v>248.57995608416061</v>
      </c>
    </row>
    <row r="746" spans="1:10" x14ac:dyDescent="0.3">
      <c r="A746" s="11">
        <v>7.31</v>
      </c>
      <c r="B746" s="7">
        <v>7</v>
      </c>
      <c r="C746" s="11">
        <f t="shared" si="68"/>
        <v>-1.7998900274393943E-5</v>
      </c>
      <c r="D746" s="11">
        <f t="shared" si="68"/>
        <v>4.8597030740863643E-4</v>
      </c>
      <c r="E746" s="11">
        <f t="shared" si="68"/>
        <v>-4.2357087052292269E-3</v>
      </c>
      <c r="F746" s="11">
        <f t="shared" si="68"/>
        <v>3.6777598857702286E-2</v>
      </c>
      <c r="G746" s="3">
        <f t="shared" si="69"/>
        <v>2.475223370069219E-2</v>
      </c>
      <c r="H746" s="11">
        <f t="shared" si="67"/>
        <v>0.83448640404302854</v>
      </c>
      <c r="I746" s="3">
        <f t="shared" si="70"/>
        <v>2.4870759281326649E-2</v>
      </c>
      <c r="J746" s="22">
        <f t="shared" si="71"/>
        <v>248.7075928132665</v>
      </c>
    </row>
    <row r="747" spans="1:10" x14ac:dyDescent="0.3">
      <c r="A747" s="11">
        <v>7.32</v>
      </c>
      <c r="B747" s="7">
        <v>7</v>
      </c>
      <c r="C747" s="11">
        <f t="shared" si="68"/>
        <v>-1.7998900274393943E-5</v>
      </c>
      <c r="D747" s="11">
        <f t="shared" si="68"/>
        <v>4.8597030740863643E-4</v>
      </c>
      <c r="E747" s="11">
        <f t="shared" si="68"/>
        <v>-4.2357087052292269E-3</v>
      </c>
      <c r="F747" s="11">
        <f t="shared" si="68"/>
        <v>3.6777598857702286E-2</v>
      </c>
      <c r="G747" s="3">
        <f t="shared" si="69"/>
        <v>2.4752080848978009E-2</v>
      </c>
      <c r="H747" s="11">
        <f t="shared" si="67"/>
        <v>0.8342808090343985</v>
      </c>
      <c r="I747" s="3">
        <f t="shared" si="70"/>
        <v>2.4883493220445807E-2</v>
      </c>
      <c r="J747" s="22">
        <f t="shared" si="71"/>
        <v>248.83493220445808</v>
      </c>
    </row>
    <row r="748" spans="1:10" x14ac:dyDescent="0.3">
      <c r="A748" s="11">
        <v>7.33</v>
      </c>
      <c r="B748" s="7">
        <v>7</v>
      </c>
      <c r="C748" s="11">
        <f t="shared" si="68"/>
        <v>-1.7998900274393943E-5</v>
      </c>
      <c r="D748" s="11">
        <f t="shared" si="68"/>
        <v>4.8597030740863643E-4</v>
      </c>
      <c r="E748" s="11">
        <f t="shared" si="68"/>
        <v>-4.2357087052292269E-3</v>
      </c>
      <c r="F748" s="11">
        <f t="shared" si="68"/>
        <v>3.6777598857702286E-2</v>
      </c>
      <c r="G748" s="3">
        <f t="shared" si="69"/>
        <v>2.4751946140155294E-2</v>
      </c>
      <c r="H748" s="11">
        <f t="shared" si="67"/>
        <v>0.83407515630715712</v>
      </c>
      <c r="I748" s="3">
        <f t="shared" si="70"/>
        <v>2.4896196990827235E-2</v>
      </c>
      <c r="J748" s="22">
        <f t="shared" si="71"/>
        <v>248.96196990827235</v>
      </c>
    </row>
    <row r="749" spans="1:10" x14ac:dyDescent="0.3">
      <c r="A749" s="11">
        <v>7.34</v>
      </c>
      <c r="B749" s="7">
        <v>7</v>
      </c>
      <c r="C749" s="11">
        <f t="shared" si="68"/>
        <v>-1.7998900274393943E-5</v>
      </c>
      <c r="D749" s="11">
        <f t="shared" si="68"/>
        <v>4.8597030740863643E-4</v>
      </c>
      <c r="E749" s="11">
        <f t="shared" si="68"/>
        <v>-4.2357087052292269E-3</v>
      </c>
      <c r="F749" s="11">
        <f t="shared" si="68"/>
        <v>3.6777598857702286E-2</v>
      </c>
      <c r="G749" s="3">
        <f t="shared" si="69"/>
        <v>2.4751829466230658E-2</v>
      </c>
      <c r="H749" s="11">
        <f t="shared" si="67"/>
        <v>0.83386944613608716</v>
      </c>
      <c r="I749" s="3">
        <f t="shared" si="70"/>
        <v>2.4908870157521967E-2</v>
      </c>
      <c r="J749" s="22">
        <f t="shared" si="71"/>
        <v>249.08870157521966</v>
      </c>
    </row>
    <row r="750" spans="1:10" x14ac:dyDescent="0.3">
      <c r="A750" s="11">
        <v>7.35</v>
      </c>
      <c r="B750" s="7">
        <v>7</v>
      </c>
      <c r="C750" s="11">
        <f t="shared" si="68"/>
        <v>-1.7998900274393943E-5</v>
      </c>
      <c r="D750" s="11">
        <f t="shared" si="68"/>
        <v>4.8597030740863643E-4</v>
      </c>
      <c r="E750" s="11">
        <f t="shared" si="68"/>
        <v>-4.2357087052292269E-3</v>
      </c>
      <c r="F750" s="11">
        <f t="shared" si="68"/>
        <v>3.6777598857702286E-2</v>
      </c>
      <c r="G750" s="3">
        <f t="shared" si="69"/>
        <v>2.4751730719210694E-2</v>
      </c>
      <c r="H750" s="11">
        <f t="shared" si="67"/>
        <v>0.83366367879937398</v>
      </c>
      <c r="I750" s="3">
        <f t="shared" si="70"/>
        <v>2.4921512285574821E-2</v>
      </c>
      <c r="J750" s="22">
        <f t="shared" si="71"/>
        <v>249.21512285574821</v>
      </c>
    </row>
    <row r="751" spans="1:10" x14ac:dyDescent="0.3">
      <c r="A751" s="11">
        <v>7.36</v>
      </c>
      <c r="B751" s="7">
        <v>7</v>
      </c>
      <c r="C751" s="11">
        <f t="shared" si="68"/>
        <v>-1.7998900274393943E-5</v>
      </c>
      <c r="D751" s="11">
        <f t="shared" si="68"/>
        <v>4.8597030740863643E-4</v>
      </c>
      <c r="E751" s="11">
        <f t="shared" si="68"/>
        <v>-4.2357087052292269E-3</v>
      </c>
      <c r="F751" s="11">
        <f t="shared" si="68"/>
        <v>3.6777598857702286E-2</v>
      </c>
      <c r="G751" s="3">
        <f t="shared" si="69"/>
        <v>2.4751649791102007E-2</v>
      </c>
      <c r="H751" s="11">
        <f t="shared" si="67"/>
        <v>0.83345785457860089</v>
      </c>
      <c r="I751" s="3">
        <f t="shared" si="70"/>
        <v>2.4934122940027947E-2</v>
      </c>
      <c r="J751" s="22">
        <f t="shared" si="71"/>
        <v>249.34122940027947</v>
      </c>
    </row>
    <row r="752" spans="1:10" x14ac:dyDescent="0.3">
      <c r="A752" s="11">
        <v>7.37</v>
      </c>
      <c r="B752" s="7">
        <v>7</v>
      </c>
      <c r="C752" s="11">
        <f t="shared" si="68"/>
        <v>-1.7998900274393943E-5</v>
      </c>
      <c r="D752" s="11">
        <f t="shared" si="68"/>
        <v>4.8597030740863643E-4</v>
      </c>
      <c r="E752" s="11">
        <f t="shared" si="68"/>
        <v>-4.2357087052292269E-3</v>
      </c>
      <c r="F752" s="11">
        <f t="shared" si="68"/>
        <v>3.6777598857702286E-2</v>
      </c>
      <c r="G752" s="3">
        <f t="shared" si="69"/>
        <v>2.4751586573911185E-2</v>
      </c>
      <c r="H752" s="11">
        <f t="shared" si="67"/>
        <v>0.83325197375874438</v>
      </c>
      <c r="I752" s="3">
        <f t="shared" si="70"/>
        <v>2.4946701685916395E-2</v>
      </c>
      <c r="J752" s="22">
        <f t="shared" si="71"/>
        <v>249.46701685916395</v>
      </c>
    </row>
    <row r="753" spans="1:10" x14ac:dyDescent="0.3">
      <c r="A753" s="11">
        <v>7.38</v>
      </c>
      <c r="B753" s="7">
        <v>7</v>
      </c>
      <c r="C753" s="11">
        <f t="shared" si="68"/>
        <v>-1.7998900274393943E-5</v>
      </c>
      <c r="D753" s="11">
        <f t="shared" si="68"/>
        <v>4.8597030740863643E-4</v>
      </c>
      <c r="E753" s="11">
        <f t="shared" si="68"/>
        <v>-4.2357087052292269E-3</v>
      </c>
      <c r="F753" s="11">
        <f t="shared" si="68"/>
        <v>3.6777598857702286E-2</v>
      </c>
      <c r="G753" s="3">
        <f t="shared" si="69"/>
        <v>2.4751540959644831E-2</v>
      </c>
      <c r="H753" s="11">
        <f t="shared" si="67"/>
        <v>0.83304603662816989</v>
      </c>
      <c r="I753" s="3">
        <f t="shared" si="70"/>
        <v>2.4959248088273434E-2</v>
      </c>
      <c r="J753" s="22">
        <f t="shared" si="71"/>
        <v>249.59248088273432</v>
      </c>
    </row>
    <row r="754" spans="1:10" x14ac:dyDescent="0.3">
      <c r="A754" s="11">
        <v>7.39</v>
      </c>
      <c r="B754" s="7">
        <v>7</v>
      </c>
      <c r="C754" s="11">
        <f t="shared" si="68"/>
        <v>-1.7998900274393943E-5</v>
      </c>
      <c r="D754" s="11">
        <f t="shared" si="68"/>
        <v>4.8597030740863643E-4</v>
      </c>
      <c r="E754" s="11">
        <f t="shared" si="68"/>
        <v>-4.2357087052292269E-3</v>
      </c>
      <c r="F754" s="11">
        <f t="shared" si="68"/>
        <v>3.6777598857702286E-2</v>
      </c>
      <c r="G754" s="3">
        <f t="shared" si="69"/>
        <v>2.4751512840309547E-2</v>
      </c>
      <c r="H754" s="11">
        <f t="shared" si="67"/>
        <v>0.83284004347862661</v>
      </c>
      <c r="I754" s="3">
        <f t="shared" si="70"/>
        <v>2.4971761712124341E-2</v>
      </c>
      <c r="J754" s="22">
        <f t="shared" si="71"/>
        <v>249.71761712124339</v>
      </c>
    </row>
    <row r="755" spans="1:10" x14ac:dyDescent="0.3">
      <c r="A755" s="11">
        <v>7.4</v>
      </c>
      <c r="B755" s="7">
        <v>7</v>
      </c>
      <c r="C755" s="11">
        <f t="shared" si="68"/>
        <v>-1.7998900274393943E-5</v>
      </c>
      <c r="D755" s="11">
        <f t="shared" si="68"/>
        <v>4.8597030740863643E-4</v>
      </c>
      <c r="E755" s="11">
        <f t="shared" si="68"/>
        <v>-4.2357087052292269E-3</v>
      </c>
      <c r="F755" s="11">
        <f t="shared" si="68"/>
        <v>3.6777598857702286E-2</v>
      </c>
      <c r="G755" s="3">
        <f t="shared" si="69"/>
        <v>2.4751502107911928E-2</v>
      </c>
      <c r="H755" s="11">
        <f t="shared" si="67"/>
        <v>0.83263399460524312</v>
      </c>
      <c r="I755" s="3">
        <f t="shared" si="70"/>
        <v>2.4984242122490841E-2</v>
      </c>
      <c r="J755" s="22">
        <f t="shared" si="71"/>
        <v>249.84242122490841</v>
      </c>
    </row>
    <row r="756" spans="1:10" x14ac:dyDescent="0.3">
      <c r="A756" s="11">
        <v>7.41</v>
      </c>
      <c r="B756" s="7">
        <v>7</v>
      </c>
      <c r="C756" s="11">
        <f t="shared" si="68"/>
        <v>-1.7998900274393943E-5</v>
      </c>
      <c r="D756" s="11">
        <f t="shared" si="68"/>
        <v>4.8597030740863643E-4</v>
      </c>
      <c r="E756" s="11">
        <f t="shared" si="68"/>
        <v>-4.2357087052292269E-3</v>
      </c>
      <c r="F756" s="11">
        <f t="shared" si="68"/>
        <v>3.6777598857702286E-2</v>
      </c>
      <c r="G756" s="3">
        <f t="shared" si="69"/>
        <v>2.4751508654458569E-2</v>
      </c>
      <c r="H756" s="11">
        <f t="shared" si="67"/>
        <v>0.8324278903065232</v>
      </c>
      <c r="I756" s="3">
        <f t="shared" si="70"/>
        <v>2.499668888439377E-2</v>
      </c>
      <c r="J756" s="22">
        <f t="shared" si="71"/>
        <v>249.96688884393768</v>
      </c>
    </row>
    <row r="757" spans="1:10" x14ac:dyDescent="0.3">
      <c r="A757" s="11">
        <v>7.42</v>
      </c>
      <c r="B757" s="7">
        <v>7</v>
      </c>
      <c r="C757" s="11">
        <f t="shared" si="68"/>
        <v>-1.7998900274393943E-5</v>
      </c>
      <c r="D757" s="11">
        <f t="shared" si="68"/>
        <v>4.8597030740863643E-4</v>
      </c>
      <c r="E757" s="11">
        <f t="shared" si="68"/>
        <v>-4.2357087052292269E-3</v>
      </c>
      <c r="F757" s="11">
        <f t="shared" si="68"/>
        <v>3.6777598857702286E-2</v>
      </c>
      <c r="G757" s="3">
        <f t="shared" si="69"/>
        <v>2.4751532371956073E-2</v>
      </c>
      <c r="H757" s="11">
        <f t="shared" si="67"/>
        <v>0.83222173088434026</v>
      </c>
      <c r="I757" s="3">
        <f t="shared" si="70"/>
        <v>2.5009101562842417E-2</v>
      </c>
      <c r="J757" s="22">
        <f t="shared" si="71"/>
        <v>250.09101562842417</v>
      </c>
    </row>
    <row r="758" spans="1:10" x14ac:dyDescent="0.3">
      <c r="A758" s="11">
        <v>7.43</v>
      </c>
      <c r="B758" s="7">
        <v>7</v>
      </c>
      <c r="C758" s="11">
        <f t="shared" si="68"/>
        <v>-1.7998900274393943E-5</v>
      </c>
      <c r="D758" s="11">
        <f t="shared" si="68"/>
        <v>4.8597030740863643E-4</v>
      </c>
      <c r="E758" s="11">
        <f t="shared" si="68"/>
        <v>-4.2357087052292269E-3</v>
      </c>
      <c r="F758" s="11">
        <f t="shared" si="68"/>
        <v>3.6777598857702286E-2</v>
      </c>
      <c r="G758" s="3">
        <f t="shared" si="69"/>
        <v>2.4751573152411041E-2</v>
      </c>
      <c r="H758" s="11">
        <f t="shared" si="67"/>
        <v>0.83201551664393347</v>
      </c>
      <c r="I758" s="3">
        <f t="shared" si="70"/>
        <v>2.5021479722848738E-2</v>
      </c>
      <c r="J758" s="22">
        <f t="shared" si="71"/>
        <v>250.21479722848738</v>
      </c>
    </row>
    <row r="759" spans="1:10" x14ac:dyDescent="0.3">
      <c r="A759" s="11">
        <v>7.44</v>
      </c>
      <c r="B759" s="7">
        <v>7</v>
      </c>
      <c r="C759" s="11">
        <f t="shared" si="68"/>
        <v>-1.7998900274393943E-5</v>
      </c>
      <c r="D759" s="11">
        <f t="shared" si="68"/>
        <v>4.8597030740863643E-4</v>
      </c>
      <c r="E759" s="11">
        <f t="shared" si="68"/>
        <v>-4.2357087052292269E-3</v>
      </c>
      <c r="F759" s="11">
        <f t="shared" si="68"/>
        <v>3.6777598857702286E-2</v>
      </c>
      <c r="G759" s="3">
        <f t="shared" si="69"/>
        <v>2.4751630887830063E-2</v>
      </c>
      <c r="H759" s="11">
        <f t="shared" si="67"/>
        <v>0.83180924789390265</v>
      </c>
      <c r="I759" s="3">
        <f t="shared" si="70"/>
        <v>2.5033822929414917E-2</v>
      </c>
      <c r="J759" s="22">
        <f t="shared" si="71"/>
        <v>250.33822929414919</v>
      </c>
    </row>
    <row r="760" spans="1:10" x14ac:dyDescent="0.3">
      <c r="A760" s="11">
        <v>7.45</v>
      </c>
      <c r="B760" s="7">
        <v>7</v>
      </c>
      <c r="C760" s="11">
        <f t="shared" si="68"/>
        <v>-1.7998900274393943E-5</v>
      </c>
      <c r="D760" s="11">
        <f t="shared" si="68"/>
        <v>4.8597030740863643E-4</v>
      </c>
      <c r="E760" s="11">
        <f t="shared" si="68"/>
        <v>-4.2357087052292269E-3</v>
      </c>
      <c r="F760" s="11">
        <f t="shared" si="68"/>
        <v>3.6777598857702286E-2</v>
      </c>
      <c r="G760" s="3">
        <f t="shared" si="69"/>
        <v>2.475170547021974E-2</v>
      </c>
      <c r="H760" s="11">
        <f t="shared" si="67"/>
        <v>0.83160292494620403</v>
      </c>
      <c r="I760" s="3">
        <f t="shared" si="70"/>
        <v>2.5046130747541362E-2</v>
      </c>
      <c r="J760" s="22">
        <f t="shared" si="71"/>
        <v>250.46130747541361</v>
      </c>
    </row>
    <row r="761" spans="1:10" x14ac:dyDescent="0.3">
      <c r="A761" s="11">
        <v>7.46</v>
      </c>
      <c r="B761" s="7">
        <v>7</v>
      </c>
      <c r="C761" s="11">
        <f t="shared" si="68"/>
        <v>-1.7998900274393943E-5</v>
      </c>
      <c r="D761" s="11">
        <f t="shared" si="68"/>
        <v>4.8597030740863643E-4</v>
      </c>
      <c r="E761" s="11">
        <f t="shared" si="68"/>
        <v>-4.2357087052292269E-3</v>
      </c>
      <c r="F761" s="11">
        <f t="shared" si="68"/>
        <v>3.6777598857702286E-2</v>
      </c>
      <c r="G761" s="3">
        <f t="shared" si="69"/>
        <v>2.4751796791586678E-2</v>
      </c>
      <c r="H761" s="11">
        <f t="shared" si="67"/>
        <v>0.83139654811614527</v>
      </c>
      <c r="I761" s="3">
        <f t="shared" si="70"/>
        <v>2.505840274222404E-2</v>
      </c>
      <c r="J761" s="22">
        <f t="shared" si="71"/>
        <v>250.58402742224041</v>
      </c>
    </row>
    <row r="762" spans="1:10" x14ac:dyDescent="0.3">
      <c r="A762" s="11">
        <v>7.47</v>
      </c>
      <c r="B762" s="7">
        <v>7</v>
      </c>
      <c r="C762" s="11">
        <f t="shared" si="68"/>
        <v>-1.7998900274393943E-5</v>
      </c>
      <c r="D762" s="11">
        <f t="shared" si="68"/>
        <v>4.8597030740863643E-4</v>
      </c>
      <c r="E762" s="11">
        <f t="shared" si="68"/>
        <v>-4.2357087052292269E-3</v>
      </c>
      <c r="F762" s="11">
        <f t="shared" si="68"/>
        <v>3.6777598857702286E-2</v>
      </c>
      <c r="G762" s="3">
        <f t="shared" si="69"/>
        <v>2.4751904743937469E-2</v>
      </c>
      <c r="H762" s="11">
        <f t="shared" si="67"/>
        <v>0.83119011772238083</v>
      </c>
      <c r="I762" s="3">
        <f t="shared" si="70"/>
        <v>2.50706384784527E-2</v>
      </c>
      <c r="J762" s="22">
        <f t="shared" si="71"/>
        <v>250.70638478452702</v>
      </c>
    </row>
    <row r="763" spans="1:10" x14ac:dyDescent="0.3">
      <c r="A763" s="11">
        <v>7.48</v>
      </c>
      <c r="B763" s="7">
        <v>7</v>
      </c>
      <c r="C763" s="11">
        <f t="shared" si="68"/>
        <v>-1.7998900274393943E-5</v>
      </c>
      <c r="D763" s="11">
        <f t="shared" si="68"/>
        <v>4.8597030740863643E-4</v>
      </c>
      <c r="E763" s="11">
        <f t="shared" si="68"/>
        <v>-4.2357087052292269E-3</v>
      </c>
      <c r="F763" s="11">
        <f t="shared" si="68"/>
        <v>3.6777598857702286E-2</v>
      </c>
      <c r="G763" s="3">
        <f t="shared" si="69"/>
        <v>2.4752029219278712E-2</v>
      </c>
      <c r="H763" s="11">
        <f t="shared" si="67"/>
        <v>0.83098363408690745</v>
      </c>
      <c r="I763" s="3">
        <f t="shared" si="70"/>
        <v>2.5082837521214429E-2</v>
      </c>
      <c r="J763" s="22">
        <f t="shared" si="71"/>
        <v>250.82837521214429</v>
      </c>
    </row>
    <row r="764" spans="1:10" x14ac:dyDescent="0.3">
      <c r="A764" s="11">
        <v>7.49</v>
      </c>
      <c r="B764" s="7">
        <v>7</v>
      </c>
      <c r="C764" s="11">
        <f t="shared" si="68"/>
        <v>-1.7998900274393943E-5</v>
      </c>
      <c r="D764" s="11">
        <f t="shared" si="68"/>
        <v>4.8597030740863643E-4</v>
      </c>
      <c r="E764" s="11">
        <f t="shared" si="68"/>
        <v>-4.2357087052292269E-3</v>
      </c>
      <c r="F764" s="11">
        <f t="shared" si="68"/>
        <v>3.6777598857702286E-2</v>
      </c>
      <c r="G764" s="3">
        <f t="shared" si="69"/>
        <v>2.4752170109616996E-2</v>
      </c>
      <c r="H764" s="11">
        <f t="shared" si="67"/>
        <v>0.83077709753505979</v>
      </c>
      <c r="I764" s="3">
        <f t="shared" si="70"/>
        <v>2.509499943549276E-2</v>
      </c>
      <c r="J764" s="22">
        <f t="shared" si="71"/>
        <v>250.94999435492758</v>
      </c>
    </row>
    <row r="765" spans="1:10" x14ac:dyDescent="0.3">
      <c r="A765" s="11">
        <v>7.5</v>
      </c>
      <c r="B765" s="7">
        <v>7</v>
      </c>
      <c r="C765" s="11">
        <f t="shared" si="68"/>
        <v>-1.7998900274393943E-5</v>
      </c>
      <c r="D765" s="11">
        <f t="shared" si="68"/>
        <v>4.8597030740863643E-4</v>
      </c>
      <c r="E765" s="11">
        <f t="shared" si="68"/>
        <v>-4.2357087052292269E-3</v>
      </c>
      <c r="F765" s="11">
        <f t="shared" si="68"/>
        <v>3.6777598857702286E-2</v>
      </c>
      <c r="G765" s="3">
        <f t="shared" si="69"/>
        <v>2.4752327306958935E-2</v>
      </c>
      <c r="H765" s="11">
        <f t="shared" si="67"/>
        <v>0.83057050839550473</v>
      </c>
      <c r="I765" s="3">
        <f t="shared" si="70"/>
        <v>2.5107123786264118E-2</v>
      </c>
      <c r="J765" s="22">
        <f t="shared" si="71"/>
        <v>251.07123786264117</v>
      </c>
    </row>
    <row r="766" spans="1:10" x14ac:dyDescent="0.3">
      <c r="A766" s="11">
        <v>7.51</v>
      </c>
      <c r="B766" s="7">
        <v>7</v>
      </c>
      <c r="C766" s="11">
        <f t="shared" si="68"/>
        <v>-1.7998900274393943E-5</v>
      </c>
      <c r="D766" s="11">
        <f t="shared" si="68"/>
        <v>4.8597030740863643E-4</v>
      </c>
      <c r="E766" s="11">
        <f t="shared" si="68"/>
        <v>-4.2357087052292269E-3</v>
      </c>
      <c r="F766" s="11">
        <f t="shared" si="68"/>
        <v>3.6777598857702286E-2</v>
      </c>
      <c r="G766" s="3">
        <f t="shared" si="69"/>
        <v>2.4752500703311128E-2</v>
      </c>
      <c r="H766" s="11">
        <f t="shared" si="67"/>
        <v>0.83036386700023801</v>
      </c>
      <c r="I766" s="3">
        <f t="shared" si="70"/>
        <v>2.5119210138504044E-2</v>
      </c>
      <c r="J766" s="22">
        <f t="shared" si="71"/>
        <v>251.19210138504044</v>
      </c>
    </row>
    <row r="767" spans="1:10" x14ac:dyDescent="0.3">
      <c r="A767" s="11">
        <v>7.52</v>
      </c>
      <c r="B767" s="7">
        <v>7</v>
      </c>
      <c r="C767" s="11">
        <f t="shared" si="68"/>
        <v>-1.7998900274393943E-5</v>
      </c>
      <c r="D767" s="11">
        <f t="shared" si="68"/>
        <v>4.8597030740863643E-4</v>
      </c>
      <c r="E767" s="11">
        <f t="shared" si="68"/>
        <v>-4.2357087052292269E-3</v>
      </c>
      <c r="F767" s="11">
        <f t="shared" si="68"/>
        <v>3.6777598857702286E-2</v>
      </c>
      <c r="G767" s="3">
        <f t="shared" si="69"/>
        <v>2.4752690190680153E-2</v>
      </c>
      <c r="H767" s="11">
        <f t="shared" si="67"/>
        <v>0.83015717368457886</v>
      </c>
      <c r="I767" s="3">
        <f t="shared" si="70"/>
        <v>2.5131258057183636E-2</v>
      </c>
      <c r="J767" s="22">
        <f t="shared" si="71"/>
        <v>251.31258057183635</v>
      </c>
    </row>
    <row r="768" spans="1:10" x14ac:dyDescent="0.3">
      <c r="A768" s="11">
        <v>7.53</v>
      </c>
      <c r="B768" s="7">
        <v>7</v>
      </c>
      <c r="C768" s="11">
        <f t="shared" si="68"/>
        <v>-1.7998900274393943E-5</v>
      </c>
      <c r="D768" s="11">
        <f t="shared" si="68"/>
        <v>4.8597030740863643E-4</v>
      </c>
      <c r="E768" s="11">
        <f t="shared" si="68"/>
        <v>-4.2357087052292269E-3</v>
      </c>
      <c r="F768" s="11">
        <f t="shared" si="68"/>
        <v>3.6777598857702286E-2</v>
      </c>
      <c r="G768" s="3">
        <f t="shared" si="69"/>
        <v>2.4752895661072631E-2</v>
      </c>
      <c r="H768" s="11">
        <f t="shared" si="67"/>
        <v>0.82995042878716496</v>
      </c>
      <c r="I768" s="3">
        <f t="shared" si="70"/>
        <v>2.5143267107264222E-2</v>
      </c>
      <c r="J768" s="22">
        <f t="shared" si="71"/>
        <v>251.43267107264222</v>
      </c>
    </row>
    <row r="769" spans="1:10" x14ac:dyDescent="0.3">
      <c r="A769" s="11">
        <v>7.54</v>
      </c>
      <c r="B769" s="7">
        <v>7</v>
      </c>
      <c r="C769" s="11">
        <f t="shared" si="68"/>
        <v>-1.7998900274393943E-5</v>
      </c>
      <c r="D769" s="11">
        <f t="shared" si="68"/>
        <v>4.8597030740863643E-4</v>
      </c>
      <c r="E769" s="11">
        <f t="shared" si="68"/>
        <v>-4.2357087052292269E-3</v>
      </c>
      <c r="F769" s="11">
        <f t="shared" si="68"/>
        <v>3.6777598857702286E-2</v>
      </c>
      <c r="G769" s="3">
        <f t="shared" si="69"/>
        <v>2.4753117006495146E-2</v>
      </c>
      <c r="H769" s="11">
        <f t="shared" si="67"/>
        <v>0.82974363264994888</v>
      </c>
      <c r="I769" s="3">
        <f t="shared" si="70"/>
        <v>2.5155236853711571E-2</v>
      </c>
      <c r="J769" s="22">
        <f t="shared" si="71"/>
        <v>251.55236853711571</v>
      </c>
    </row>
    <row r="770" spans="1:10" x14ac:dyDescent="0.3">
      <c r="A770" s="11">
        <v>7.55</v>
      </c>
      <c r="B770" s="7">
        <v>7</v>
      </c>
      <c r="C770" s="11">
        <f t="shared" si="68"/>
        <v>-1.7998900274393943E-5</v>
      </c>
      <c r="D770" s="11">
        <f t="shared" si="68"/>
        <v>4.8597030740863643E-4</v>
      </c>
      <c r="E770" s="11">
        <f t="shared" si="68"/>
        <v>-4.2357087052292269E-3</v>
      </c>
      <c r="F770" s="11">
        <f t="shared" si="68"/>
        <v>3.6777598857702286E-2</v>
      </c>
      <c r="G770" s="3">
        <f t="shared" si="69"/>
        <v>2.475335411895431E-2</v>
      </c>
      <c r="H770" s="11">
        <f t="shared" si="67"/>
        <v>0.82953678561819244</v>
      </c>
      <c r="I770" s="3">
        <f t="shared" si="70"/>
        <v>2.5167166861481682E-2</v>
      </c>
      <c r="J770" s="22">
        <f t="shared" si="71"/>
        <v>251.67166861481684</v>
      </c>
    </row>
    <row r="771" spans="1:10" x14ac:dyDescent="0.3">
      <c r="A771" s="11">
        <v>7.56</v>
      </c>
      <c r="B771" s="7">
        <v>7</v>
      </c>
      <c r="C771" s="11">
        <f t="shared" si="68"/>
        <v>-1.7998900274393943E-5</v>
      </c>
      <c r="D771" s="11">
        <f t="shared" si="68"/>
        <v>4.8597030740863643E-4</v>
      </c>
      <c r="E771" s="11">
        <f t="shared" si="68"/>
        <v>-4.2357087052292269E-3</v>
      </c>
      <c r="F771" s="11">
        <f t="shared" si="68"/>
        <v>3.6777598857702286E-2</v>
      </c>
      <c r="G771" s="3">
        <f t="shared" si="69"/>
        <v>2.4753606890456706E-2</v>
      </c>
      <c r="H771" s="11">
        <f t="shared" si="67"/>
        <v>0.82932988804046248</v>
      </c>
      <c r="I771" s="3">
        <f t="shared" si="70"/>
        <v>2.5179056695528779E-2</v>
      </c>
      <c r="J771" s="22">
        <f t="shared" si="71"/>
        <v>251.79056695528777</v>
      </c>
    </row>
    <row r="772" spans="1:10" x14ac:dyDescent="0.3">
      <c r="A772" s="11">
        <v>7.57</v>
      </c>
      <c r="B772" s="7">
        <v>7</v>
      </c>
      <c r="C772" s="11">
        <f t="shared" si="68"/>
        <v>-1.7998900274393943E-5</v>
      </c>
      <c r="D772" s="11">
        <f t="shared" si="68"/>
        <v>4.8597030740863643E-4</v>
      </c>
      <c r="E772" s="11">
        <f t="shared" si="68"/>
        <v>-4.2357087052292269E-3</v>
      </c>
      <c r="F772" s="11">
        <f t="shared" si="68"/>
        <v>3.6777598857702286E-2</v>
      </c>
      <c r="G772" s="3">
        <f t="shared" si="69"/>
        <v>2.4753875213008935E-2</v>
      </c>
      <c r="H772" s="11">
        <f t="shared" si="67"/>
        <v>0.82912294026862587</v>
      </c>
      <c r="I772" s="3">
        <f t="shared" si="70"/>
        <v>2.5190905920801754E-2</v>
      </c>
      <c r="J772" s="22">
        <f t="shared" si="71"/>
        <v>251.90905920801754</v>
      </c>
    </row>
    <row r="773" spans="1:10" x14ac:dyDescent="0.3">
      <c r="A773" s="11">
        <v>7.58</v>
      </c>
      <c r="B773" s="7">
        <v>7</v>
      </c>
      <c r="C773" s="11">
        <f t="shared" si="68"/>
        <v>-1.7998900274393943E-5</v>
      </c>
      <c r="D773" s="11">
        <f t="shared" si="68"/>
        <v>4.8597030740863643E-4</v>
      </c>
      <c r="E773" s="11">
        <f t="shared" si="68"/>
        <v>-4.2357087052292269E-3</v>
      </c>
      <c r="F773" s="11">
        <f t="shared" si="68"/>
        <v>3.6777598857702286E-2</v>
      </c>
      <c r="G773" s="3">
        <f t="shared" si="69"/>
        <v>2.4754158978617609E-2</v>
      </c>
      <c r="H773" s="11">
        <f t="shared" si="67"/>
        <v>0.82891594265784541</v>
      </c>
      <c r="I773" s="3">
        <f t="shared" si="70"/>
        <v>2.5202714102246837E-2</v>
      </c>
      <c r="J773" s="22">
        <f t="shared" si="71"/>
        <v>252.02714102246836</v>
      </c>
    </row>
    <row r="774" spans="1:10" x14ac:dyDescent="0.3">
      <c r="A774" s="11">
        <v>7.59</v>
      </c>
      <c r="B774" s="7">
        <v>7</v>
      </c>
      <c r="C774" s="11">
        <f t="shared" si="68"/>
        <v>-1.7998900274393943E-5</v>
      </c>
      <c r="D774" s="11">
        <f t="shared" si="68"/>
        <v>4.8597030740863643E-4</v>
      </c>
      <c r="E774" s="11">
        <f t="shared" si="68"/>
        <v>-4.2357087052292269E-3</v>
      </c>
      <c r="F774" s="11">
        <f t="shared" si="68"/>
        <v>3.6777598857702286E-2</v>
      </c>
      <c r="G774" s="3">
        <f t="shared" si="69"/>
        <v>2.4754458079289315E-2</v>
      </c>
      <c r="H774" s="11">
        <f t="shared" si="67"/>
        <v>0.82870889556657434</v>
      </c>
      <c r="I774" s="3">
        <f t="shared" si="70"/>
        <v>2.5214480804805817E-2</v>
      </c>
      <c r="J774" s="22">
        <f t="shared" si="71"/>
        <v>252.14480804805817</v>
      </c>
    </row>
    <row r="775" spans="1:10" x14ac:dyDescent="0.3">
      <c r="A775" s="11">
        <v>7.6</v>
      </c>
      <c r="B775" s="7">
        <v>7</v>
      </c>
      <c r="C775" s="11">
        <f t="shared" si="68"/>
        <v>-1.7998900274393943E-5</v>
      </c>
      <c r="D775" s="11">
        <f t="shared" si="68"/>
        <v>4.8597030740863643E-4</v>
      </c>
      <c r="E775" s="11">
        <f t="shared" si="68"/>
        <v>-4.2357087052292269E-3</v>
      </c>
      <c r="F775" s="11">
        <f t="shared" si="68"/>
        <v>3.6777598857702286E-2</v>
      </c>
      <c r="G775" s="3">
        <f t="shared" si="69"/>
        <v>2.4754772407030647E-2</v>
      </c>
      <c r="H775" s="11">
        <f t="shared" si="67"/>
        <v>0.82850179935655266</v>
      </c>
      <c r="I775" s="3">
        <f t="shared" si="70"/>
        <v>2.5226205593418705E-2</v>
      </c>
      <c r="J775" s="22">
        <f t="shared" si="71"/>
        <v>252.26205593418706</v>
      </c>
    </row>
    <row r="776" spans="1:10" x14ac:dyDescent="0.3">
      <c r="A776" s="11">
        <v>7.61</v>
      </c>
      <c r="B776" s="7">
        <v>7</v>
      </c>
      <c r="C776" s="11">
        <f t="shared" si="68"/>
        <v>-1.7998900274393943E-5</v>
      </c>
      <c r="D776" s="11">
        <f t="shared" si="68"/>
        <v>4.8597030740863643E-4</v>
      </c>
      <c r="E776" s="11">
        <f t="shared" si="68"/>
        <v>-4.2357087052292269E-3</v>
      </c>
      <c r="F776" s="11">
        <f t="shared" si="68"/>
        <v>3.6777598857702286E-2</v>
      </c>
      <c r="G776" s="3">
        <f t="shared" si="69"/>
        <v>2.4755101853848209E-2</v>
      </c>
      <c r="H776" s="11">
        <f t="shared" si="67"/>
        <v>0.82829465439280137</v>
      </c>
      <c r="I776" s="3">
        <f t="shared" si="70"/>
        <v>2.5237888033017519E-2</v>
      </c>
      <c r="J776" s="22">
        <f t="shared" si="71"/>
        <v>252.37888033017521</v>
      </c>
    </row>
    <row r="777" spans="1:10" x14ac:dyDescent="0.3">
      <c r="A777" s="11">
        <v>7.62</v>
      </c>
      <c r="B777" s="7">
        <v>7</v>
      </c>
      <c r="C777" s="11">
        <f t="shared" si="68"/>
        <v>-1.7998900274393943E-5</v>
      </c>
      <c r="D777" s="11">
        <f t="shared" si="68"/>
        <v>4.8597030740863643E-4</v>
      </c>
      <c r="E777" s="11">
        <f t="shared" si="68"/>
        <v>-4.2357087052292269E-3</v>
      </c>
      <c r="F777" s="11">
        <f t="shared" si="68"/>
        <v>3.6777598857702286E-2</v>
      </c>
      <c r="G777" s="3">
        <f t="shared" si="69"/>
        <v>2.4755446311748606E-2</v>
      </c>
      <c r="H777" s="11">
        <f t="shared" si="67"/>
        <v>0.82808746104361852</v>
      </c>
      <c r="I777" s="3">
        <f t="shared" si="70"/>
        <v>2.5249527688533391E-2</v>
      </c>
      <c r="J777" s="22">
        <f t="shared" si="71"/>
        <v>252.49527688533391</v>
      </c>
    </row>
    <row r="778" spans="1:10" x14ac:dyDescent="0.3">
      <c r="A778" s="11">
        <v>7.63</v>
      </c>
      <c r="B778" s="7">
        <v>7</v>
      </c>
      <c r="C778" s="11">
        <f t="shared" si="68"/>
        <v>-1.7998900274393943E-5</v>
      </c>
      <c r="D778" s="11">
        <f t="shared" si="68"/>
        <v>4.8597030740863643E-4</v>
      </c>
      <c r="E778" s="11">
        <f t="shared" si="68"/>
        <v>-4.2357087052292269E-3</v>
      </c>
      <c r="F778" s="11">
        <f t="shared" si="68"/>
        <v>3.6777598857702286E-2</v>
      </c>
      <c r="G778" s="3">
        <f t="shared" si="69"/>
        <v>2.4755805672738433E-2</v>
      </c>
      <c r="H778" s="11">
        <f t="shared" si="67"/>
        <v>0.82788021968057446</v>
      </c>
      <c r="I778" s="3">
        <f t="shared" si="70"/>
        <v>2.5261124124894785E-2</v>
      </c>
      <c r="J778" s="22">
        <f t="shared" si="71"/>
        <v>252.61124124894786</v>
      </c>
    </row>
    <row r="779" spans="1:10" x14ac:dyDescent="0.3">
      <c r="A779" s="11">
        <v>7.64</v>
      </c>
      <c r="B779" s="7">
        <v>7</v>
      </c>
      <c r="C779" s="11">
        <f t="shared" si="68"/>
        <v>-1.7998900274393943E-5</v>
      </c>
      <c r="D779" s="11">
        <f t="shared" si="68"/>
        <v>4.8597030740863643E-4</v>
      </c>
      <c r="E779" s="11">
        <f t="shared" si="68"/>
        <v>-4.2357087052292269E-3</v>
      </c>
      <c r="F779" s="11">
        <f t="shared" si="68"/>
        <v>3.6777598857702286E-2</v>
      </c>
      <c r="G779" s="3">
        <f t="shared" si="69"/>
        <v>2.4756179828824276E-2</v>
      </c>
      <c r="H779" s="11">
        <f t="shared" si="67"/>
        <v>0.82767293067850678</v>
      </c>
      <c r="I779" s="3">
        <f t="shared" si="70"/>
        <v>2.5272676907023062E-2</v>
      </c>
      <c r="J779" s="22">
        <f t="shared" si="71"/>
        <v>252.7267690702306</v>
      </c>
    </row>
    <row r="780" spans="1:10" x14ac:dyDescent="0.3">
      <c r="A780" s="11">
        <v>7.65</v>
      </c>
      <c r="B780" s="7">
        <v>7</v>
      </c>
      <c r="C780" s="11">
        <f t="shared" si="68"/>
        <v>-1.7998900274393943E-5</v>
      </c>
      <c r="D780" s="11">
        <f t="shared" si="68"/>
        <v>4.8597030740863643E-4</v>
      </c>
      <c r="E780" s="11">
        <f t="shared" si="68"/>
        <v>-4.2357087052292269E-3</v>
      </c>
      <c r="F780" s="11">
        <f t="shared" si="68"/>
        <v>3.6777598857702286E-2</v>
      </c>
      <c r="G780" s="3">
        <f t="shared" si="69"/>
        <v>2.4756568672012744E-2</v>
      </c>
      <c r="H780" s="11">
        <f t="shared" si="67"/>
        <v>0.82746559441551604</v>
      </c>
      <c r="I780" s="3">
        <f t="shared" si="70"/>
        <v>2.5284185599839581E-2</v>
      </c>
      <c r="J780" s="22">
        <f t="shared" si="71"/>
        <v>252.84185599839583</v>
      </c>
    </row>
    <row r="781" spans="1:10" x14ac:dyDescent="0.3">
      <c r="A781" s="11">
        <v>7.66</v>
      </c>
      <c r="B781" s="7">
        <v>7</v>
      </c>
      <c r="C781" s="11">
        <f t="shared" si="68"/>
        <v>-1.7998900274393943E-5</v>
      </c>
      <c r="D781" s="11">
        <f t="shared" si="68"/>
        <v>4.8597030740863643E-4</v>
      </c>
      <c r="E781" s="11">
        <f t="shared" si="68"/>
        <v>-4.2357087052292269E-3</v>
      </c>
      <c r="F781" s="11">
        <f t="shared" si="68"/>
        <v>3.6777598857702286E-2</v>
      </c>
      <c r="G781" s="3">
        <f t="shared" si="69"/>
        <v>2.4756972094310443E-2</v>
      </c>
      <c r="H781" s="11">
        <f t="shared" si="67"/>
        <v>0.82725821127296062</v>
      </c>
      <c r="I781" s="3">
        <f t="shared" si="70"/>
        <v>2.5295649768259487E-2</v>
      </c>
      <c r="J781" s="22">
        <f t="shared" si="71"/>
        <v>252.95649768259489</v>
      </c>
    </row>
    <row r="782" spans="1:10" x14ac:dyDescent="0.3">
      <c r="A782" s="11">
        <v>7.67</v>
      </c>
      <c r="B782" s="7">
        <v>7</v>
      </c>
      <c r="C782" s="11">
        <f t="shared" si="68"/>
        <v>-1.7998900274393943E-5</v>
      </c>
      <c r="D782" s="11">
        <f t="shared" si="68"/>
        <v>4.8597030740863643E-4</v>
      </c>
      <c r="E782" s="11">
        <f t="shared" si="68"/>
        <v>-4.2357087052292269E-3</v>
      </c>
      <c r="F782" s="11">
        <f t="shared" si="68"/>
        <v>3.6777598857702286E-2</v>
      </c>
      <c r="G782" s="3">
        <f t="shared" si="69"/>
        <v>2.4757389987723956E-2</v>
      </c>
      <c r="H782" s="11">
        <f t="shared" si="67"/>
        <v>0.82705078163545287</v>
      </c>
      <c r="I782" s="3">
        <f t="shared" si="70"/>
        <v>2.5307068977197034E-2</v>
      </c>
      <c r="J782" s="22">
        <f t="shared" si="71"/>
        <v>253.07068977197034</v>
      </c>
    </row>
    <row r="783" spans="1:10" x14ac:dyDescent="0.3">
      <c r="A783" s="11">
        <v>7.68</v>
      </c>
      <c r="B783" s="7">
        <v>7</v>
      </c>
      <c r="C783" s="11">
        <f t="shared" si="68"/>
        <v>-1.7998900274393943E-5</v>
      </c>
      <c r="D783" s="11">
        <f t="shared" si="68"/>
        <v>4.8597030740863643E-4</v>
      </c>
      <c r="E783" s="11">
        <f t="shared" si="68"/>
        <v>-4.2357087052292269E-3</v>
      </c>
      <c r="F783" s="11">
        <f t="shared" ref="F783:F846" si="72">VLOOKUP($B783, $A$3:$H$12, MATCH(F$14, $A$3:$H$3, 0), FALSE)</f>
        <v>3.6777598857702286E-2</v>
      </c>
      <c r="G783" s="3">
        <f t="shared" si="69"/>
        <v>2.4757822244259882E-2</v>
      </c>
      <c r="H783" s="11">
        <f t="shared" ref="H783:H846" si="73">EXP(-G783*A783)</f>
        <v>0.8268433058908532</v>
      </c>
      <c r="I783" s="3">
        <f t="shared" si="70"/>
        <v>2.5318442791560258E-2</v>
      </c>
      <c r="J783" s="22">
        <f t="shared" si="71"/>
        <v>253.18442791560258</v>
      </c>
    </row>
    <row r="784" spans="1:10" x14ac:dyDescent="0.3">
      <c r="A784" s="11">
        <v>7.69</v>
      </c>
      <c r="B784" s="7">
        <v>7</v>
      </c>
      <c r="C784" s="11">
        <f t="shared" ref="C784:F847" si="74">VLOOKUP($B784, $A$3:$H$12, MATCH(C$14, $A$3:$H$3, 0), FALSE)</f>
        <v>-1.7998900274393943E-5</v>
      </c>
      <c r="D784" s="11">
        <f t="shared" si="74"/>
        <v>4.8597030740863643E-4</v>
      </c>
      <c r="E784" s="11">
        <f t="shared" si="74"/>
        <v>-4.2357087052292269E-3</v>
      </c>
      <c r="F784" s="11">
        <f t="shared" si="72"/>
        <v>3.6777598857702286E-2</v>
      </c>
      <c r="G784" s="3">
        <f t="shared" ref="G784:G847" si="75">C784*A784^3 + D784*A784^2 + E784*A784 + F784</f>
        <v>2.4758268755924837E-2</v>
      </c>
      <c r="H784" s="11">
        <f t="shared" si="73"/>
        <v>0.82663578443026631</v>
      </c>
      <c r="I784" s="3">
        <f t="shared" ref="I784:I847" si="76">(H784/H809-1)/(A809-A784)</f>
        <v>2.5329770776254534E-2</v>
      </c>
      <c r="J784" s="22">
        <f t="shared" ref="J784:J847" si="77">I784*10000</f>
        <v>253.29770776254534</v>
      </c>
    </row>
    <row r="785" spans="1:10" x14ac:dyDescent="0.3">
      <c r="A785" s="11">
        <v>7.7</v>
      </c>
      <c r="B785" s="7">
        <v>7</v>
      </c>
      <c r="C785" s="11">
        <f t="shared" si="74"/>
        <v>-1.7998900274393943E-5</v>
      </c>
      <c r="D785" s="11">
        <f t="shared" si="74"/>
        <v>4.8597030740863643E-4</v>
      </c>
      <c r="E785" s="11">
        <f t="shared" si="74"/>
        <v>-4.2357087052292269E-3</v>
      </c>
      <c r="F785" s="11">
        <f t="shared" si="72"/>
        <v>3.6777598857702286E-2</v>
      </c>
      <c r="G785" s="3">
        <f t="shared" si="75"/>
        <v>2.4758729414725403E-2</v>
      </c>
      <c r="H785" s="11">
        <f t="shared" si="73"/>
        <v>0.82642821764803642</v>
      </c>
      <c r="I785" s="3">
        <f t="shared" si="76"/>
        <v>2.5341052496184346E-2</v>
      </c>
      <c r="J785" s="22">
        <f t="shared" si="77"/>
        <v>253.41052496184346</v>
      </c>
    </row>
    <row r="786" spans="1:10" x14ac:dyDescent="0.3">
      <c r="A786" s="11">
        <v>7.71</v>
      </c>
      <c r="B786" s="7">
        <v>7</v>
      </c>
      <c r="C786" s="11">
        <f t="shared" si="74"/>
        <v>-1.7998900274393943E-5</v>
      </c>
      <c r="D786" s="11">
        <f t="shared" si="74"/>
        <v>4.8597030740863643E-4</v>
      </c>
      <c r="E786" s="11">
        <f t="shared" si="74"/>
        <v>-4.2357087052292269E-3</v>
      </c>
      <c r="F786" s="11">
        <f t="shared" si="72"/>
        <v>3.6777598857702286E-2</v>
      </c>
      <c r="G786" s="3">
        <f t="shared" si="75"/>
        <v>2.4759204112668184E-2</v>
      </c>
      <c r="H786" s="11">
        <f t="shared" si="73"/>
        <v>0.82622060594174218</v>
      </c>
      <c r="I786" s="3">
        <f t="shared" si="76"/>
        <v>2.535228751624885E-2</v>
      </c>
      <c r="J786" s="22">
        <f t="shared" si="77"/>
        <v>253.5228751624885</v>
      </c>
    </row>
    <row r="787" spans="1:10" x14ac:dyDescent="0.3">
      <c r="A787" s="11">
        <v>7.72</v>
      </c>
      <c r="B787" s="7">
        <v>7</v>
      </c>
      <c r="C787" s="11">
        <f t="shared" si="74"/>
        <v>-1.7998900274393943E-5</v>
      </c>
      <c r="D787" s="11">
        <f t="shared" si="74"/>
        <v>4.8597030740863643E-4</v>
      </c>
      <c r="E787" s="11">
        <f t="shared" si="74"/>
        <v>-4.2357087052292269E-3</v>
      </c>
      <c r="F787" s="11">
        <f t="shared" si="72"/>
        <v>3.6777598857702286E-2</v>
      </c>
      <c r="G787" s="3">
        <f t="shared" si="75"/>
        <v>2.4759692741759771E-2</v>
      </c>
      <c r="H787" s="11">
        <f t="shared" si="73"/>
        <v>0.82601294971219219</v>
      </c>
      <c r="I787" s="3">
        <f t="shared" si="76"/>
        <v>2.5363475401342761E-2</v>
      </c>
      <c r="J787" s="22">
        <f t="shared" si="77"/>
        <v>253.6347540134276</v>
      </c>
    </row>
    <row r="788" spans="1:10" x14ac:dyDescent="0.3">
      <c r="A788" s="11">
        <v>7.73</v>
      </c>
      <c r="B788" s="7">
        <v>7</v>
      </c>
      <c r="C788" s="11">
        <f t="shared" si="74"/>
        <v>-1.7998900274393943E-5</v>
      </c>
      <c r="D788" s="11">
        <f t="shared" si="74"/>
        <v>4.8597030740863643E-4</v>
      </c>
      <c r="E788" s="11">
        <f t="shared" si="74"/>
        <v>-4.2357087052292269E-3</v>
      </c>
      <c r="F788" s="11">
        <f t="shared" si="72"/>
        <v>3.6777598857702286E-2</v>
      </c>
      <c r="G788" s="3">
        <f t="shared" si="75"/>
        <v>2.4760195194006775E-2</v>
      </c>
      <c r="H788" s="11">
        <f t="shared" si="73"/>
        <v>0.82580524936342037</v>
      </c>
      <c r="I788" s="3">
        <f t="shared" si="76"/>
        <v>2.5374615716359905E-2</v>
      </c>
      <c r="J788" s="22">
        <f t="shared" si="77"/>
        <v>253.74615716359904</v>
      </c>
    </row>
    <row r="789" spans="1:10" x14ac:dyDescent="0.3">
      <c r="A789" s="11">
        <v>7.74</v>
      </c>
      <c r="B789" s="7">
        <v>7</v>
      </c>
      <c r="C789" s="11">
        <f t="shared" si="74"/>
        <v>-1.7998900274393943E-5</v>
      </c>
      <c r="D789" s="11">
        <f t="shared" si="74"/>
        <v>4.8597030740863643E-4</v>
      </c>
      <c r="E789" s="11">
        <f t="shared" si="74"/>
        <v>-4.2357087052292269E-3</v>
      </c>
      <c r="F789" s="11">
        <f t="shared" si="72"/>
        <v>3.6777598857702286E-2</v>
      </c>
      <c r="G789" s="3">
        <f t="shared" si="75"/>
        <v>2.4760711361415791E-2</v>
      </c>
      <c r="H789" s="11">
        <f t="shared" si="73"/>
        <v>0.82559750530268106</v>
      </c>
      <c r="I789" s="3">
        <f t="shared" si="76"/>
        <v>2.5385708026189668E-2</v>
      </c>
      <c r="J789" s="22">
        <f t="shared" si="77"/>
        <v>253.85708026189667</v>
      </c>
    </row>
    <row r="790" spans="1:10" x14ac:dyDescent="0.3">
      <c r="A790" s="11">
        <v>7.75</v>
      </c>
      <c r="B790" s="7">
        <v>7</v>
      </c>
      <c r="C790" s="11">
        <f t="shared" si="74"/>
        <v>-1.7998900274393943E-5</v>
      </c>
      <c r="D790" s="11">
        <f t="shared" si="74"/>
        <v>4.8597030740863643E-4</v>
      </c>
      <c r="E790" s="11">
        <f t="shared" si="74"/>
        <v>-4.2357087052292269E-3</v>
      </c>
      <c r="F790" s="11">
        <f t="shared" si="72"/>
        <v>3.6777598857702286E-2</v>
      </c>
      <c r="G790" s="3">
        <f t="shared" si="75"/>
        <v>2.4761241135993407E-2</v>
      </c>
      <c r="H790" s="11">
        <f t="shared" si="73"/>
        <v>0.82538971794044458</v>
      </c>
      <c r="I790" s="3">
        <f t="shared" si="76"/>
        <v>2.5396751895718772E-2</v>
      </c>
      <c r="J790" s="22">
        <f t="shared" si="77"/>
        <v>253.96751895718774</v>
      </c>
    </row>
    <row r="791" spans="1:10" x14ac:dyDescent="0.3">
      <c r="A791" s="11">
        <v>7.76</v>
      </c>
      <c r="B791" s="7">
        <v>7</v>
      </c>
      <c r="C791" s="11">
        <f t="shared" si="74"/>
        <v>-1.7998900274393943E-5</v>
      </c>
      <c r="D791" s="11">
        <f t="shared" si="74"/>
        <v>4.8597030740863643E-4</v>
      </c>
      <c r="E791" s="11">
        <f t="shared" si="74"/>
        <v>-4.2357087052292269E-3</v>
      </c>
      <c r="F791" s="11">
        <f t="shared" si="72"/>
        <v>3.6777598857702286E-2</v>
      </c>
      <c r="G791" s="3">
        <f t="shared" si="75"/>
        <v>2.4761784409746232E-2</v>
      </c>
      <c r="H791" s="11">
        <f t="shared" si="73"/>
        <v>0.82518188769039236</v>
      </c>
      <c r="I791" s="3">
        <f t="shared" si="76"/>
        <v>2.5407746889831273E-2</v>
      </c>
      <c r="J791" s="22">
        <f t="shared" si="77"/>
        <v>254.07746889831273</v>
      </c>
    </row>
    <row r="792" spans="1:10" x14ac:dyDescent="0.3">
      <c r="A792" s="11">
        <v>7.77</v>
      </c>
      <c r="B792" s="7">
        <v>7</v>
      </c>
      <c r="C792" s="11">
        <f t="shared" si="74"/>
        <v>-1.7998900274393943E-5</v>
      </c>
      <c r="D792" s="11">
        <f t="shared" si="74"/>
        <v>4.8597030740863643E-4</v>
      </c>
      <c r="E792" s="11">
        <f t="shared" si="74"/>
        <v>-4.2357087052292269E-3</v>
      </c>
      <c r="F792" s="11">
        <f t="shared" si="72"/>
        <v>3.6777598857702286E-2</v>
      </c>
      <c r="G792" s="3">
        <f t="shared" si="75"/>
        <v>2.4762341074680866E-2</v>
      </c>
      <c r="H792" s="11">
        <f t="shared" si="73"/>
        <v>0.82497401496941214</v>
      </c>
      <c r="I792" s="3">
        <f t="shared" si="76"/>
        <v>2.5418692573407675E-2</v>
      </c>
      <c r="J792" s="22">
        <f t="shared" si="77"/>
        <v>254.18692573407674</v>
      </c>
    </row>
    <row r="793" spans="1:10" x14ac:dyDescent="0.3">
      <c r="A793" s="11">
        <v>7.78</v>
      </c>
      <c r="B793" s="7">
        <v>7</v>
      </c>
      <c r="C793" s="11">
        <f t="shared" si="74"/>
        <v>-1.7998900274393943E-5</v>
      </c>
      <c r="D793" s="11">
        <f t="shared" si="74"/>
        <v>4.8597030740863643E-4</v>
      </c>
      <c r="E793" s="11">
        <f t="shared" si="74"/>
        <v>-4.2357087052292269E-3</v>
      </c>
      <c r="F793" s="11">
        <f t="shared" si="72"/>
        <v>3.6777598857702286E-2</v>
      </c>
      <c r="G793" s="3">
        <f t="shared" si="75"/>
        <v>2.47629110228039E-2</v>
      </c>
      <c r="H793" s="11">
        <f t="shared" si="73"/>
        <v>0.82476610019759378</v>
      </c>
      <c r="I793" s="3">
        <f t="shared" si="76"/>
        <v>2.5429588511325908E-2</v>
      </c>
      <c r="J793" s="22">
        <f t="shared" si="77"/>
        <v>254.29588511325909</v>
      </c>
    </row>
    <row r="794" spans="1:10" x14ac:dyDescent="0.3">
      <c r="A794" s="11">
        <v>7.79</v>
      </c>
      <c r="B794" s="7">
        <v>7</v>
      </c>
      <c r="C794" s="11">
        <f t="shared" si="74"/>
        <v>-1.7998900274393943E-5</v>
      </c>
      <c r="D794" s="11">
        <f t="shared" si="74"/>
        <v>4.8597030740863643E-4</v>
      </c>
      <c r="E794" s="11">
        <f t="shared" si="74"/>
        <v>-4.2357087052292269E-3</v>
      </c>
      <c r="F794" s="11">
        <f t="shared" si="72"/>
        <v>3.6777598857702286E-2</v>
      </c>
      <c r="G794" s="3">
        <f t="shared" si="75"/>
        <v>2.4763494146121924E-2</v>
      </c>
      <c r="H794" s="11">
        <f t="shared" si="73"/>
        <v>0.82455814379822367</v>
      </c>
      <c r="I794" s="3">
        <f t="shared" si="76"/>
        <v>2.5440434268460078E-2</v>
      </c>
      <c r="J794" s="22">
        <f t="shared" si="77"/>
        <v>254.40434268460078</v>
      </c>
    </row>
    <row r="795" spans="1:10" x14ac:dyDescent="0.3">
      <c r="A795" s="11">
        <v>7.8</v>
      </c>
      <c r="B795" s="7">
        <v>7</v>
      </c>
      <c r="C795" s="11">
        <f t="shared" si="74"/>
        <v>-1.7998900274393943E-5</v>
      </c>
      <c r="D795" s="11">
        <f t="shared" si="74"/>
        <v>4.8597030740863643E-4</v>
      </c>
      <c r="E795" s="11">
        <f t="shared" si="74"/>
        <v>-4.2357087052292269E-3</v>
      </c>
      <c r="F795" s="11">
        <f t="shared" si="72"/>
        <v>3.6777598857702286E-2</v>
      </c>
      <c r="G795" s="3">
        <f t="shared" si="75"/>
        <v>2.4764090336641561E-2</v>
      </c>
      <c r="H795" s="11">
        <f t="shared" si="73"/>
        <v>0.82435014619778091</v>
      </c>
      <c r="I795" s="3">
        <f t="shared" si="76"/>
        <v>2.5451229409683494E-2</v>
      </c>
      <c r="J795" s="22">
        <f t="shared" si="77"/>
        <v>254.51229409683495</v>
      </c>
    </row>
    <row r="796" spans="1:10" x14ac:dyDescent="0.3">
      <c r="A796" s="11">
        <v>7.81</v>
      </c>
      <c r="B796" s="7">
        <v>7</v>
      </c>
      <c r="C796" s="11">
        <f t="shared" si="74"/>
        <v>-1.7998900274393943E-5</v>
      </c>
      <c r="D796" s="11">
        <f t="shared" si="74"/>
        <v>4.8597030740863643E-4</v>
      </c>
      <c r="E796" s="11">
        <f t="shared" si="74"/>
        <v>-4.2357087052292269E-3</v>
      </c>
      <c r="F796" s="11">
        <f t="shared" si="72"/>
        <v>3.6777598857702286E-2</v>
      </c>
      <c r="G796" s="3">
        <f t="shared" si="75"/>
        <v>2.476469948636939E-2</v>
      </c>
      <c r="H796" s="11">
        <f t="shared" si="73"/>
        <v>0.82414210782593211</v>
      </c>
      <c r="I796" s="3">
        <f t="shared" si="76"/>
        <v>2.5461973499863698E-2</v>
      </c>
      <c r="J796" s="22">
        <f t="shared" si="77"/>
        <v>254.61973499863697</v>
      </c>
    </row>
    <row r="797" spans="1:10" x14ac:dyDescent="0.3">
      <c r="A797" s="11">
        <v>7.82</v>
      </c>
      <c r="B797" s="7">
        <v>7</v>
      </c>
      <c r="C797" s="11">
        <f t="shared" si="74"/>
        <v>-1.7998900274393943E-5</v>
      </c>
      <c r="D797" s="11">
        <f t="shared" si="74"/>
        <v>4.8597030740863643E-4</v>
      </c>
      <c r="E797" s="11">
        <f t="shared" si="74"/>
        <v>-4.2357087052292269E-3</v>
      </c>
      <c r="F797" s="11">
        <f t="shared" si="72"/>
        <v>3.6777598857702286E-2</v>
      </c>
      <c r="G797" s="3">
        <f t="shared" si="75"/>
        <v>2.4765321487312017E-2</v>
      </c>
      <c r="H797" s="11">
        <f t="shared" si="73"/>
        <v>0.82393402911552682</v>
      </c>
      <c r="I797" s="3">
        <f t="shared" si="76"/>
        <v>2.5472666103869557E-2</v>
      </c>
      <c r="J797" s="22">
        <f t="shared" si="77"/>
        <v>254.72666103869557</v>
      </c>
    </row>
    <row r="798" spans="1:10" x14ac:dyDescent="0.3">
      <c r="A798" s="11">
        <v>7.83</v>
      </c>
      <c r="B798" s="7">
        <v>7</v>
      </c>
      <c r="C798" s="11">
        <f t="shared" si="74"/>
        <v>-1.7998900274393943E-5</v>
      </c>
      <c r="D798" s="11">
        <f t="shared" si="74"/>
        <v>4.8597030740863643E-4</v>
      </c>
      <c r="E798" s="11">
        <f t="shared" si="74"/>
        <v>-4.2357087052292269E-3</v>
      </c>
      <c r="F798" s="11">
        <f t="shared" si="72"/>
        <v>3.6777598857702286E-2</v>
      </c>
      <c r="G798" s="3">
        <f t="shared" si="75"/>
        <v>2.4765956231476031E-2</v>
      </c>
      <c r="H798" s="11">
        <f t="shared" si="73"/>
        <v>0.82372591050259292</v>
      </c>
      <c r="I798" s="3">
        <f t="shared" si="76"/>
        <v>2.5483306786562743E-2</v>
      </c>
      <c r="J798" s="22">
        <f t="shared" si="77"/>
        <v>254.83306786562741</v>
      </c>
    </row>
    <row r="799" spans="1:10" x14ac:dyDescent="0.3">
      <c r="A799" s="11">
        <v>7.84</v>
      </c>
      <c r="B799" s="7">
        <v>7</v>
      </c>
      <c r="C799" s="11">
        <f t="shared" si="74"/>
        <v>-1.7998900274393943E-5</v>
      </c>
      <c r="D799" s="11">
        <f t="shared" si="74"/>
        <v>4.8597030740863643E-4</v>
      </c>
      <c r="E799" s="11">
        <f t="shared" si="74"/>
        <v>-4.2357087052292269E-3</v>
      </c>
      <c r="F799" s="11">
        <f t="shared" si="72"/>
        <v>3.6777598857702286E-2</v>
      </c>
      <c r="G799" s="3">
        <f t="shared" si="75"/>
        <v>2.4766603610868049E-2</v>
      </c>
      <c r="H799" s="11">
        <f t="shared" si="73"/>
        <v>0.82351775242633163</v>
      </c>
      <c r="I799" s="3">
        <f t="shared" si="76"/>
        <v>2.5493895112806086E-2</v>
      </c>
      <c r="J799" s="22">
        <f t="shared" si="77"/>
        <v>254.93895112806086</v>
      </c>
    </row>
    <row r="800" spans="1:10" x14ac:dyDescent="0.3">
      <c r="A800" s="11">
        <v>7.85</v>
      </c>
      <c r="B800" s="7">
        <v>7</v>
      </c>
      <c r="C800" s="11">
        <f t="shared" si="74"/>
        <v>-1.7998900274393943E-5</v>
      </c>
      <c r="D800" s="11">
        <f t="shared" si="74"/>
        <v>4.8597030740863643E-4</v>
      </c>
      <c r="E800" s="11">
        <f t="shared" si="74"/>
        <v>-4.2357087052292269E-3</v>
      </c>
      <c r="F800" s="11">
        <f t="shared" si="72"/>
        <v>3.6777598857702286E-2</v>
      </c>
      <c r="G800" s="3">
        <f t="shared" si="75"/>
        <v>2.4767263517494656E-2</v>
      </c>
      <c r="H800" s="11">
        <f t="shared" si="73"/>
        <v>0.8233095553291131</v>
      </c>
      <c r="I800" s="3">
        <f t="shared" si="76"/>
        <v>2.5504430647457887E-2</v>
      </c>
      <c r="J800" s="22">
        <f t="shared" si="77"/>
        <v>255.04430647457889</v>
      </c>
    </row>
    <row r="801" spans="1:10" x14ac:dyDescent="0.3">
      <c r="A801" s="11">
        <v>7.86</v>
      </c>
      <c r="B801" s="7">
        <v>7</v>
      </c>
      <c r="C801" s="11">
        <f t="shared" si="74"/>
        <v>-1.7998900274393943E-5</v>
      </c>
      <c r="D801" s="11">
        <f t="shared" si="74"/>
        <v>4.8597030740863643E-4</v>
      </c>
      <c r="E801" s="11">
        <f t="shared" si="74"/>
        <v>-4.2357087052292269E-3</v>
      </c>
      <c r="F801" s="11">
        <f t="shared" si="72"/>
        <v>3.6777598857702286E-2</v>
      </c>
      <c r="G801" s="3">
        <f t="shared" si="75"/>
        <v>2.4767935843362447E-2</v>
      </c>
      <c r="H801" s="11">
        <f t="shared" si="73"/>
        <v>0.8231013196564716</v>
      </c>
      <c r="I801" s="3">
        <f t="shared" si="76"/>
        <v>2.5514912955374759E-2</v>
      </c>
      <c r="J801" s="22">
        <f t="shared" si="77"/>
        <v>255.1491295537476</v>
      </c>
    </row>
    <row r="802" spans="1:10" x14ac:dyDescent="0.3">
      <c r="A802" s="11">
        <v>7.87</v>
      </c>
      <c r="B802" s="7">
        <v>7</v>
      </c>
      <c r="C802" s="11">
        <f t="shared" si="74"/>
        <v>-1.7998900274393943E-5</v>
      </c>
      <c r="D802" s="11">
        <f t="shared" si="74"/>
        <v>4.8597030740863643E-4</v>
      </c>
      <c r="E802" s="11">
        <f t="shared" si="74"/>
        <v>-4.2357087052292269E-3</v>
      </c>
      <c r="F802" s="11">
        <f t="shared" si="72"/>
        <v>3.6777598857702286E-2</v>
      </c>
      <c r="G802" s="3">
        <f t="shared" si="75"/>
        <v>2.4768620480478024E-2</v>
      </c>
      <c r="H802" s="11">
        <f t="shared" si="73"/>
        <v>0.82289304585710088</v>
      </c>
      <c r="I802" s="3">
        <f t="shared" si="76"/>
        <v>2.552534160141038E-2</v>
      </c>
      <c r="J802" s="22">
        <f t="shared" si="77"/>
        <v>255.25341601410381</v>
      </c>
    </row>
    <row r="803" spans="1:10" x14ac:dyDescent="0.3">
      <c r="A803" s="11">
        <v>7.88</v>
      </c>
      <c r="B803" s="7">
        <v>7</v>
      </c>
      <c r="C803" s="11">
        <f t="shared" si="74"/>
        <v>-1.7998900274393943E-5</v>
      </c>
      <c r="D803" s="11">
        <f t="shared" si="74"/>
        <v>4.8597030740863643E-4</v>
      </c>
      <c r="E803" s="11">
        <f t="shared" si="74"/>
        <v>-4.2357087052292269E-3</v>
      </c>
      <c r="F803" s="11">
        <f t="shared" si="72"/>
        <v>3.6777598857702286E-2</v>
      </c>
      <c r="G803" s="3">
        <f t="shared" si="75"/>
        <v>2.4769317320847993E-2</v>
      </c>
      <c r="H803" s="11">
        <f t="shared" si="73"/>
        <v>0.82268473438284917</v>
      </c>
      <c r="I803" s="3">
        <f t="shared" si="76"/>
        <v>2.5535716150415853E-2</v>
      </c>
      <c r="J803" s="22">
        <f t="shared" si="77"/>
        <v>255.35716150415854</v>
      </c>
    </row>
    <row r="804" spans="1:10" x14ac:dyDescent="0.3">
      <c r="A804" s="11">
        <v>7.89</v>
      </c>
      <c r="B804" s="7">
        <v>7</v>
      </c>
      <c r="C804" s="11">
        <f t="shared" si="74"/>
        <v>-1.7998900274393943E-5</v>
      </c>
      <c r="D804" s="11">
        <f t="shared" si="74"/>
        <v>4.8597030740863643E-4</v>
      </c>
      <c r="E804" s="11">
        <f t="shared" si="74"/>
        <v>-4.2357087052292269E-3</v>
      </c>
      <c r="F804" s="11">
        <f t="shared" si="72"/>
        <v>3.6777598857702286E-2</v>
      </c>
      <c r="G804" s="3">
        <f t="shared" si="75"/>
        <v>2.4770026256478943E-2</v>
      </c>
      <c r="H804" s="11">
        <f t="shared" si="73"/>
        <v>0.82247638568871506</v>
      </c>
      <c r="I804" s="3">
        <f t="shared" si="76"/>
        <v>2.5546036167240958E-2</v>
      </c>
      <c r="J804" s="22">
        <f t="shared" si="77"/>
        <v>255.46036167240959</v>
      </c>
    </row>
    <row r="805" spans="1:10" x14ac:dyDescent="0.3">
      <c r="A805" s="11">
        <v>7.9</v>
      </c>
      <c r="B805" s="7">
        <v>7</v>
      </c>
      <c r="C805" s="11">
        <f t="shared" si="74"/>
        <v>-1.7998900274393943E-5</v>
      </c>
      <c r="D805" s="11">
        <f t="shared" si="74"/>
        <v>4.8597030740863643E-4</v>
      </c>
      <c r="E805" s="11">
        <f t="shared" si="74"/>
        <v>-4.2357087052292269E-3</v>
      </c>
      <c r="F805" s="11">
        <f t="shared" si="72"/>
        <v>3.6777598857702286E-2</v>
      </c>
      <c r="G805" s="3">
        <f t="shared" si="75"/>
        <v>2.4770747179377477E-2</v>
      </c>
      <c r="H805" s="11">
        <f t="shared" si="73"/>
        <v>0.82226800023284197</v>
      </c>
      <c r="I805" s="3">
        <f t="shared" si="76"/>
        <v>2.555630121673147E-2</v>
      </c>
      <c r="J805" s="22">
        <f t="shared" si="77"/>
        <v>255.5630121673147</v>
      </c>
    </row>
    <row r="806" spans="1:10" x14ac:dyDescent="0.3">
      <c r="A806" s="11">
        <v>7.91</v>
      </c>
      <c r="B806" s="7">
        <v>7</v>
      </c>
      <c r="C806" s="11">
        <f t="shared" si="74"/>
        <v>-1.7998900274393943E-5</v>
      </c>
      <c r="D806" s="11">
        <f t="shared" si="74"/>
        <v>4.8597030740863643E-4</v>
      </c>
      <c r="E806" s="11">
        <f t="shared" si="74"/>
        <v>-4.2357087052292269E-3</v>
      </c>
      <c r="F806" s="11">
        <f t="shared" si="72"/>
        <v>3.6777598857702286E-2</v>
      </c>
      <c r="G806" s="3">
        <f t="shared" si="75"/>
        <v>2.4771479981550187E-2</v>
      </c>
      <c r="H806" s="11">
        <f t="shared" si="73"/>
        <v>0.82205957847651445</v>
      </c>
      <c r="I806" s="3">
        <f t="shared" si="76"/>
        <v>2.5566510863734848E-2</v>
      </c>
      <c r="J806" s="22">
        <f t="shared" si="77"/>
        <v>255.66510863734848</v>
      </c>
    </row>
    <row r="807" spans="1:10" x14ac:dyDescent="0.3">
      <c r="A807" s="11">
        <v>7.92</v>
      </c>
      <c r="B807" s="7">
        <v>7</v>
      </c>
      <c r="C807" s="11">
        <f t="shared" si="74"/>
        <v>-1.7998900274393943E-5</v>
      </c>
      <c r="D807" s="11">
        <f t="shared" si="74"/>
        <v>4.8597030740863643E-4</v>
      </c>
      <c r="E807" s="11">
        <f t="shared" si="74"/>
        <v>-4.2357087052292269E-3</v>
      </c>
      <c r="F807" s="11">
        <f t="shared" si="72"/>
        <v>3.6777598857702286E-2</v>
      </c>
      <c r="G807" s="3">
        <f t="shared" si="75"/>
        <v>2.4772224555003684E-2</v>
      </c>
      <c r="H807" s="11">
        <f t="shared" si="73"/>
        <v>0.82185112088415246</v>
      </c>
      <c r="I807" s="3">
        <f t="shared" si="76"/>
        <v>2.5576664673089944E-2</v>
      </c>
      <c r="J807" s="22">
        <f t="shared" si="77"/>
        <v>255.76664673089942</v>
      </c>
    </row>
    <row r="808" spans="1:10" x14ac:dyDescent="0.3">
      <c r="A808" s="11">
        <v>7.93</v>
      </c>
      <c r="B808" s="7">
        <v>7</v>
      </c>
      <c r="C808" s="11">
        <f t="shared" si="74"/>
        <v>-1.7998900274393943E-5</v>
      </c>
      <c r="D808" s="11">
        <f t="shared" si="74"/>
        <v>4.8597030740863643E-4</v>
      </c>
      <c r="E808" s="11">
        <f t="shared" si="74"/>
        <v>-4.2357087052292269E-3</v>
      </c>
      <c r="F808" s="11">
        <f t="shared" si="72"/>
        <v>3.6777598857702286E-2</v>
      </c>
      <c r="G808" s="3">
        <f t="shared" si="75"/>
        <v>2.4772980791744559E-2</v>
      </c>
      <c r="H808" s="11">
        <f t="shared" si="73"/>
        <v>0.82164262792330733</v>
      </c>
      <c r="I808" s="3">
        <f t="shared" si="76"/>
        <v>2.5586762209639957E-2</v>
      </c>
      <c r="J808" s="22">
        <f t="shared" si="77"/>
        <v>255.86762209639957</v>
      </c>
    </row>
    <row r="809" spans="1:10" x14ac:dyDescent="0.3">
      <c r="A809" s="11">
        <v>7.94</v>
      </c>
      <c r="B809" s="7">
        <v>7</v>
      </c>
      <c r="C809" s="11">
        <f t="shared" si="74"/>
        <v>-1.7998900274393943E-5</v>
      </c>
      <c r="D809" s="11">
        <f t="shared" si="74"/>
        <v>4.8597030740863643E-4</v>
      </c>
      <c r="E809" s="11">
        <f t="shared" si="74"/>
        <v>-4.2357087052292269E-3</v>
      </c>
      <c r="F809" s="11">
        <f t="shared" si="72"/>
        <v>3.6777598857702286E-2</v>
      </c>
      <c r="G809" s="3">
        <f t="shared" si="75"/>
        <v>2.4773748583779405E-2</v>
      </c>
      <c r="H809" s="11">
        <f t="shared" si="73"/>
        <v>0.82143410006465711</v>
      </c>
      <c r="I809" s="3">
        <f t="shared" si="76"/>
        <v>2.5596803038223738E-2</v>
      </c>
      <c r="J809" s="22">
        <f t="shared" si="77"/>
        <v>255.96803038223737</v>
      </c>
    </row>
    <row r="810" spans="1:10" x14ac:dyDescent="0.3">
      <c r="A810" s="11">
        <v>7.95</v>
      </c>
      <c r="B810" s="7">
        <v>7</v>
      </c>
      <c r="C810" s="11">
        <f t="shared" si="74"/>
        <v>-1.7998900274393943E-5</v>
      </c>
      <c r="D810" s="11">
        <f t="shared" si="74"/>
        <v>4.8597030740863643E-4</v>
      </c>
      <c r="E810" s="11">
        <f t="shared" si="74"/>
        <v>-4.2357087052292269E-3</v>
      </c>
      <c r="F810" s="11">
        <f t="shared" si="72"/>
        <v>3.6777598857702286E-2</v>
      </c>
      <c r="G810" s="3">
        <f t="shared" si="75"/>
        <v>2.4774527823114824E-2</v>
      </c>
      <c r="H810" s="11">
        <f t="shared" si="73"/>
        <v>0.82122553778200114</v>
      </c>
      <c r="I810" s="3">
        <f t="shared" si="76"/>
        <v>2.5606786723675425E-2</v>
      </c>
      <c r="J810" s="22">
        <f t="shared" si="77"/>
        <v>256.06786723675424</v>
      </c>
    </row>
    <row r="811" spans="1:10" x14ac:dyDescent="0.3">
      <c r="A811" s="11">
        <v>7.96</v>
      </c>
      <c r="B811" s="7">
        <v>7</v>
      </c>
      <c r="C811" s="11">
        <f t="shared" si="74"/>
        <v>-1.7998900274393943E-5</v>
      </c>
      <c r="D811" s="11">
        <f t="shared" si="74"/>
        <v>4.8597030740863643E-4</v>
      </c>
      <c r="E811" s="11">
        <f t="shared" si="74"/>
        <v>-4.2357087052292269E-3</v>
      </c>
      <c r="F811" s="11">
        <f t="shared" si="72"/>
        <v>3.6777598857702286E-2</v>
      </c>
      <c r="G811" s="3">
        <f t="shared" si="75"/>
        <v>2.4775318401757424E-2</v>
      </c>
      <c r="H811" s="11">
        <f t="shared" si="73"/>
        <v>0.82101694155225624</v>
      </c>
      <c r="I811" s="3">
        <f t="shared" si="76"/>
        <v>2.561671283083191E-2</v>
      </c>
      <c r="J811" s="22">
        <f t="shared" si="77"/>
        <v>256.16712830831909</v>
      </c>
    </row>
    <row r="812" spans="1:10" x14ac:dyDescent="0.3">
      <c r="A812" s="11">
        <v>7.97</v>
      </c>
      <c r="B812" s="7">
        <v>7</v>
      </c>
      <c r="C812" s="11">
        <f t="shared" si="74"/>
        <v>-1.7998900274393943E-5</v>
      </c>
      <c r="D812" s="11">
        <f t="shared" si="74"/>
        <v>4.8597030740863643E-4</v>
      </c>
      <c r="E812" s="11">
        <f t="shared" si="74"/>
        <v>-4.2357087052292269E-3</v>
      </c>
      <c r="F812" s="11">
        <f t="shared" si="72"/>
        <v>3.6777598857702286E-2</v>
      </c>
      <c r="G812" s="3">
        <f t="shared" si="75"/>
        <v>2.4776120211713795E-2</v>
      </c>
      <c r="H812" s="11">
        <f t="shared" si="73"/>
        <v>0.82080831185545133</v>
      </c>
      <c r="I812" s="3">
        <f t="shared" si="76"/>
        <v>2.5626580924524321E-2</v>
      </c>
      <c r="J812" s="22">
        <f t="shared" si="77"/>
        <v>256.26580924524319</v>
      </c>
    </row>
    <row r="813" spans="1:10" x14ac:dyDescent="0.3">
      <c r="A813" s="11">
        <v>7.98</v>
      </c>
      <c r="B813" s="7">
        <v>7</v>
      </c>
      <c r="C813" s="11">
        <f t="shared" si="74"/>
        <v>-1.7998900274393943E-5</v>
      </c>
      <c r="D813" s="11">
        <f t="shared" si="74"/>
        <v>4.8597030740863643E-4</v>
      </c>
      <c r="E813" s="11">
        <f t="shared" si="74"/>
        <v>-4.2357087052292269E-3</v>
      </c>
      <c r="F813" s="11">
        <f t="shared" si="72"/>
        <v>3.6777598857702286E-2</v>
      </c>
      <c r="G813" s="3">
        <f t="shared" si="75"/>
        <v>2.4776933144990531E-2</v>
      </c>
      <c r="H813" s="11">
        <f t="shared" si="73"/>
        <v>0.82059964917472328</v>
      </c>
      <c r="I813" s="3">
        <f t="shared" si="76"/>
        <v>2.5636390569585998E-2</v>
      </c>
      <c r="J813" s="22">
        <f t="shared" si="77"/>
        <v>256.36390569586001</v>
      </c>
    </row>
    <row r="814" spans="1:10" x14ac:dyDescent="0.3">
      <c r="A814" s="11">
        <v>7.99</v>
      </c>
      <c r="B814" s="7">
        <v>7</v>
      </c>
      <c r="C814" s="11">
        <f t="shared" si="74"/>
        <v>-1.7998900274393943E-5</v>
      </c>
      <c r="D814" s="11">
        <f t="shared" si="74"/>
        <v>4.8597030740863643E-4</v>
      </c>
      <c r="E814" s="11">
        <f t="shared" si="74"/>
        <v>-4.2357087052292269E-3</v>
      </c>
      <c r="F814" s="11">
        <f t="shared" si="72"/>
        <v>3.6777598857702286E-2</v>
      </c>
      <c r="G814" s="3">
        <f t="shared" si="75"/>
        <v>2.4777757093594234E-2</v>
      </c>
      <c r="H814" s="11">
        <f t="shared" si="73"/>
        <v>0.82039095399631168</v>
      </c>
      <c r="I814" s="3">
        <f t="shared" si="76"/>
        <v>2.5646141330843975E-2</v>
      </c>
      <c r="J814" s="22">
        <f t="shared" si="77"/>
        <v>256.46141330843977</v>
      </c>
    </row>
    <row r="815" spans="1:10" x14ac:dyDescent="0.3">
      <c r="A815" s="11">
        <v>8</v>
      </c>
      <c r="B815" s="7">
        <v>7</v>
      </c>
      <c r="C815" s="11">
        <f t="shared" si="74"/>
        <v>-1.7998900274393943E-5</v>
      </c>
      <c r="D815" s="11">
        <f t="shared" si="74"/>
        <v>4.8597030740863643E-4</v>
      </c>
      <c r="E815" s="11">
        <f t="shared" si="74"/>
        <v>-4.2357087052292269E-3</v>
      </c>
      <c r="F815" s="11">
        <f t="shared" si="72"/>
        <v>3.6777598857702286E-2</v>
      </c>
      <c r="G815" s="3">
        <f t="shared" si="75"/>
        <v>2.4778591949531505E-2</v>
      </c>
      <c r="H815" s="11">
        <f t="shared" si="73"/>
        <v>0.82018222680955444</v>
      </c>
      <c r="I815" s="3">
        <f t="shared" si="76"/>
        <v>2.5655832773127329E-2</v>
      </c>
      <c r="J815" s="22">
        <f t="shared" si="77"/>
        <v>256.55832773127327</v>
      </c>
    </row>
    <row r="816" spans="1:10" x14ac:dyDescent="0.3">
      <c r="A816" s="11">
        <v>8.01</v>
      </c>
      <c r="B816" s="7">
        <v>7</v>
      </c>
      <c r="C816" s="11">
        <f t="shared" si="74"/>
        <v>-1.7998900274393943E-5</v>
      </c>
      <c r="D816" s="11">
        <f t="shared" si="74"/>
        <v>4.8597030740863643E-4</v>
      </c>
      <c r="E816" s="11">
        <f t="shared" si="74"/>
        <v>-4.2357087052292269E-3</v>
      </c>
      <c r="F816" s="11">
        <f t="shared" si="72"/>
        <v>3.6777598857702286E-2</v>
      </c>
      <c r="G816" s="3">
        <f t="shared" si="75"/>
        <v>2.477943760480894E-2</v>
      </c>
      <c r="H816" s="11">
        <f t="shared" si="73"/>
        <v>0.8199734681068831</v>
      </c>
      <c r="I816" s="3">
        <f t="shared" si="76"/>
        <v>2.56654644612615E-2</v>
      </c>
      <c r="J816" s="22">
        <f t="shared" si="77"/>
        <v>256.65464461261502</v>
      </c>
    </row>
    <row r="817" spans="1:10" x14ac:dyDescent="0.3">
      <c r="A817" s="11">
        <v>8.02</v>
      </c>
      <c r="B817" s="7">
        <v>7</v>
      </c>
      <c r="C817" s="11">
        <f t="shared" si="74"/>
        <v>-1.7998900274393943E-5</v>
      </c>
      <c r="D817" s="11">
        <f t="shared" si="74"/>
        <v>4.8597030740863643E-4</v>
      </c>
      <c r="E817" s="11">
        <f t="shared" si="74"/>
        <v>-4.2357087052292269E-3</v>
      </c>
      <c r="F817" s="11">
        <f t="shared" si="72"/>
        <v>3.6777598857702286E-2</v>
      </c>
      <c r="G817" s="3">
        <f t="shared" si="75"/>
        <v>2.4780293951433136E-2</v>
      </c>
      <c r="H817" s="11">
        <f t="shared" si="73"/>
        <v>0.81976467838381795</v>
      </c>
      <c r="I817" s="3">
        <f t="shared" si="76"/>
        <v>2.5675035960071924E-2</v>
      </c>
      <c r="J817" s="22">
        <f t="shared" si="77"/>
        <v>256.75035960071921</v>
      </c>
    </row>
    <row r="818" spans="1:10" x14ac:dyDescent="0.3">
      <c r="A818" s="11">
        <v>8.0299999999999994</v>
      </c>
      <c r="B818" s="7">
        <v>7</v>
      </c>
      <c r="C818" s="11">
        <f t="shared" si="74"/>
        <v>-1.7998900274393943E-5</v>
      </c>
      <c r="D818" s="11">
        <f t="shared" si="74"/>
        <v>4.8597030740863643E-4</v>
      </c>
      <c r="E818" s="11">
        <f t="shared" si="74"/>
        <v>-4.2357087052292269E-3</v>
      </c>
      <c r="F818" s="11">
        <f t="shared" si="72"/>
        <v>3.6777598857702286E-2</v>
      </c>
      <c r="G818" s="3">
        <f t="shared" si="75"/>
        <v>2.4781160881410698E-2</v>
      </c>
      <c r="H818" s="11">
        <f t="shared" si="73"/>
        <v>0.8195558581389637</v>
      </c>
      <c r="I818" s="3">
        <f t="shared" si="76"/>
        <v>2.568454683438226E-2</v>
      </c>
      <c r="J818" s="22">
        <f t="shared" si="77"/>
        <v>256.84546834382263</v>
      </c>
    </row>
    <row r="819" spans="1:10" x14ac:dyDescent="0.3">
      <c r="A819" s="11">
        <v>8.0399999999999991</v>
      </c>
      <c r="B819" s="7">
        <v>7</v>
      </c>
      <c r="C819" s="11">
        <f t="shared" si="74"/>
        <v>-1.7998900274393943E-5</v>
      </c>
      <c r="D819" s="11">
        <f t="shared" si="74"/>
        <v>4.8597030740863643E-4</v>
      </c>
      <c r="E819" s="11">
        <f t="shared" si="74"/>
        <v>-4.2357087052292269E-3</v>
      </c>
      <c r="F819" s="11">
        <f t="shared" si="72"/>
        <v>3.6777598857702286E-2</v>
      </c>
      <c r="G819" s="3">
        <f t="shared" si="75"/>
        <v>2.4782038286748215E-2</v>
      </c>
      <c r="H819" s="11">
        <f t="shared" si="73"/>
        <v>0.81934700787400416</v>
      </c>
      <c r="I819" s="3">
        <f t="shared" si="76"/>
        <v>2.5693996649012618E-2</v>
      </c>
      <c r="J819" s="22">
        <f t="shared" si="77"/>
        <v>256.93996649012615</v>
      </c>
    </row>
    <row r="820" spans="1:10" x14ac:dyDescent="0.3">
      <c r="A820" s="11">
        <v>8.0500000000000007</v>
      </c>
      <c r="B820" s="7">
        <v>7</v>
      </c>
      <c r="C820" s="11">
        <f t="shared" si="74"/>
        <v>-1.7998900274393943E-5</v>
      </c>
      <c r="D820" s="11">
        <f t="shared" si="74"/>
        <v>4.8597030740863643E-4</v>
      </c>
      <c r="E820" s="11">
        <f t="shared" si="74"/>
        <v>-4.2357087052292269E-3</v>
      </c>
      <c r="F820" s="11">
        <f t="shared" si="72"/>
        <v>3.6777598857702286E-2</v>
      </c>
      <c r="G820" s="3">
        <f t="shared" si="75"/>
        <v>2.4782926059452294E-2</v>
      </c>
      <c r="H820" s="11">
        <f t="shared" si="73"/>
        <v>0.81913812809369801</v>
      </c>
      <c r="I820" s="3">
        <f t="shared" si="76"/>
        <v>2.5703384968783993E-2</v>
      </c>
      <c r="J820" s="22">
        <f t="shared" si="77"/>
        <v>257.03384968783996</v>
      </c>
    </row>
    <row r="821" spans="1:10" x14ac:dyDescent="0.3">
      <c r="A821" s="11">
        <v>8.06</v>
      </c>
      <c r="B821" s="7">
        <v>7</v>
      </c>
      <c r="C821" s="11">
        <f t="shared" si="74"/>
        <v>-1.7998900274393943E-5</v>
      </c>
      <c r="D821" s="11">
        <f t="shared" si="74"/>
        <v>4.8597030740863643E-4</v>
      </c>
      <c r="E821" s="11">
        <f t="shared" si="74"/>
        <v>-4.2357087052292269E-3</v>
      </c>
      <c r="F821" s="11">
        <f t="shared" si="72"/>
        <v>3.6777598857702286E-2</v>
      </c>
      <c r="G821" s="3">
        <f t="shared" si="75"/>
        <v>2.478382409152953E-2</v>
      </c>
      <c r="H821" s="11">
        <f t="shared" si="73"/>
        <v>0.81892921930587448</v>
      </c>
      <c r="I821" s="3">
        <f t="shared" si="76"/>
        <v>2.5712711358516493E-2</v>
      </c>
      <c r="J821" s="22">
        <f t="shared" si="77"/>
        <v>257.12711358516492</v>
      </c>
    </row>
    <row r="822" spans="1:10" x14ac:dyDescent="0.3">
      <c r="A822" s="11">
        <v>8.07</v>
      </c>
      <c r="B822" s="7">
        <v>7</v>
      </c>
      <c r="C822" s="11">
        <f t="shared" si="74"/>
        <v>-1.7998900274393943E-5</v>
      </c>
      <c r="D822" s="11">
        <f t="shared" si="74"/>
        <v>4.8597030740863643E-4</v>
      </c>
      <c r="E822" s="11">
        <f t="shared" si="74"/>
        <v>-4.2357087052292269E-3</v>
      </c>
      <c r="F822" s="11">
        <f t="shared" si="72"/>
        <v>3.6777598857702286E-2</v>
      </c>
      <c r="G822" s="3">
        <f t="shared" si="75"/>
        <v>2.4784732274986516E-2</v>
      </c>
      <c r="H822" s="11">
        <f t="shared" si="73"/>
        <v>0.81872028202142744</v>
      </c>
      <c r="I822" s="3">
        <f t="shared" si="76"/>
        <v>2.5721975383027562E-2</v>
      </c>
      <c r="J822" s="22">
        <f t="shared" si="77"/>
        <v>257.21975383027564</v>
      </c>
    </row>
    <row r="823" spans="1:10" x14ac:dyDescent="0.3">
      <c r="A823" s="11">
        <v>8.08</v>
      </c>
      <c r="B823" s="7">
        <v>7</v>
      </c>
      <c r="C823" s="11">
        <f t="shared" si="74"/>
        <v>-1.7998900274393943E-5</v>
      </c>
      <c r="D823" s="11">
        <f t="shared" si="74"/>
        <v>4.8597030740863643E-4</v>
      </c>
      <c r="E823" s="11">
        <f t="shared" si="74"/>
        <v>-4.2357087052292269E-3</v>
      </c>
      <c r="F823" s="11">
        <f t="shared" si="72"/>
        <v>3.6777598857702286E-2</v>
      </c>
      <c r="G823" s="3">
        <f t="shared" si="75"/>
        <v>2.4785650501829862E-2</v>
      </c>
      <c r="H823" s="11">
        <f t="shared" si="73"/>
        <v>0.81851131675431199</v>
      </c>
      <c r="I823" s="3">
        <f t="shared" si="76"/>
        <v>2.5731176607134643E-2</v>
      </c>
      <c r="J823" s="22">
        <f t="shared" si="77"/>
        <v>257.31176607134643</v>
      </c>
    </row>
    <row r="824" spans="1:10" x14ac:dyDescent="0.3">
      <c r="A824" s="11">
        <v>8.09</v>
      </c>
      <c r="B824" s="7">
        <v>7</v>
      </c>
      <c r="C824" s="11">
        <f t="shared" si="74"/>
        <v>-1.7998900274393943E-5</v>
      </c>
      <c r="D824" s="11">
        <f t="shared" si="74"/>
        <v>4.8597030740863643E-4</v>
      </c>
      <c r="E824" s="11">
        <f t="shared" si="74"/>
        <v>-4.2357087052292269E-3</v>
      </c>
      <c r="F824" s="11">
        <f t="shared" si="72"/>
        <v>3.6777598857702286E-2</v>
      </c>
      <c r="G824" s="3">
        <f t="shared" si="75"/>
        <v>2.4786578664066153E-2</v>
      </c>
      <c r="H824" s="11">
        <f t="shared" si="73"/>
        <v>0.81830232402153891</v>
      </c>
      <c r="I824" s="3">
        <f t="shared" si="76"/>
        <v>2.5740314595653402E-2</v>
      </c>
      <c r="J824" s="22">
        <f t="shared" si="77"/>
        <v>257.40314595653399</v>
      </c>
    </row>
    <row r="825" spans="1:10" x14ac:dyDescent="0.3">
      <c r="A825" s="11">
        <v>8.1</v>
      </c>
      <c r="B825" s="7">
        <v>7</v>
      </c>
      <c r="C825" s="11">
        <f t="shared" si="74"/>
        <v>-1.7998900274393943E-5</v>
      </c>
      <c r="D825" s="11">
        <f t="shared" si="74"/>
        <v>4.8597030740863643E-4</v>
      </c>
      <c r="E825" s="11">
        <f t="shared" si="74"/>
        <v>-4.2357087052292269E-3</v>
      </c>
      <c r="F825" s="11">
        <f t="shared" si="72"/>
        <v>3.6777598857702286E-2</v>
      </c>
      <c r="G825" s="3">
        <f t="shared" si="75"/>
        <v>2.4787516653701998E-2</v>
      </c>
      <c r="H825" s="11">
        <f t="shared" si="73"/>
        <v>0.81809330434317051</v>
      </c>
      <c r="I825" s="3">
        <f t="shared" si="76"/>
        <v>2.5749388913397731E-2</v>
      </c>
      <c r="J825" s="22">
        <f t="shared" si="77"/>
        <v>257.49388913397729</v>
      </c>
    </row>
    <row r="826" spans="1:10" x14ac:dyDescent="0.3">
      <c r="A826" s="11">
        <v>8.11</v>
      </c>
      <c r="B826" s="7">
        <v>7</v>
      </c>
      <c r="C826" s="11">
        <f t="shared" si="74"/>
        <v>-1.7998900274393943E-5</v>
      </c>
      <c r="D826" s="11">
        <f t="shared" si="74"/>
        <v>4.8597030740863643E-4</v>
      </c>
      <c r="E826" s="11">
        <f t="shared" si="74"/>
        <v>-4.2357087052292269E-3</v>
      </c>
      <c r="F826" s="11">
        <f t="shared" si="72"/>
        <v>3.6777598857702286E-2</v>
      </c>
      <c r="G826" s="3">
        <f t="shared" si="75"/>
        <v>2.4788464362743987E-2</v>
      </c>
      <c r="H826" s="11">
        <f t="shared" si="73"/>
        <v>0.81788425824231559</v>
      </c>
      <c r="I826" s="3">
        <f t="shared" si="76"/>
        <v>2.5758399125182407E-2</v>
      </c>
      <c r="J826" s="22">
        <f t="shared" si="77"/>
        <v>257.58399125182405</v>
      </c>
    </row>
    <row r="827" spans="1:10" x14ac:dyDescent="0.3">
      <c r="A827" s="11">
        <v>8.1199999999999992</v>
      </c>
      <c r="B827" s="7">
        <v>7</v>
      </c>
      <c r="C827" s="11">
        <f t="shared" si="74"/>
        <v>-1.7998900274393943E-5</v>
      </c>
      <c r="D827" s="11">
        <f t="shared" si="74"/>
        <v>4.8597030740863643E-4</v>
      </c>
      <c r="E827" s="11">
        <f t="shared" si="74"/>
        <v>-4.2357087052292269E-3</v>
      </c>
      <c r="F827" s="11">
        <f t="shared" si="72"/>
        <v>3.6777598857702286E-2</v>
      </c>
      <c r="G827" s="3">
        <f t="shared" si="75"/>
        <v>2.4789421683198719E-2</v>
      </c>
      <c r="H827" s="11">
        <f t="shared" si="73"/>
        <v>0.81767518624512503</v>
      </c>
      <c r="I827" s="3">
        <f t="shared" si="76"/>
        <v>2.5767344795821323E-2</v>
      </c>
      <c r="J827" s="22">
        <f t="shared" si="77"/>
        <v>257.67344795821322</v>
      </c>
    </row>
    <row r="828" spans="1:10" x14ac:dyDescent="0.3">
      <c r="A828" s="11">
        <v>8.1300000000000008</v>
      </c>
      <c r="B828" s="7">
        <v>7</v>
      </c>
      <c r="C828" s="11">
        <f t="shared" si="74"/>
        <v>-1.7998900274393943E-5</v>
      </c>
      <c r="D828" s="11">
        <f t="shared" si="74"/>
        <v>4.8597030740863643E-4</v>
      </c>
      <c r="E828" s="11">
        <f t="shared" si="74"/>
        <v>-4.2357087052292269E-3</v>
      </c>
      <c r="F828" s="11">
        <f t="shared" si="72"/>
        <v>3.6777598857702286E-2</v>
      </c>
      <c r="G828" s="3">
        <f t="shared" si="75"/>
        <v>2.4790388507072804E-2</v>
      </c>
      <c r="H828" s="11">
        <f t="shared" si="73"/>
        <v>0.81746608888078665</v>
      </c>
      <c r="I828" s="3">
        <f t="shared" si="76"/>
        <v>2.5776225490126592E-2</v>
      </c>
      <c r="J828" s="22">
        <f t="shared" si="77"/>
        <v>257.76225490126592</v>
      </c>
    </row>
    <row r="829" spans="1:10" x14ac:dyDescent="0.3">
      <c r="A829" s="11">
        <v>8.14</v>
      </c>
      <c r="B829" s="7">
        <v>7</v>
      </c>
      <c r="C829" s="11">
        <f t="shared" si="74"/>
        <v>-1.7998900274393943E-5</v>
      </c>
      <c r="D829" s="11">
        <f t="shared" si="74"/>
        <v>4.8597030740863643E-4</v>
      </c>
      <c r="E829" s="11">
        <f t="shared" si="74"/>
        <v>-4.2357087052292269E-3</v>
      </c>
      <c r="F829" s="11">
        <f t="shared" si="72"/>
        <v>3.6777598857702286E-2</v>
      </c>
      <c r="G829" s="3">
        <f t="shared" si="75"/>
        <v>2.4791364726372833E-2</v>
      </c>
      <c r="H829" s="11">
        <f t="shared" si="73"/>
        <v>0.81725696668152115</v>
      </c>
      <c r="I829" s="3">
        <f t="shared" si="76"/>
        <v>2.578504077290944E-2</v>
      </c>
      <c r="J829" s="22">
        <f t="shared" si="77"/>
        <v>257.8504077290944</v>
      </c>
    </row>
    <row r="830" spans="1:10" x14ac:dyDescent="0.3">
      <c r="A830" s="11">
        <v>8.15</v>
      </c>
      <c r="B830" s="7">
        <v>7</v>
      </c>
      <c r="C830" s="11">
        <f t="shared" si="74"/>
        <v>-1.7998900274393943E-5</v>
      </c>
      <c r="D830" s="11">
        <f t="shared" si="74"/>
        <v>4.8597030740863643E-4</v>
      </c>
      <c r="E830" s="11">
        <f t="shared" si="74"/>
        <v>-4.2357087052292269E-3</v>
      </c>
      <c r="F830" s="11">
        <f t="shared" si="72"/>
        <v>3.6777598857702286E-2</v>
      </c>
      <c r="G830" s="3">
        <f t="shared" si="75"/>
        <v>2.4792350233105394E-2</v>
      </c>
      <c r="H830" s="11">
        <f t="shared" si="73"/>
        <v>0.81704782018257704</v>
      </c>
      <c r="I830" s="3">
        <f t="shared" si="76"/>
        <v>2.5793790208981093E-2</v>
      </c>
      <c r="J830" s="22">
        <f t="shared" si="77"/>
        <v>257.9379020898109</v>
      </c>
    </row>
    <row r="831" spans="1:10" x14ac:dyDescent="0.3">
      <c r="A831" s="11">
        <v>8.16</v>
      </c>
      <c r="B831" s="7">
        <v>7</v>
      </c>
      <c r="C831" s="11">
        <f t="shared" si="74"/>
        <v>-1.7998900274393943E-5</v>
      </c>
      <c r="D831" s="11">
        <f t="shared" si="74"/>
        <v>4.8597030740863643E-4</v>
      </c>
      <c r="E831" s="11">
        <f t="shared" si="74"/>
        <v>-4.2357087052292269E-3</v>
      </c>
      <c r="F831" s="11">
        <f t="shared" si="72"/>
        <v>3.6777598857702286E-2</v>
      </c>
      <c r="G831" s="3">
        <f t="shared" si="75"/>
        <v>2.4793344919277108E-2</v>
      </c>
      <c r="H831" s="11">
        <f t="shared" si="73"/>
        <v>0.81683864992222577</v>
      </c>
      <c r="I831" s="3">
        <f t="shared" si="76"/>
        <v>2.5802473363151002E-2</v>
      </c>
      <c r="J831" s="22">
        <f t="shared" si="77"/>
        <v>258.02473363151</v>
      </c>
    </row>
    <row r="832" spans="1:10" x14ac:dyDescent="0.3">
      <c r="A832" s="11">
        <v>8.17</v>
      </c>
      <c r="B832" s="7">
        <v>7</v>
      </c>
      <c r="C832" s="11">
        <f t="shared" si="74"/>
        <v>-1.7998900274393943E-5</v>
      </c>
      <c r="D832" s="11">
        <f t="shared" si="74"/>
        <v>4.8597030740863643E-4</v>
      </c>
      <c r="E832" s="11">
        <f t="shared" si="74"/>
        <v>-4.2357087052292269E-3</v>
      </c>
      <c r="F832" s="11">
        <f t="shared" si="72"/>
        <v>3.6777598857702286E-2</v>
      </c>
      <c r="G832" s="3">
        <f t="shared" si="75"/>
        <v>2.4794348676894548E-2</v>
      </c>
      <c r="H832" s="11">
        <f t="shared" si="73"/>
        <v>0.81662945644175777</v>
      </c>
      <c r="I832" s="3">
        <f t="shared" si="76"/>
        <v>2.5811089800231279E-2</v>
      </c>
      <c r="J832" s="22">
        <f t="shared" si="77"/>
        <v>258.11089800231281</v>
      </c>
    </row>
    <row r="833" spans="1:10" x14ac:dyDescent="0.3">
      <c r="A833" s="11">
        <v>8.18</v>
      </c>
      <c r="B833" s="7">
        <v>7</v>
      </c>
      <c r="C833" s="11">
        <f t="shared" si="74"/>
        <v>-1.7998900274393943E-5</v>
      </c>
      <c r="D833" s="11">
        <f t="shared" si="74"/>
        <v>4.8597030740863643E-4</v>
      </c>
      <c r="E833" s="11">
        <f t="shared" si="74"/>
        <v>-4.2357087052292269E-3</v>
      </c>
      <c r="F833" s="11">
        <f t="shared" si="72"/>
        <v>3.6777598857702286E-2</v>
      </c>
      <c r="G833" s="3">
        <f t="shared" si="75"/>
        <v>2.479536139796433E-2</v>
      </c>
      <c r="H833" s="11">
        <f t="shared" si="73"/>
        <v>0.81642024028547699</v>
      </c>
      <c r="I833" s="3">
        <f t="shared" si="76"/>
        <v>2.5819639085030488E-2</v>
      </c>
      <c r="J833" s="22">
        <f t="shared" si="77"/>
        <v>258.19639085030485</v>
      </c>
    </row>
    <row r="834" spans="1:10" x14ac:dyDescent="0.3">
      <c r="A834" s="11">
        <v>8.19</v>
      </c>
      <c r="B834" s="7">
        <v>7</v>
      </c>
      <c r="C834" s="11">
        <f t="shared" si="74"/>
        <v>-1.7998900274393943E-5</v>
      </c>
      <c r="D834" s="11">
        <f t="shared" si="74"/>
        <v>4.8597030740863643E-4</v>
      </c>
      <c r="E834" s="11">
        <f t="shared" si="74"/>
        <v>-4.2357087052292269E-3</v>
      </c>
      <c r="F834" s="11">
        <f t="shared" si="72"/>
        <v>3.6777598857702286E-2</v>
      </c>
      <c r="G834" s="3">
        <f t="shared" si="75"/>
        <v>2.4796382974493048E-2</v>
      </c>
      <c r="H834" s="11">
        <f t="shared" si="73"/>
        <v>0.81621100200069641</v>
      </c>
      <c r="I834" s="3">
        <f t="shared" si="76"/>
        <v>2.5828120782357189E-2</v>
      </c>
      <c r="J834" s="22">
        <f t="shared" si="77"/>
        <v>258.28120782357189</v>
      </c>
    </row>
    <row r="835" spans="1:10" x14ac:dyDescent="0.3">
      <c r="A835" s="11">
        <v>8.1999999999999993</v>
      </c>
      <c r="B835" s="7">
        <v>7</v>
      </c>
      <c r="C835" s="11">
        <f t="shared" si="74"/>
        <v>-1.7998900274393943E-5</v>
      </c>
      <c r="D835" s="11">
        <f t="shared" si="74"/>
        <v>4.8597030740863643E-4</v>
      </c>
      <c r="E835" s="11">
        <f t="shared" si="74"/>
        <v>-4.2357087052292269E-3</v>
      </c>
      <c r="F835" s="11">
        <f t="shared" si="72"/>
        <v>3.6777598857702286E-2</v>
      </c>
      <c r="G835" s="3">
        <f t="shared" si="75"/>
        <v>2.4797413298487295E-2</v>
      </c>
      <c r="H835" s="11">
        <f t="shared" si="73"/>
        <v>0.81600174213773402</v>
      </c>
      <c r="I835" s="3">
        <f t="shared" si="76"/>
        <v>2.5836534457020832E-2</v>
      </c>
      <c r="J835" s="22">
        <f t="shared" si="77"/>
        <v>258.36534457020832</v>
      </c>
    </row>
    <row r="836" spans="1:10" x14ac:dyDescent="0.3">
      <c r="A836" s="11">
        <v>8.2100000000000009</v>
      </c>
      <c r="B836" s="7">
        <v>7</v>
      </c>
      <c r="C836" s="11">
        <f t="shared" si="74"/>
        <v>-1.7998900274393943E-5</v>
      </c>
      <c r="D836" s="11">
        <f t="shared" si="74"/>
        <v>4.8597030740863643E-4</v>
      </c>
      <c r="E836" s="11">
        <f t="shared" si="74"/>
        <v>-4.2357087052292269E-3</v>
      </c>
      <c r="F836" s="11">
        <f t="shared" si="72"/>
        <v>3.6777598857702286E-2</v>
      </c>
      <c r="G836" s="3">
        <f t="shared" si="75"/>
        <v>2.479845226195368E-2</v>
      </c>
      <c r="H836" s="11">
        <f t="shared" si="73"/>
        <v>0.81579246124990712</v>
      </c>
      <c r="I836" s="3">
        <f t="shared" si="76"/>
        <v>2.5844879673830867E-2</v>
      </c>
      <c r="J836" s="22">
        <f t="shared" si="77"/>
        <v>258.44879673830866</v>
      </c>
    </row>
    <row r="837" spans="1:10" x14ac:dyDescent="0.3">
      <c r="A837" s="11">
        <v>8.2200000000000006</v>
      </c>
      <c r="B837" s="7">
        <v>7</v>
      </c>
      <c r="C837" s="11">
        <f t="shared" si="74"/>
        <v>-1.7998900274393943E-5</v>
      </c>
      <c r="D837" s="11">
        <f t="shared" si="74"/>
        <v>4.8597030740863643E-4</v>
      </c>
      <c r="E837" s="11">
        <f t="shared" si="74"/>
        <v>-4.2357087052292269E-3</v>
      </c>
      <c r="F837" s="11">
        <f t="shared" si="72"/>
        <v>3.6777598857702286E-2</v>
      </c>
      <c r="G837" s="3">
        <f t="shared" si="75"/>
        <v>2.4799499756898796E-2</v>
      </c>
      <c r="H837" s="11">
        <f t="shared" si="73"/>
        <v>0.81558315989352859</v>
      </c>
      <c r="I837" s="3">
        <f t="shared" si="76"/>
        <v>2.5853155997594968E-2</v>
      </c>
      <c r="J837" s="22">
        <f t="shared" si="77"/>
        <v>258.53155997594968</v>
      </c>
    </row>
    <row r="838" spans="1:10" x14ac:dyDescent="0.3">
      <c r="A838" s="11">
        <v>8.23</v>
      </c>
      <c r="B838" s="7">
        <v>7</v>
      </c>
      <c r="C838" s="11">
        <f t="shared" si="74"/>
        <v>-1.7998900274393943E-5</v>
      </c>
      <c r="D838" s="11">
        <f t="shared" si="74"/>
        <v>4.8597030740863643E-4</v>
      </c>
      <c r="E838" s="11">
        <f t="shared" si="74"/>
        <v>-4.2357087052292269E-3</v>
      </c>
      <c r="F838" s="11">
        <f t="shared" si="72"/>
        <v>3.6777598857702286E-2</v>
      </c>
      <c r="G838" s="3">
        <f t="shared" si="75"/>
        <v>2.4800555675329232E-2</v>
      </c>
      <c r="H838" s="11">
        <f t="shared" si="73"/>
        <v>0.81537383862790147</v>
      </c>
      <c r="I838" s="3">
        <f t="shared" si="76"/>
        <v>2.5861362993121695E-2</v>
      </c>
      <c r="J838" s="22">
        <f t="shared" si="77"/>
        <v>258.61362993121696</v>
      </c>
    </row>
    <row r="839" spans="1:10" x14ac:dyDescent="0.3">
      <c r="A839" s="11">
        <v>8.24</v>
      </c>
      <c r="B839" s="7">
        <v>7</v>
      </c>
      <c r="C839" s="11">
        <f t="shared" si="74"/>
        <v>-1.7998900274393943E-5</v>
      </c>
      <c r="D839" s="11">
        <f t="shared" si="74"/>
        <v>4.8597030740863643E-4</v>
      </c>
      <c r="E839" s="11">
        <f t="shared" si="74"/>
        <v>-4.2357087052292269E-3</v>
      </c>
      <c r="F839" s="11">
        <f t="shared" si="72"/>
        <v>3.6777598857702286E-2</v>
      </c>
      <c r="G839" s="3">
        <f t="shared" si="75"/>
        <v>2.4801619909251602E-2</v>
      </c>
      <c r="H839" s="11">
        <f t="shared" si="73"/>
        <v>0.81516449801531488</v>
      </c>
      <c r="I839" s="3">
        <f t="shared" si="76"/>
        <v>2.5869500225220499E-2</v>
      </c>
      <c r="J839" s="22">
        <f t="shared" si="77"/>
        <v>258.69500225220497</v>
      </c>
    </row>
    <row r="840" spans="1:10" x14ac:dyDescent="0.3">
      <c r="A840" s="11">
        <v>8.25</v>
      </c>
      <c r="B840" s="7">
        <v>7</v>
      </c>
      <c r="C840" s="11">
        <f t="shared" si="74"/>
        <v>-1.7998900274393943E-5</v>
      </c>
      <c r="D840" s="11">
        <f t="shared" si="74"/>
        <v>4.8597030740863643E-4</v>
      </c>
      <c r="E840" s="11">
        <f t="shared" si="74"/>
        <v>-4.2357087052292269E-3</v>
      </c>
      <c r="F840" s="11">
        <f t="shared" si="72"/>
        <v>3.6777598857702286E-2</v>
      </c>
      <c r="G840" s="3">
        <f t="shared" si="75"/>
        <v>2.4802692350672496E-2</v>
      </c>
      <c r="H840" s="11">
        <f t="shared" si="73"/>
        <v>0.81495513862103885</v>
      </c>
      <c r="I840" s="3">
        <f t="shared" si="76"/>
        <v>2.5877567258699052E-2</v>
      </c>
      <c r="J840" s="22">
        <f t="shared" si="77"/>
        <v>258.77567258699054</v>
      </c>
    </row>
    <row r="841" spans="1:10" x14ac:dyDescent="0.3">
      <c r="A841" s="11">
        <v>8.26</v>
      </c>
      <c r="B841" s="7">
        <v>7</v>
      </c>
      <c r="C841" s="11">
        <f t="shared" si="74"/>
        <v>-1.7998900274393943E-5</v>
      </c>
      <c r="D841" s="11">
        <f t="shared" si="74"/>
        <v>4.8597030740863643E-4</v>
      </c>
      <c r="E841" s="11">
        <f t="shared" si="74"/>
        <v>-4.2357087052292269E-3</v>
      </c>
      <c r="F841" s="11">
        <f t="shared" si="72"/>
        <v>3.6777598857702286E-2</v>
      </c>
      <c r="G841" s="3">
        <f t="shared" si="75"/>
        <v>2.4803772891598512E-2</v>
      </c>
      <c r="H841" s="11">
        <f t="shared" si="73"/>
        <v>0.8147457610133203</v>
      </c>
      <c r="I841" s="3">
        <f t="shared" si="76"/>
        <v>2.5885563658366806E-2</v>
      </c>
      <c r="J841" s="22">
        <f t="shared" si="77"/>
        <v>258.85563658366806</v>
      </c>
    </row>
    <row r="842" spans="1:10" x14ac:dyDescent="0.3">
      <c r="A842" s="11">
        <v>8.27</v>
      </c>
      <c r="B842" s="7">
        <v>7</v>
      </c>
      <c r="C842" s="11">
        <f t="shared" si="74"/>
        <v>-1.7998900274393943E-5</v>
      </c>
      <c r="D842" s="11">
        <f t="shared" si="74"/>
        <v>4.8597030740863643E-4</v>
      </c>
      <c r="E842" s="11">
        <f t="shared" si="74"/>
        <v>-4.2357087052292269E-3</v>
      </c>
      <c r="F842" s="11">
        <f t="shared" si="72"/>
        <v>3.6777598857702286E-2</v>
      </c>
      <c r="G842" s="3">
        <f t="shared" si="75"/>
        <v>2.4804861424036248E-2</v>
      </c>
      <c r="H842" s="11">
        <f t="shared" si="73"/>
        <v>0.81453636576337762</v>
      </c>
      <c r="I842" s="3">
        <f t="shared" si="76"/>
        <v>2.5893488989033209E-2</v>
      </c>
      <c r="J842" s="22">
        <f t="shared" si="77"/>
        <v>258.9348898903321</v>
      </c>
    </row>
    <row r="843" spans="1:10" x14ac:dyDescent="0.3">
      <c r="A843" s="11">
        <v>8.2799999999999994</v>
      </c>
      <c r="B843" s="7">
        <v>7</v>
      </c>
      <c r="C843" s="11">
        <f t="shared" si="74"/>
        <v>-1.7998900274393943E-5</v>
      </c>
      <c r="D843" s="11">
        <f t="shared" si="74"/>
        <v>4.8597030740863643E-4</v>
      </c>
      <c r="E843" s="11">
        <f t="shared" si="74"/>
        <v>-4.2357087052292269E-3</v>
      </c>
      <c r="F843" s="11">
        <f t="shared" si="72"/>
        <v>3.6777598857702286E-2</v>
      </c>
      <c r="G843" s="3">
        <f t="shared" si="75"/>
        <v>2.4805957839992301E-2</v>
      </c>
      <c r="H843" s="11">
        <f t="shared" si="73"/>
        <v>0.81432695344539674</v>
      </c>
      <c r="I843" s="3">
        <f t="shared" si="76"/>
        <v>2.5901342815507711E-2</v>
      </c>
      <c r="J843" s="22">
        <f t="shared" si="77"/>
        <v>259.01342815507712</v>
      </c>
    </row>
    <row r="844" spans="1:10" x14ac:dyDescent="0.3">
      <c r="A844" s="11">
        <v>8.2899999999999991</v>
      </c>
      <c r="B844" s="7">
        <v>7</v>
      </c>
      <c r="C844" s="11">
        <f t="shared" si="74"/>
        <v>-1.7998900274393943E-5</v>
      </c>
      <c r="D844" s="11">
        <f t="shared" si="74"/>
        <v>4.8597030740863643E-4</v>
      </c>
      <c r="E844" s="11">
        <f t="shared" si="74"/>
        <v>-4.2357087052292269E-3</v>
      </c>
      <c r="F844" s="11">
        <f t="shared" si="72"/>
        <v>3.6777598857702286E-2</v>
      </c>
      <c r="G844" s="3">
        <f t="shared" si="75"/>
        <v>2.4807062031473284E-2</v>
      </c>
      <c r="H844" s="11">
        <f t="shared" si="73"/>
        <v>0.81411752463652576</v>
      </c>
      <c r="I844" s="3">
        <f t="shared" si="76"/>
        <v>2.5909124702597985E-2</v>
      </c>
      <c r="J844" s="22">
        <f t="shared" si="77"/>
        <v>259.09124702597984</v>
      </c>
    </row>
    <row r="845" spans="1:10" x14ac:dyDescent="0.3">
      <c r="A845" s="11">
        <v>8.3000000000000007</v>
      </c>
      <c r="B845" s="7">
        <v>7</v>
      </c>
      <c r="C845" s="11">
        <f t="shared" si="74"/>
        <v>-1.7998900274393943E-5</v>
      </c>
      <c r="D845" s="11">
        <f t="shared" si="74"/>
        <v>4.8597030740863643E-4</v>
      </c>
      <c r="E845" s="11">
        <f t="shared" si="74"/>
        <v>-4.2357087052292269E-3</v>
      </c>
      <c r="F845" s="11">
        <f t="shared" si="72"/>
        <v>3.6777598857702286E-2</v>
      </c>
      <c r="G845" s="3">
        <f t="shared" si="75"/>
        <v>2.4808173890485785E-2</v>
      </c>
      <c r="H845" s="11">
        <f t="shared" si="73"/>
        <v>0.8139080799168712</v>
      </c>
      <c r="I845" s="3">
        <f t="shared" si="76"/>
        <v>2.5916834215117923E-2</v>
      </c>
      <c r="J845" s="22">
        <f t="shared" si="77"/>
        <v>259.16834215117922</v>
      </c>
    </row>
    <row r="846" spans="1:10" x14ac:dyDescent="0.3">
      <c r="A846" s="11">
        <v>8.31</v>
      </c>
      <c r="B846" s="7">
        <v>7</v>
      </c>
      <c r="C846" s="11">
        <f t="shared" si="74"/>
        <v>-1.7998900274393943E-5</v>
      </c>
      <c r="D846" s="11">
        <f t="shared" si="74"/>
        <v>4.8597030740863643E-4</v>
      </c>
      <c r="E846" s="11">
        <f t="shared" si="74"/>
        <v>-4.2357087052292269E-3</v>
      </c>
      <c r="F846" s="11">
        <f t="shared" si="72"/>
        <v>3.6777598857702286E-2</v>
      </c>
      <c r="G846" s="3">
        <f t="shared" si="75"/>
        <v>2.4809293309036383E-2</v>
      </c>
      <c r="H846" s="11">
        <f t="shared" si="73"/>
        <v>0.81369861986949255</v>
      </c>
      <c r="I846" s="3">
        <f t="shared" si="76"/>
        <v>2.5924470917876086E-2</v>
      </c>
      <c r="J846" s="22">
        <f t="shared" si="77"/>
        <v>259.24470917876084</v>
      </c>
    </row>
    <row r="847" spans="1:10" x14ac:dyDescent="0.3">
      <c r="A847" s="11">
        <v>8.32</v>
      </c>
      <c r="B847" s="7">
        <v>7</v>
      </c>
      <c r="C847" s="11">
        <f t="shared" si="74"/>
        <v>-1.7998900274393943E-5</v>
      </c>
      <c r="D847" s="11">
        <f t="shared" si="74"/>
        <v>4.8597030740863643E-4</v>
      </c>
      <c r="E847" s="11">
        <f t="shared" si="74"/>
        <v>-4.2357087052292269E-3</v>
      </c>
      <c r="F847" s="11">
        <f t="shared" si="74"/>
        <v>3.6777598857702286E-2</v>
      </c>
      <c r="G847" s="3">
        <f t="shared" si="75"/>
        <v>2.4810420179131709E-2</v>
      </c>
      <c r="H847" s="11">
        <f t="shared" ref="H847:H910" si="78">EXP(-G847*A847)</f>
        <v>0.81348914508039782</v>
      </c>
      <c r="I847" s="3">
        <f t="shared" si="76"/>
        <v>2.5932034375683699E-2</v>
      </c>
      <c r="J847" s="22">
        <f t="shared" si="77"/>
        <v>259.32034375683702</v>
      </c>
    </row>
    <row r="848" spans="1:10" x14ac:dyDescent="0.3">
      <c r="A848" s="11">
        <v>8.33</v>
      </c>
      <c r="B848" s="7">
        <v>7</v>
      </c>
      <c r="C848" s="11">
        <f t="shared" ref="C848:F879" si="79">VLOOKUP($B848, $A$3:$H$12, MATCH(C$14, $A$3:$H$3, 0), FALSE)</f>
        <v>-1.7998900274393943E-5</v>
      </c>
      <c r="D848" s="11">
        <f t="shared" si="79"/>
        <v>4.8597030740863643E-4</v>
      </c>
      <c r="E848" s="11">
        <f t="shared" si="79"/>
        <v>-4.2357087052292269E-3</v>
      </c>
      <c r="F848" s="11">
        <f t="shared" si="79"/>
        <v>3.6777598857702286E-2</v>
      </c>
      <c r="G848" s="3">
        <f t="shared" ref="G848:G911" si="80">C848*A848^3 + D848*A848^2 + E848*A848 + F848</f>
        <v>2.4811554392778341E-2</v>
      </c>
      <c r="H848" s="11">
        <f t="shared" si="78"/>
        <v>0.81327965613853936</v>
      </c>
      <c r="I848" s="3">
        <f t="shared" ref="I848:I911" si="81">(H848/H873-1)/(A873-A848)</f>
        <v>2.5939524153355542E-2</v>
      </c>
      <c r="J848" s="22">
        <f t="shared" ref="J848:J911" si="82">I848*10000</f>
        <v>259.39524153355541</v>
      </c>
    </row>
    <row r="849" spans="1:10" x14ac:dyDescent="0.3">
      <c r="A849" s="11">
        <v>8.34</v>
      </c>
      <c r="B849" s="7">
        <v>7</v>
      </c>
      <c r="C849" s="11">
        <f t="shared" si="79"/>
        <v>-1.7998900274393943E-5</v>
      </c>
      <c r="D849" s="11">
        <f t="shared" si="79"/>
        <v>4.8597030740863643E-4</v>
      </c>
      <c r="E849" s="11">
        <f t="shared" si="79"/>
        <v>-4.2357087052292269E-3</v>
      </c>
      <c r="F849" s="11">
        <f t="shared" si="79"/>
        <v>3.6777598857702286E-2</v>
      </c>
      <c r="G849" s="3">
        <f t="shared" si="80"/>
        <v>2.4812695841982889E-2</v>
      </c>
      <c r="H849" s="11">
        <f t="shared" si="78"/>
        <v>0.81307015363580848</v>
      </c>
      <c r="I849" s="3">
        <f t="shared" si="81"/>
        <v>2.5946939815701064E-2</v>
      </c>
      <c r="J849" s="22">
        <f t="shared" si="82"/>
        <v>259.46939815701063</v>
      </c>
    </row>
    <row r="850" spans="1:10" x14ac:dyDescent="0.3">
      <c r="A850" s="11">
        <v>8.35</v>
      </c>
      <c r="B850" s="7">
        <v>7</v>
      </c>
      <c r="C850" s="11">
        <f t="shared" si="79"/>
        <v>-1.7998900274393943E-5</v>
      </c>
      <c r="D850" s="11">
        <f t="shared" si="79"/>
        <v>4.8597030740863643E-4</v>
      </c>
      <c r="E850" s="11">
        <f t="shared" si="79"/>
        <v>-4.2357087052292269E-3</v>
      </c>
      <c r="F850" s="11">
        <f t="shared" si="79"/>
        <v>3.6777598857702286E-2</v>
      </c>
      <c r="G850" s="3">
        <f t="shared" si="80"/>
        <v>2.4813844418751941E-2</v>
      </c>
      <c r="H850" s="11">
        <f t="shared" si="78"/>
        <v>0.81286063816703158</v>
      </c>
      <c r="I850" s="3">
        <f t="shared" si="81"/>
        <v>2.5954280927536821E-2</v>
      </c>
      <c r="J850" s="22">
        <f t="shared" si="82"/>
        <v>259.5428092753682</v>
      </c>
    </row>
    <row r="851" spans="1:10" x14ac:dyDescent="0.3">
      <c r="A851" s="11">
        <v>8.36</v>
      </c>
      <c r="B851" s="7">
        <v>7</v>
      </c>
      <c r="C851" s="11">
        <f t="shared" si="79"/>
        <v>-1.7998900274393943E-5</v>
      </c>
      <c r="D851" s="11">
        <f t="shared" si="79"/>
        <v>4.8597030740863643E-4</v>
      </c>
      <c r="E851" s="11">
        <f t="shared" si="79"/>
        <v>-4.2357087052292269E-3</v>
      </c>
      <c r="F851" s="11">
        <f t="shared" si="79"/>
        <v>3.6777598857702286E-2</v>
      </c>
      <c r="G851" s="3">
        <f t="shared" si="80"/>
        <v>2.4815000015092091E-2</v>
      </c>
      <c r="H851" s="11">
        <f t="shared" si="78"/>
        <v>0.81265111032996518</v>
      </c>
      <c r="I851" s="3">
        <f t="shared" si="81"/>
        <v>2.5961547053677592E-2</v>
      </c>
      <c r="J851" s="22">
        <f t="shared" si="82"/>
        <v>259.61547053677589</v>
      </c>
    </row>
    <row r="852" spans="1:10" x14ac:dyDescent="0.3">
      <c r="A852" s="11">
        <v>8.3699999999999992</v>
      </c>
      <c r="B852" s="7">
        <v>7</v>
      </c>
      <c r="C852" s="11">
        <f t="shared" si="79"/>
        <v>-1.7998900274393943E-5</v>
      </c>
      <c r="D852" s="11">
        <f t="shared" si="79"/>
        <v>4.8597030740863643E-4</v>
      </c>
      <c r="E852" s="11">
        <f t="shared" si="79"/>
        <v>-4.2357087052292269E-3</v>
      </c>
      <c r="F852" s="11">
        <f t="shared" si="79"/>
        <v>3.6777598857702286E-2</v>
      </c>
      <c r="G852" s="3">
        <f t="shared" si="80"/>
        <v>2.4816162523009964E-2</v>
      </c>
      <c r="H852" s="11">
        <f t="shared" si="78"/>
        <v>0.81244157072529066</v>
      </c>
      <c r="I852" s="3">
        <f t="shared" si="81"/>
        <v>2.5968737758937266E-2</v>
      </c>
      <c r="J852" s="22">
        <f t="shared" si="82"/>
        <v>259.68737758937266</v>
      </c>
    </row>
    <row r="853" spans="1:10" x14ac:dyDescent="0.3">
      <c r="A853" s="11">
        <v>8.3800000000000008</v>
      </c>
      <c r="B853" s="7">
        <v>7</v>
      </c>
      <c r="C853" s="11">
        <f t="shared" si="79"/>
        <v>-1.7998900274393943E-5</v>
      </c>
      <c r="D853" s="11">
        <f t="shared" si="79"/>
        <v>4.8597030740863643E-4</v>
      </c>
      <c r="E853" s="11">
        <f t="shared" si="79"/>
        <v>-4.2357087052292269E-3</v>
      </c>
      <c r="F853" s="11">
        <f t="shared" si="79"/>
        <v>3.6777598857702286E-2</v>
      </c>
      <c r="G853" s="3">
        <f t="shared" si="80"/>
        <v>2.4817331834512138E-2</v>
      </c>
      <c r="H853" s="11">
        <f t="shared" si="78"/>
        <v>0.81223201995661098</v>
      </c>
      <c r="I853" s="3">
        <f t="shared" si="81"/>
        <v>2.5975852608134176E-2</v>
      </c>
      <c r="J853" s="22">
        <f t="shared" si="82"/>
        <v>259.75852608134176</v>
      </c>
    </row>
    <row r="854" spans="1:10" x14ac:dyDescent="0.3">
      <c r="A854" s="11">
        <v>8.39</v>
      </c>
      <c r="B854" s="7">
        <v>7</v>
      </c>
      <c r="C854" s="11">
        <f t="shared" si="79"/>
        <v>-1.7998900274393943E-5</v>
      </c>
      <c r="D854" s="11">
        <f t="shared" si="79"/>
        <v>4.8597030740863643E-4</v>
      </c>
      <c r="E854" s="11">
        <f t="shared" si="79"/>
        <v>-4.2357087052292269E-3</v>
      </c>
      <c r="F854" s="11">
        <f t="shared" si="79"/>
        <v>3.6777598857702286E-2</v>
      </c>
      <c r="G854" s="3">
        <f t="shared" si="80"/>
        <v>2.4818507841605206E-2</v>
      </c>
      <c r="H854" s="11">
        <f t="shared" si="78"/>
        <v>0.81202245863044509</v>
      </c>
      <c r="I854" s="3">
        <f t="shared" si="81"/>
        <v>2.5982891166086652E-2</v>
      </c>
      <c r="J854" s="22">
        <f t="shared" si="82"/>
        <v>259.82891166086654</v>
      </c>
    </row>
    <row r="855" spans="1:10" x14ac:dyDescent="0.3">
      <c r="A855" s="11">
        <v>8.4</v>
      </c>
      <c r="B855" s="7">
        <v>7</v>
      </c>
      <c r="C855" s="11">
        <f t="shared" si="79"/>
        <v>-1.7998900274393943E-5</v>
      </c>
      <c r="D855" s="11">
        <f t="shared" si="79"/>
        <v>4.8597030740863643E-4</v>
      </c>
      <c r="E855" s="11">
        <f t="shared" si="79"/>
        <v>-4.2357087052292269E-3</v>
      </c>
      <c r="F855" s="11">
        <f t="shared" si="79"/>
        <v>3.6777598857702286E-2</v>
      </c>
      <c r="G855" s="3">
        <f t="shared" si="80"/>
        <v>2.4819690436295783E-2</v>
      </c>
      <c r="H855" s="11">
        <f t="shared" si="78"/>
        <v>0.81181288735622359</v>
      </c>
      <c r="I855" s="3">
        <f t="shared" si="81"/>
        <v>2.5989852997613028E-2</v>
      </c>
      <c r="J855" s="22">
        <f t="shared" si="82"/>
        <v>259.89852997613025</v>
      </c>
    </row>
    <row r="856" spans="1:10" x14ac:dyDescent="0.3">
      <c r="A856" s="11">
        <v>8.41</v>
      </c>
      <c r="B856" s="7">
        <v>7</v>
      </c>
      <c r="C856" s="11">
        <f t="shared" si="79"/>
        <v>-1.7998900274393943E-5</v>
      </c>
      <c r="D856" s="11">
        <f t="shared" si="79"/>
        <v>4.8597030740863643E-4</v>
      </c>
      <c r="E856" s="11">
        <f t="shared" si="79"/>
        <v>-4.2357087052292269E-3</v>
      </c>
      <c r="F856" s="11">
        <f t="shared" si="79"/>
        <v>3.6777598857702286E-2</v>
      </c>
      <c r="G856" s="3">
        <f t="shared" si="80"/>
        <v>2.4820879510590449E-2</v>
      </c>
      <c r="H856" s="11">
        <f t="shared" si="78"/>
        <v>0.81160330674628411</v>
      </c>
      <c r="I856" s="3">
        <f t="shared" si="81"/>
        <v>2.5996737667536962E-2</v>
      </c>
      <c r="J856" s="22">
        <f t="shared" si="82"/>
        <v>259.96737667536962</v>
      </c>
    </row>
    <row r="857" spans="1:10" x14ac:dyDescent="0.3">
      <c r="A857" s="11">
        <v>8.42</v>
      </c>
      <c r="B857" s="7">
        <v>7</v>
      </c>
      <c r="C857" s="11">
        <f t="shared" si="79"/>
        <v>-1.7998900274393943E-5</v>
      </c>
      <c r="D857" s="11">
        <f t="shared" si="79"/>
        <v>4.8597030740863643E-4</v>
      </c>
      <c r="E857" s="11">
        <f t="shared" si="79"/>
        <v>-4.2357087052292269E-3</v>
      </c>
      <c r="F857" s="11">
        <f t="shared" si="79"/>
        <v>3.6777598857702286E-2</v>
      </c>
      <c r="G857" s="3">
        <f t="shared" si="80"/>
        <v>2.4822074956495813E-2</v>
      </c>
      <c r="H857" s="11">
        <f t="shared" si="78"/>
        <v>0.81139371741586663</v>
      </c>
      <c r="I857" s="3">
        <f t="shared" si="81"/>
        <v>2.6003544740677675E-2</v>
      </c>
      <c r="J857" s="22">
        <f t="shared" si="82"/>
        <v>260.03544740677677</v>
      </c>
    </row>
    <row r="858" spans="1:10" x14ac:dyDescent="0.3">
      <c r="A858" s="11">
        <v>8.43</v>
      </c>
      <c r="B858" s="7">
        <v>7</v>
      </c>
      <c r="C858" s="11">
        <f t="shared" si="79"/>
        <v>-1.7998900274393943E-5</v>
      </c>
      <c r="D858" s="11">
        <f t="shared" si="79"/>
        <v>4.8597030740863643E-4</v>
      </c>
      <c r="E858" s="11">
        <f t="shared" si="79"/>
        <v>-4.2357087052292269E-3</v>
      </c>
      <c r="F858" s="11">
        <f t="shared" si="79"/>
        <v>3.6777598857702286E-2</v>
      </c>
      <c r="G858" s="3">
        <f t="shared" si="80"/>
        <v>2.4823276666018482E-2</v>
      </c>
      <c r="H858" s="11">
        <f t="shared" si="78"/>
        <v>0.81118411998310902</v>
      </c>
      <c r="I858" s="3">
        <f t="shared" si="81"/>
        <v>2.6010273781860604E-2</v>
      </c>
      <c r="J858" s="22">
        <f t="shared" si="82"/>
        <v>260.10273781860604</v>
      </c>
    </row>
    <row r="859" spans="1:10" x14ac:dyDescent="0.3">
      <c r="A859" s="11">
        <v>8.44</v>
      </c>
      <c r="B859" s="7">
        <v>7</v>
      </c>
      <c r="C859" s="11">
        <f t="shared" si="79"/>
        <v>-1.7998900274393943E-5</v>
      </c>
      <c r="D859" s="11">
        <f t="shared" si="79"/>
        <v>4.8597030740863643E-4</v>
      </c>
      <c r="E859" s="11">
        <f t="shared" si="79"/>
        <v>-4.2357087052292269E-3</v>
      </c>
      <c r="F859" s="11">
        <f t="shared" si="79"/>
        <v>3.6777598857702286E-2</v>
      </c>
      <c r="G859" s="3">
        <f t="shared" si="80"/>
        <v>2.4824484531165036E-2</v>
      </c>
      <c r="H859" s="11">
        <f t="shared" si="78"/>
        <v>0.81097451506904228</v>
      </c>
      <c r="I859" s="3">
        <f t="shared" si="81"/>
        <v>2.6016924355910298E-2</v>
      </c>
      <c r="J859" s="22">
        <f t="shared" si="82"/>
        <v>260.16924355910299</v>
      </c>
    </row>
    <row r="860" spans="1:10" x14ac:dyDescent="0.3">
      <c r="A860" s="11">
        <v>8.4499999999999993</v>
      </c>
      <c r="B860" s="7">
        <v>7</v>
      </c>
      <c r="C860" s="11">
        <f t="shared" si="79"/>
        <v>-1.7998900274393943E-5</v>
      </c>
      <c r="D860" s="11">
        <f t="shared" si="79"/>
        <v>4.8597030740863643E-4</v>
      </c>
      <c r="E860" s="11">
        <f t="shared" si="79"/>
        <v>-4.2357087052292269E-3</v>
      </c>
      <c r="F860" s="11">
        <f t="shared" si="79"/>
        <v>3.6777598857702286E-2</v>
      </c>
      <c r="G860" s="3">
        <f t="shared" si="80"/>
        <v>2.4825698443942085E-2</v>
      </c>
      <c r="H860" s="11">
        <f t="shared" si="78"/>
        <v>0.81076490329758621</v>
      </c>
      <c r="I860" s="3">
        <f t="shared" si="81"/>
        <v>2.6023496027654858E-2</v>
      </c>
      <c r="J860" s="22">
        <f t="shared" si="82"/>
        <v>260.23496027654858</v>
      </c>
    </row>
    <row r="861" spans="1:10" x14ac:dyDescent="0.3">
      <c r="A861" s="11">
        <v>8.4600000000000009</v>
      </c>
      <c r="B861" s="7">
        <v>7</v>
      </c>
      <c r="C861" s="11">
        <f t="shared" si="79"/>
        <v>-1.7998900274393943E-5</v>
      </c>
      <c r="D861" s="11">
        <f t="shared" si="79"/>
        <v>4.8597030740863643E-4</v>
      </c>
      <c r="E861" s="11">
        <f t="shared" si="79"/>
        <v>-4.2357087052292269E-3</v>
      </c>
      <c r="F861" s="11">
        <f t="shared" si="79"/>
        <v>3.6777598857702286E-2</v>
      </c>
      <c r="G861" s="3">
        <f t="shared" si="80"/>
        <v>2.4826918296356224E-2</v>
      </c>
      <c r="H861" s="11">
        <f t="shared" si="78"/>
        <v>0.81055528529554444</v>
      </c>
      <c r="I861" s="3">
        <f t="shared" si="81"/>
        <v>2.6029988361921497E-2</v>
      </c>
      <c r="J861" s="22">
        <f t="shared" si="82"/>
        <v>260.29988361921494</v>
      </c>
    </row>
    <row r="862" spans="1:10" x14ac:dyDescent="0.3">
      <c r="A862" s="11">
        <v>8.4700000000000006</v>
      </c>
      <c r="B862" s="7">
        <v>7</v>
      </c>
      <c r="C862" s="11">
        <f t="shared" si="79"/>
        <v>-1.7998900274393943E-5</v>
      </c>
      <c r="D862" s="11">
        <f t="shared" si="79"/>
        <v>4.8597030740863643E-4</v>
      </c>
      <c r="E862" s="11">
        <f t="shared" si="79"/>
        <v>-4.2357087052292269E-3</v>
      </c>
      <c r="F862" s="11">
        <f t="shared" si="79"/>
        <v>3.6777598857702286E-2</v>
      </c>
      <c r="G862" s="3">
        <f t="shared" si="80"/>
        <v>2.4828143980414059E-2</v>
      </c>
      <c r="H862" s="11">
        <f t="shared" si="78"/>
        <v>0.81034566169260036</v>
      </c>
      <c r="I862" s="3">
        <f t="shared" si="81"/>
        <v>2.6036400923543646E-2</v>
      </c>
      <c r="J862" s="22">
        <f t="shared" si="82"/>
        <v>260.36400923543647</v>
      </c>
    </row>
    <row r="863" spans="1:10" x14ac:dyDescent="0.3">
      <c r="A863" s="11">
        <v>8.48</v>
      </c>
      <c r="B863" s="7">
        <v>7</v>
      </c>
      <c r="C863" s="11">
        <f t="shared" si="79"/>
        <v>-1.7998900274393943E-5</v>
      </c>
      <c r="D863" s="11">
        <f t="shared" si="79"/>
        <v>4.8597030740863643E-4</v>
      </c>
      <c r="E863" s="11">
        <f t="shared" si="79"/>
        <v>-4.2357087052292269E-3</v>
      </c>
      <c r="F863" s="11">
        <f t="shared" si="79"/>
        <v>3.6777598857702286E-2</v>
      </c>
      <c r="G863" s="3">
        <f t="shared" si="80"/>
        <v>2.4829375388122174E-2</v>
      </c>
      <c r="H863" s="11">
        <f t="shared" si="78"/>
        <v>0.81013603312131199</v>
      </c>
      <c r="I863" s="3">
        <f t="shared" si="81"/>
        <v>2.6042733277351182E-2</v>
      </c>
      <c r="J863" s="22">
        <f t="shared" si="82"/>
        <v>260.42733277351181</v>
      </c>
    </row>
    <row r="864" spans="1:10" x14ac:dyDescent="0.3">
      <c r="A864" s="11">
        <v>8.49</v>
      </c>
      <c r="B864" s="7">
        <v>7</v>
      </c>
      <c r="C864" s="11">
        <f t="shared" si="79"/>
        <v>-1.7998900274393943E-5</v>
      </c>
      <c r="D864" s="11">
        <f t="shared" si="79"/>
        <v>4.8597030740863643E-4</v>
      </c>
      <c r="E864" s="11">
        <f t="shared" si="79"/>
        <v>-4.2357087052292269E-3</v>
      </c>
      <c r="F864" s="11">
        <f t="shared" si="79"/>
        <v>3.6777598857702286E-2</v>
      </c>
      <c r="G864" s="3">
        <f t="shared" si="80"/>
        <v>2.4830612411487169E-2</v>
      </c>
      <c r="H864" s="11">
        <f t="shared" si="78"/>
        <v>0.80992640021710782</v>
      </c>
      <c r="I864" s="3">
        <f t="shared" si="81"/>
        <v>2.604898498818109E-2</v>
      </c>
      <c r="J864" s="22">
        <f t="shared" si="82"/>
        <v>260.48984988181087</v>
      </c>
    </row>
    <row r="865" spans="1:10" x14ac:dyDescent="0.3">
      <c r="A865" s="11">
        <v>8.5</v>
      </c>
      <c r="B865" s="7">
        <v>7</v>
      </c>
      <c r="C865" s="11">
        <f t="shared" si="79"/>
        <v>-1.7998900274393943E-5</v>
      </c>
      <c r="D865" s="11">
        <f t="shared" si="79"/>
        <v>4.8597030740863643E-4</v>
      </c>
      <c r="E865" s="11">
        <f t="shared" si="79"/>
        <v>-4.2357087052292269E-3</v>
      </c>
      <c r="F865" s="11">
        <f t="shared" si="79"/>
        <v>3.6777598857702286E-2</v>
      </c>
      <c r="G865" s="3">
        <f t="shared" si="80"/>
        <v>2.483185494251566E-2</v>
      </c>
      <c r="H865" s="11">
        <f t="shared" si="78"/>
        <v>0.80971676361828182</v>
      </c>
      <c r="I865" s="3">
        <f t="shared" si="81"/>
        <v>2.6055155620869463E-2</v>
      </c>
      <c r="J865" s="22">
        <f t="shared" si="82"/>
        <v>260.55155620869465</v>
      </c>
    </row>
    <row r="866" spans="1:10" x14ac:dyDescent="0.3">
      <c r="A866" s="11">
        <v>8.51</v>
      </c>
      <c r="B866" s="7">
        <v>7</v>
      </c>
      <c r="C866" s="11">
        <f t="shared" si="79"/>
        <v>-1.7998900274393943E-5</v>
      </c>
      <c r="D866" s="11">
        <f t="shared" si="79"/>
        <v>4.8597030740863643E-4</v>
      </c>
      <c r="E866" s="11">
        <f t="shared" si="79"/>
        <v>-4.2357087052292269E-3</v>
      </c>
      <c r="F866" s="11">
        <f t="shared" si="79"/>
        <v>3.6777598857702286E-2</v>
      </c>
      <c r="G866" s="3">
        <f t="shared" si="80"/>
        <v>2.4833102873214222E-2</v>
      </c>
      <c r="H866" s="11">
        <f t="shared" si="78"/>
        <v>0.80950712396598945</v>
      </c>
      <c r="I866" s="3">
        <f t="shared" si="81"/>
        <v>2.6061244740255063E-2</v>
      </c>
      <c r="J866" s="22">
        <f t="shared" si="82"/>
        <v>260.61244740255063</v>
      </c>
    </row>
    <row r="867" spans="1:10" x14ac:dyDescent="0.3">
      <c r="A867" s="11">
        <v>8.52</v>
      </c>
      <c r="B867" s="7">
        <v>7</v>
      </c>
      <c r="C867" s="11">
        <f t="shared" si="79"/>
        <v>-1.7998900274393943E-5</v>
      </c>
      <c r="D867" s="11">
        <f t="shared" si="79"/>
        <v>4.8597030740863643E-4</v>
      </c>
      <c r="E867" s="11">
        <f t="shared" si="79"/>
        <v>-4.2357087052292269E-3</v>
      </c>
      <c r="F867" s="11">
        <f t="shared" si="79"/>
        <v>3.6777598857702286E-2</v>
      </c>
      <c r="G867" s="3">
        <f t="shared" si="80"/>
        <v>2.4834356095589476E-2</v>
      </c>
      <c r="H867" s="11">
        <f t="shared" si="78"/>
        <v>0.80929748190424267</v>
      </c>
      <c r="I867" s="3">
        <f t="shared" si="81"/>
        <v>2.6067251911179312E-2</v>
      </c>
      <c r="J867" s="22">
        <f t="shared" si="82"/>
        <v>260.67251911179312</v>
      </c>
    </row>
    <row r="868" spans="1:10" x14ac:dyDescent="0.3">
      <c r="A868" s="11">
        <v>8.5299999999999994</v>
      </c>
      <c r="B868" s="7">
        <v>7</v>
      </c>
      <c r="C868" s="11">
        <f t="shared" si="79"/>
        <v>-1.7998900274393943E-5</v>
      </c>
      <c r="D868" s="11">
        <f t="shared" si="79"/>
        <v>4.8597030740863643E-4</v>
      </c>
      <c r="E868" s="11">
        <f t="shared" si="79"/>
        <v>-4.2357087052292269E-3</v>
      </c>
      <c r="F868" s="11">
        <f t="shared" si="79"/>
        <v>3.6777598857702286E-2</v>
      </c>
      <c r="G868" s="3">
        <f t="shared" si="80"/>
        <v>2.4835614501648007E-2</v>
      </c>
      <c r="H868" s="11">
        <f t="shared" si="78"/>
        <v>0.80908783807990536</v>
      </c>
      <c r="I868" s="3">
        <f t="shared" si="81"/>
        <v>2.6073176698487188E-2</v>
      </c>
      <c r="J868" s="22">
        <f t="shared" si="82"/>
        <v>260.73176698487191</v>
      </c>
    </row>
    <row r="869" spans="1:10" x14ac:dyDescent="0.3">
      <c r="A869" s="11">
        <v>8.5399999999999991</v>
      </c>
      <c r="B869" s="7">
        <v>7</v>
      </c>
      <c r="C869" s="11">
        <f t="shared" si="79"/>
        <v>-1.7998900274393943E-5</v>
      </c>
      <c r="D869" s="11">
        <f t="shared" si="79"/>
        <v>4.8597030740863643E-4</v>
      </c>
      <c r="E869" s="11">
        <f t="shared" si="79"/>
        <v>-4.2357087052292269E-3</v>
      </c>
      <c r="F869" s="11">
        <f t="shared" si="79"/>
        <v>3.6777598857702286E-2</v>
      </c>
      <c r="G869" s="3">
        <f t="shared" si="80"/>
        <v>2.4836877983396413E-2</v>
      </c>
      <c r="H869" s="11">
        <f t="shared" si="78"/>
        <v>0.80887819314268916</v>
      </c>
      <c r="I869" s="3">
        <f t="shared" si="81"/>
        <v>2.6079018667023668E-2</v>
      </c>
      <c r="J869" s="22">
        <f t="shared" si="82"/>
        <v>260.79018667023666</v>
      </c>
    </row>
    <row r="870" spans="1:10" x14ac:dyDescent="0.3">
      <c r="A870" s="11">
        <v>8.5500000000000007</v>
      </c>
      <c r="B870" s="7">
        <v>7</v>
      </c>
      <c r="C870" s="11">
        <f t="shared" si="79"/>
        <v>-1.7998900274393943E-5</v>
      </c>
      <c r="D870" s="11">
        <f t="shared" si="79"/>
        <v>4.8597030740863643E-4</v>
      </c>
      <c r="E870" s="11">
        <f t="shared" si="79"/>
        <v>-4.2357087052292269E-3</v>
      </c>
      <c r="F870" s="11">
        <f t="shared" si="79"/>
        <v>3.6777598857702286E-2</v>
      </c>
      <c r="G870" s="3">
        <f t="shared" si="80"/>
        <v>2.4838146432841289E-2</v>
      </c>
      <c r="H870" s="11">
        <f t="shared" si="78"/>
        <v>0.8086685477451484</v>
      </c>
      <c r="I870" s="3">
        <f t="shared" si="81"/>
        <v>2.6084777381638169E-2</v>
      </c>
      <c r="J870" s="22">
        <f t="shared" si="82"/>
        <v>260.84777381638168</v>
      </c>
    </row>
    <row r="871" spans="1:10" x14ac:dyDescent="0.3">
      <c r="A871" s="11">
        <v>8.56</v>
      </c>
      <c r="B871" s="7">
        <v>7</v>
      </c>
      <c r="C871" s="11">
        <f t="shared" si="79"/>
        <v>-1.7998900274393943E-5</v>
      </c>
      <c r="D871" s="11">
        <f t="shared" si="79"/>
        <v>4.8597030740863643E-4</v>
      </c>
      <c r="E871" s="11">
        <f t="shared" si="79"/>
        <v>-4.2357087052292269E-3</v>
      </c>
      <c r="F871" s="11">
        <f t="shared" si="79"/>
        <v>3.6777598857702286E-2</v>
      </c>
      <c r="G871" s="3">
        <f t="shared" si="80"/>
        <v>2.4839419741989242E-2</v>
      </c>
      <c r="H871" s="11">
        <f t="shared" si="78"/>
        <v>0.80845890254267616</v>
      </c>
      <c r="I871" s="3">
        <f t="shared" si="81"/>
        <v>2.6090452407182774E-2</v>
      </c>
      <c r="J871" s="22">
        <f t="shared" si="82"/>
        <v>260.90452407182772</v>
      </c>
    </row>
    <row r="872" spans="1:10" x14ac:dyDescent="0.3">
      <c r="A872" s="11">
        <v>8.57</v>
      </c>
      <c r="B872" s="7">
        <v>7</v>
      </c>
      <c r="C872" s="11">
        <f t="shared" si="79"/>
        <v>-1.7998900274393943E-5</v>
      </c>
      <c r="D872" s="11">
        <f t="shared" si="79"/>
        <v>4.8597030740863643E-4</v>
      </c>
      <c r="E872" s="11">
        <f t="shared" si="79"/>
        <v>-4.2357087052292269E-3</v>
      </c>
      <c r="F872" s="11">
        <f t="shared" si="79"/>
        <v>3.6777598857702286E-2</v>
      </c>
      <c r="G872" s="3">
        <f t="shared" si="80"/>
        <v>2.4840697802846867E-2</v>
      </c>
      <c r="H872" s="11">
        <f t="shared" si="78"/>
        <v>0.80824925819349913</v>
      </c>
      <c r="I872" s="3">
        <f t="shared" si="81"/>
        <v>2.6096043308510453E-2</v>
      </c>
      <c r="J872" s="22">
        <f t="shared" si="82"/>
        <v>260.96043308510451</v>
      </c>
    </row>
    <row r="873" spans="1:10" x14ac:dyDescent="0.3">
      <c r="A873" s="11">
        <v>8.58</v>
      </c>
      <c r="B873" s="7">
        <v>7</v>
      </c>
      <c r="C873" s="11">
        <f t="shared" si="79"/>
        <v>-1.7998900274393943E-5</v>
      </c>
      <c r="D873" s="11">
        <f t="shared" si="79"/>
        <v>4.8597030740863643E-4</v>
      </c>
      <c r="E873" s="11">
        <f t="shared" si="79"/>
        <v>-4.2357087052292269E-3</v>
      </c>
      <c r="F873" s="11">
        <f t="shared" si="79"/>
        <v>3.6777598857702286E-2</v>
      </c>
      <c r="G873" s="3">
        <f t="shared" si="80"/>
        <v>2.4841980507420768E-2</v>
      </c>
      <c r="H873" s="11">
        <f t="shared" si="78"/>
        <v>0.8080396153586733</v>
      </c>
      <c r="I873" s="3">
        <f t="shared" si="81"/>
        <v>2.6101549650478617E-2</v>
      </c>
      <c r="J873" s="22">
        <f t="shared" si="82"/>
        <v>261.01549650478614</v>
      </c>
    </row>
    <row r="874" spans="1:10" x14ac:dyDescent="0.3">
      <c r="A874" s="11">
        <v>8.59</v>
      </c>
      <c r="B874" s="7">
        <v>7</v>
      </c>
      <c r="C874" s="11">
        <f t="shared" si="79"/>
        <v>-1.7998900274393943E-5</v>
      </c>
      <c r="D874" s="11">
        <f t="shared" si="79"/>
        <v>4.8597030740863643E-4</v>
      </c>
      <c r="E874" s="11">
        <f t="shared" si="79"/>
        <v>-4.2357087052292269E-3</v>
      </c>
      <c r="F874" s="11">
        <f t="shared" si="79"/>
        <v>3.6777598857702286E-2</v>
      </c>
      <c r="G874" s="3">
        <f t="shared" si="80"/>
        <v>2.4843267747717539E-2</v>
      </c>
      <c r="H874" s="11">
        <f t="shared" si="78"/>
        <v>0.80782997470207984</v>
      </c>
      <c r="I874" s="3">
        <f t="shared" si="81"/>
        <v>2.6106970997949119E-2</v>
      </c>
      <c r="J874" s="22">
        <f t="shared" si="82"/>
        <v>261.06970997949122</v>
      </c>
    </row>
    <row r="875" spans="1:10" x14ac:dyDescent="0.3">
      <c r="A875" s="11">
        <v>8.6</v>
      </c>
      <c r="B875" s="7">
        <v>7</v>
      </c>
      <c r="C875" s="11">
        <f t="shared" si="79"/>
        <v>-1.7998900274393943E-5</v>
      </c>
      <c r="D875" s="11">
        <f t="shared" si="79"/>
        <v>4.8597030740863643E-4</v>
      </c>
      <c r="E875" s="11">
        <f t="shared" si="79"/>
        <v>-4.2357087052292269E-3</v>
      </c>
      <c r="F875" s="11">
        <f t="shared" si="79"/>
        <v>3.6777598857702286E-2</v>
      </c>
      <c r="G875" s="3">
        <f t="shared" si="80"/>
        <v>2.4844559415743768E-2</v>
      </c>
      <c r="H875" s="11">
        <f t="shared" si="78"/>
        <v>0.80762033689042012</v>
      </c>
      <c r="I875" s="3">
        <f t="shared" si="81"/>
        <v>2.6112306915782924E-2</v>
      </c>
      <c r="J875" s="22">
        <f t="shared" si="82"/>
        <v>261.12306915782926</v>
      </c>
    </row>
    <row r="876" spans="1:10" x14ac:dyDescent="0.3">
      <c r="A876" s="11">
        <v>8.61</v>
      </c>
      <c r="B876" s="7">
        <v>7</v>
      </c>
      <c r="C876" s="11">
        <f t="shared" si="79"/>
        <v>-1.7998900274393943E-5</v>
      </c>
      <c r="D876" s="11">
        <f t="shared" si="79"/>
        <v>4.8597030740863643E-4</v>
      </c>
      <c r="E876" s="11">
        <f t="shared" si="79"/>
        <v>-4.2357087052292269E-3</v>
      </c>
      <c r="F876" s="11">
        <f t="shared" si="79"/>
        <v>3.6777598857702286E-2</v>
      </c>
      <c r="G876" s="3">
        <f t="shared" si="80"/>
        <v>2.4845855403506076E-2</v>
      </c>
      <c r="H876" s="11">
        <f t="shared" si="78"/>
        <v>0.80741070259321102</v>
      </c>
      <c r="I876" s="3">
        <f t="shared" si="81"/>
        <v>2.6117556968845435E-2</v>
      </c>
      <c r="J876" s="22">
        <f t="shared" si="82"/>
        <v>261.17556968845435</v>
      </c>
    </row>
    <row r="877" spans="1:10" x14ac:dyDescent="0.3">
      <c r="A877" s="11">
        <v>8.6199999999999992</v>
      </c>
      <c r="B877" s="7">
        <v>7</v>
      </c>
      <c r="C877" s="11">
        <f t="shared" si="79"/>
        <v>-1.7998900274393943E-5</v>
      </c>
      <c r="D877" s="11">
        <f t="shared" si="79"/>
        <v>4.8597030740863643E-4</v>
      </c>
      <c r="E877" s="11">
        <f t="shared" si="79"/>
        <v>-4.2357087052292269E-3</v>
      </c>
      <c r="F877" s="11">
        <f t="shared" si="79"/>
        <v>3.6777598857702286E-2</v>
      </c>
      <c r="G877" s="3">
        <f t="shared" si="80"/>
        <v>2.4847155603011033E-2</v>
      </c>
      <c r="H877" s="11">
        <f t="shared" si="78"/>
        <v>0.80720107248278117</v>
      </c>
      <c r="I877" s="3">
        <f t="shared" si="81"/>
        <v>2.6122720722010051E-2</v>
      </c>
      <c r="J877" s="22">
        <f t="shared" si="82"/>
        <v>261.22720722010052</v>
      </c>
    </row>
    <row r="878" spans="1:10" x14ac:dyDescent="0.3">
      <c r="A878" s="11">
        <v>8.6300000000000008</v>
      </c>
      <c r="B878" s="7">
        <v>7</v>
      </c>
      <c r="C878" s="11">
        <f t="shared" si="79"/>
        <v>-1.7998900274393943E-5</v>
      </c>
      <c r="D878" s="11">
        <f t="shared" si="79"/>
        <v>4.8597030740863643E-4</v>
      </c>
      <c r="E878" s="11">
        <f t="shared" si="79"/>
        <v>-4.2357087052292269E-3</v>
      </c>
      <c r="F878" s="11">
        <f t="shared" si="79"/>
        <v>3.6777598857702286E-2</v>
      </c>
      <c r="G878" s="3">
        <f t="shared" si="80"/>
        <v>2.4848459906265261E-2</v>
      </c>
      <c r="H878" s="11">
        <f t="shared" si="78"/>
        <v>0.80699144723426541</v>
      </c>
      <c r="I878" s="3">
        <f t="shared" si="81"/>
        <v>2.6127797740144842E-2</v>
      </c>
      <c r="J878" s="22">
        <f t="shared" si="82"/>
        <v>261.27797740144842</v>
      </c>
    </row>
    <row r="879" spans="1:10" x14ac:dyDescent="0.3">
      <c r="A879" s="11">
        <v>8.64</v>
      </c>
      <c r="B879" s="7">
        <v>7</v>
      </c>
      <c r="C879" s="11">
        <f t="shared" si="79"/>
        <v>-1.7998900274393943E-5</v>
      </c>
      <c r="D879" s="11">
        <f t="shared" si="79"/>
        <v>4.8597030740863643E-4</v>
      </c>
      <c r="E879" s="11">
        <f t="shared" si="79"/>
        <v>-4.2357087052292269E-3</v>
      </c>
      <c r="F879" s="11">
        <f t="shared" si="79"/>
        <v>3.6777598857702286E-2</v>
      </c>
      <c r="G879" s="3">
        <f t="shared" si="80"/>
        <v>2.4849768205275354E-2</v>
      </c>
      <c r="H879" s="11">
        <f t="shared" si="78"/>
        <v>0.80678182752560157</v>
      </c>
      <c r="I879" s="3">
        <f t="shared" si="81"/>
        <v>2.6132787588129425E-2</v>
      </c>
      <c r="J879" s="22">
        <f t="shared" si="82"/>
        <v>261.32787588129423</v>
      </c>
    </row>
    <row r="880" spans="1:10" x14ac:dyDescent="0.3">
      <c r="A880" s="11">
        <v>8.65</v>
      </c>
      <c r="B880" s="7">
        <v>7</v>
      </c>
      <c r="C880" s="11">
        <f t="shared" ref="C880:F911" si="83">VLOOKUP($B880, $A$3:$H$12, MATCH(C$14, $A$3:$H$3, 0), FALSE)</f>
        <v>-1.7998900274393943E-5</v>
      </c>
      <c r="D880" s="11">
        <f t="shared" si="83"/>
        <v>4.8597030740863643E-4</v>
      </c>
      <c r="E880" s="11">
        <f t="shared" si="83"/>
        <v>-4.2357087052292269E-3</v>
      </c>
      <c r="F880" s="11">
        <f t="shared" si="83"/>
        <v>3.6777598857702286E-2</v>
      </c>
      <c r="G880" s="3">
        <f t="shared" si="80"/>
        <v>2.4851080392047895E-2</v>
      </c>
      <c r="H880" s="11">
        <f t="shared" si="78"/>
        <v>0.80657221403752488</v>
      </c>
      <c r="I880" s="3">
        <f t="shared" si="81"/>
        <v>2.6137689830840749E-2</v>
      </c>
      <c r="J880" s="22">
        <f t="shared" si="82"/>
        <v>261.37689830840748</v>
      </c>
    </row>
    <row r="881" spans="1:10" x14ac:dyDescent="0.3">
      <c r="A881" s="11">
        <v>8.66</v>
      </c>
      <c r="B881" s="7">
        <v>7</v>
      </c>
      <c r="C881" s="11">
        <f t="shared" si="83"/>
        <v>-1.7998900274393943E-5</v>
      </c>
      <c r="D881" s="11">
        <f t="shared" si="83"/>
        <v>4.8597030740863643E-4</v>
      </c>
      <c r="E881" s="11">
        <f t="shared" si="83"/>
        <v>-4.2357087052292269E-3</v>
      </c>
      <c r="F881" s="11">
        <f t="shared" si="83"/>
        <v>3.6777598857702286E-2</v>
      </c>
      <c r="G881" s="3">
        <f t="shared" si="80"/>
        <v>2.4852396358589501E-2</v>
      </c>
      <c r="H881" s="11">
        <f t="shared" si="78"/>
        <v>0.80636260745356381</v>
      </c>
      <c r="I881" s="3">
        <f t="shared" si="81"/>
        <v>2.614250403316376E-2</v>
      </c>
      <c r="J881" s="22">
        <f t="shared" si="82"/>
        <v>261.4250403316376</v>
      </c>
    </row>
    <row r="882" spans="1:10" x14ac:dyDescent="0.3">
      <c r="A882" s="11">
        <v>8.67</v>
      </c>
      <c r="B882" s="7">
        <v>7</v>
      </c>
      <c r="C882" s="11">
        <f t="shared" si="83"/>
        <v>-1.7998900274393943E-5</v>
      </c>
      <c r="D882" s="11">
        <f t="shared" si="83"/>
        <v>4.8597030740863643E-4</v>
      </c>
      <c r="E882" s="11">
        <f t="shared" si="83"/>
        <v>-4.2357087052292269E-3</v>
      </c>
      <c r="F882" s="11">
        <f t="shared" si="83"/>
        <v>3.6777598857702286E-2</v>
      </c>
      <c r="G882" s="3">
        <f t="shared" si="80"/>
        <v>2.4853715996906767E-2</v>
      </c>
      <c r="H882" s="11">
        <f t="shared" si="78"/>
        <v>0.80615300846003601</v>
      </c>
      <c r="I882" s="3">
        <f t="shared" si="81"/>
        <v>2.614722975998518E-2</v>
      </c>
      <c r="J882" s="22">
        <f t="shared" si="82"/>
        <v>261.4722975998518</v>
      </c>
    </row>
    <row r="883" spans="1:10" x14ac:dyDescent="0.3">
      <c r="A883" s="11">
        <v>8.68</v>
      </c>
      <c r="B883" s="7">
        <v>7</v>
      </c>
      <c r="C883" s="11">
        <f t="shared" si="83"/>
        <v>-1.7998900274393943E-5</v>
      </c>
      <c r="D883" s="11">
        <f t="shared" si="83"/>
        <v>4.8597030740863643E-4</v>
      </c>
      <c r="E883" s="11">
        <f t="shared" si="83"/>
        <v>-4.2357087052292269E-3</v>
      </c>
      <c r="F883" s="11">
        <f t="shared" si="83"/>
        <v>3.6777598857702286E-2</v>
      </c>
      <c r="G883" s="3">
        <f t="shared" si="80"/>
        <v>2.4855039199006283E-2</v>
      </c>
      <c r="H883" s="11">
        <f t="shared" si="78"/>
        <v>0.80594341774604328</v>
      </c>
      <c r="I883" s="3">
        <f t="shared" si="81"/>
        <v>2.6151866576194394E-2</v>
      </c>
      <c r="J883" s="22">
        <f t="shared" si="82"/>
        <v>261.51866576194391</v>
      </c>
    </row>
    <row r="884" spans="1:10" x14ac:dyDescent="0.3">
      <c r="A884" s="11">
        <v>8.69</v>
      </c>
      <c r="B884" s="7">
        <v>7</v>
      </c>
      <c r="C884" s="11">
        <f t="shared" si="83"/>
        <v>-1.7998900274393943E-5</v>
      </c>
      <c r="D884" s="11">
        <f t="shared" si="83"/>
        <v>4.8597030740863643E-4</v>
      </c>
      <c r="E884" s="11">
        <f t="shared" si="83"/>
        <v>-4.2357087052292269E-3</v>
      </c>
      <c r="F884" s="11">
        <f t="shared" si="83"/>
        <v>3.6777598857702286E-2</v>
      </c>
      <c r="G884" s="3">
        <f t="shared" si="80"/>
        <v>2.4856365856894651E-2</v>
      </c>
      <c r="H884" s="11">
        <f t="shared" si="78"/>
        <v>0.80573383600346737</v>
      </c>
      <c r="I884" s="3">
        <f t="shared" si="81"/>
        <v>2.6156414046687004E-2</v>
      </c>
      <c r="J884" s="22">
        <f t="shared" si="82"/>
        <v>261.56414046687007</v>
      </c>
    </row>
    <row r="885" spans="1:10" x14ac:dyDescent="0.3">
      <c r="A885" s="11">
        <v>8.6999999999999993</v>
      </c>
      <c r="B885" s="7">
        <v>7</v>
      </c>
      <c r="C885" s="11">
        <f t="shared" si="83"/>
        <v>-1.7998900274393943E-5</v>
      </c>
      <c r="D885" s="11">
        <f t="shared" si="83"/>
        <v>4.8597030740863643E-4</v>
      </c>
      <c r="E885" s="11">
        <f t="shared" si="83"/>
        <v>-4.2357087052292269E-3</v>
      </c>
      <c r="F885" s="11">
        <f t="shared" si="83"/>
        <v>3.6777598857702286E-2</v>
      </c>
      <c r="G885" s="3">
        <f t="shared" si="80"/>
        <v>2.4857695862578463E-2</v>
      </c>
      <c r="H885" s="11">
        <f t="shared" si="78"/>
        <v>0.80552426392696552</v>
      </c>
      <c r="I885" s="3">
        <f t="shared" si="81"/>
        <v>2.6160871736360392E-2</v>
      </c>
      <c r="J885" s="22">
        <f t="shared" si="82"/>
        <v>261.60871736360389</v>
      </c>
    </row>
    <row r="886" spans="1:10" x14ac:dyDescent="0.3">
      <c r="A886" s="11">
        <v>8.7100000000000009</v>
      </c>
      <c r="B886" s="7">
        <v>7</v>
      </c>
      <c r="C886" s="11">
        <f t="shared" si="83"/>
        <v>-1.7998900274393943E-5</v>
      </c>
      <c r="D886" s="11">
        <f t="shared" si="83"/>
        <v>4.8597030740863643E-4</v>
      </c>
      <c r="E886" s="11">
        <f t="shared" si="83"/>
        <v>-4.2357087052292269E-3</v>
      </c>
      <c r="F886" s="11">
        <f t="shared" si="83"/>
        <v>3.6777598857702286E-2</v>
      </c>
      <c r="G886" s="3">
        <f t="shared" si="80"/>
        <v>2.485902910806434E-2</v>
      </c>
      <c r="H886" s="11">
        <f t="shared" si="78"/>
        <v>0.80531470221396595</v>
      </c>
      <c r="I886" s="3">
        <f t="shared" si="81"/>
        <v>2.6165239210118152E-2</v>
      </c>
      <c r="J886" s="22">
        <f t="shared" si="82"/>
        <v>261.65239210118153</v>
      </c>
    </row>
    <row r="887" spans="1:10" x14ac:dyDescent="0.3">
      <c r="A887" s="11">
        <v>8.7200000000000006</v>
      </c>
      <c r="B887" s="7">
        <v>7</v>
      </c>
      <c r="C887" s="11">
        <f t="shared" si="83"/>
        <v>-1.7998900274393943E-5</v>
      </c>
      <c r="D887" s="11">
        <f t="shared" si="83"/>
        <v>4.8597030740863643E-4</v>
      </c>
      <c r="E887" s="11">
        <f t="shared" si="83"/>
        <v>-4.2357087052292269E-3</v>
      </c>
      <c r="F887" s="11">
        <f t="shared" si="83"/>
        <v>3.6777598857702286E-2</v>
      </c>
      <c r="G887" s="3">
        <f t="shared" si="80"/>
        <v>2.486036548535886E-2</v>
      </c>
      <c r="H887" s="11">
        <f t="shared" si="78"/>
        <v>0.80510515156466345</v>
      </c>
      <c r="I887" s="3">
        <f t="shared" si="81"/>
        <v>2.6169516032865658E-2</v>
      </c>
      <c r="J887" s="22">
        <f t="shared" si="82"/>
        <v>261.69516032865658</v>
      </c>
    </row>
    <row r="888" spans="1:10" x14ac:dyDescent="0.3">
      <c r="A888" s="11">
        <v>8.73</v>
      </c>
      <c r="B888" s="7">
        <v>7</v>
      </c>
      <c r="C888" s="11">
        <f t="shared" si="83"/>
        <v>-1.7998900274393943E-5</v>
      </c>
      <c r="D888" s="11">
        <f t="shared" si="83"/>
        <v>4.8597030740863643E-4</v>
      </c>
      <c r="E888" s="11">
        <f t="shared" si="83"/>
        <v>-4.2357087052292269E-3</v>
      </c>
      <c r="F888" s="11">
        <f t="shared" si="83"/>
        <v>3.6777598857702286E-2</v>
      </c>
      <c r="G888" s="3">
        <f t="shared" si="80"/>
        <v>2.4861704886468612E-2</v>
      </c>
      <c r="H888" s="11">
        <f t="shared" si="78"/>
        <v>0.80489561268201504</v>
      </c>
      <c r="I888" s="3">
        <f t="shared" si="81"/>
        <v>2.6173701769516278E-2</v>
      </c>
      <c r="J888" s="22">
        <f t="shared" si="82"/>
        <v>261.73701769516276</v>
      </c>
    </row>
    <row r="889" spans="1:10" x14ac:dyDescent="0.3">
      <c r="A889" s="11">
        <v>8.74</v>
      </c>
      <c r="B889" s="7">
        <v>7</v>
      </c>
      <c r="C889" s="11">
        <f t="shared" si="83"/>
        <v>-1.7998900274393943E-5</v>
      </c>
      <c r="D889" s="11">
        <f t="shared" si="83"/>
        <v>4.8597030740863643E-4</v>
      </c>
      <c r="E889" s="11">
        <f t="shared" si="83"/>
        <v>-4.2357087052292269E-3</v>
      </c>
      <c r="F889" s="11">
        <f t="shared" si="83"/>
        <v>3.6777598857702286E-2</v>
      </c>
      <c r="G889" s="3">
        <f t="shared" si="80"/>
        <v>2.4863047203400223E-2</v>
      </c>
      <c r="H889" s="11">
        <f t="shared" si="78"/>
        <v>0.8046860862717351</v>
      </c>
      <c r="I889" s="3">
        <f t="shared" si="81"/>
        <v>2.6177795984982488E-2</v>
      </c>
      <c r="J889" s="22">
        <f t="shared" si="82"/>
        <v>261.77795984982487</v>
      </c>
    </row>
    <row r="890" spans="1:10" x14ac:dyDescent="0.3">
      <c r="A890" s="11">
        <v>8.75</v>
      </c>
      <c r="B890" s="7">
        <v>7</v>
      </c>
      <c r="C890" s="11">
        <f t="shared" si="83"/>
        <v>-1.7998900274393943E-5</v>
      </c>
      <c r="D890" s="11">
        <f t="shared" si="83"/>
        <v>4.8597030740863643E-4</v>
      </c>
      <c r="E890" s="11">
        <f t="shared" si="83"/>
        <v>-4.2357087052292269E-3</v>
      </c>
      <c r="F890" s="11">
        <f t="shared" si="83"/>
        <v>3.6777598857702286E-2</v>
      </c>
      <c r="G890" s="3">
        <f t="shared" si="80"/>
        <v>2.4864392328160269E-2</v>
      </c>
      <c r="H890" s="11">
        <f t="shared" si="78"/>
        <v>0.8044765730422917</v>
      </c>
      <c r="I890" s="3">
        <f t="shared" si="81"/>
        <v>2.618179824418565E-2</v>
      </c>
      <c r="J890" s="22">
        <f t="shared" si="82"/>
        <v>261.81798244185649</v>
      </c>
    </row>
    <row r="891" spans="1:10" x14ac:dyDescent="0.3">
      <c r="A891" s="11">
        <v>8.76</v>
      </c>
      <c r="B891" s="7">
        <v>7</v>
      </c>
      <c r="C891" s="11">
        <f t="shared" si="83"/>
        <v>-1.7998900274393943E-5</v>
      </c>
      <c r="D891" s="11">
        <f t="shared" si="83"/>
        <v>4.8597030740863643E-4</v>
      </c>
      <c r="E891" s="11">
        <f t="shared" si="83"/>
        <v>-4.2357087052292269E-3</v>
      </c>
      <c r="F891" s="11">
        <f t="shared" si="83"/>
        <v>3.6777598857702286E-2</v>
      </c>
      <c r="G891" s="3">
        <f t="shared" si="80"/>
        <v>2.4865740152755368E-2</v>
      </c>
      <c r="H891" s="11">
        <f t="shared" si="78"/>
        <v>0.80426707370490136</v>
      </c>
      <c r="I891" s="3">
        <f t="shared" si="81"/>
        <v>2.6185708112049788E-2</v>
      </c>
      <c r="J891" s="22">
        <f t="shared" si="82"/>
        <v>261.85708112049787</v>
      </c>
    </row>
    <row r="892" spans="1:10" x14ac:dyDescent="0.3">
      <c r="A892" s="11">
        <v>8.77</v>
      </c>
      <c r="B892" s="7">
        <v>7</v>
      </c>
      <c r="C892" s="11">
        <f t="shared" si="83"/>
        <v>-1.7998900274393943E-5</v>
      </c>
      <c r="D892" s="11">
        <f t="shared" si="83"/>
        <v>4.8597030740863643E-4</v>
      </c>
      <c r="E892" s="11">
        <f t="shared" si="83"/>
        <v>-4.2357087052292269E-3</v>
      </c>
      <c r="F892" s="11">
        <f t="shared" si="83"/>
        <v>3.6777598857702286E-2</v>
      </c>
      <c r="G892" s="3">
        <f t="shared" si="80"/>
        <v>2.4867090569192091E-2</v>
      </c>
      <c r="H892" s="11">
        <f t="shared" si="78"/>
        <v>0.80405758897352553</v>
      </c>
      <c r="I892" s="3">
        <f t="shared" si="81"/>
        <v>2.6189525153503368E-2</v>
      </c>
      <c r="J892" s="22">
        <f t="shared" si="82"/>
        <v>261.89525153503371</v>
      </c>
    </row>
    <row r="893" spans="1:10" x14ac:dyDescent="0.3">
      <c r="A893" s="11">
        <v>8.7799999999999994</v>
      </c>
      <c r="B893" s="7">
        <v>7</v>
      </c>
      <c r="C893" s="11">
        <f t="shared" si="83"/>
        <v>-1.7998900274393943E-5</v>
      </c>
      <c r="D893" s="11">
        <f t="shared" si="83"/>
        <v>4.8597030740863643E-4</v>
      </c>
      <c r="E893" s="11">
        <f t="shared" si="83"/>
        <v>-4.2357087052292269E-3</v>
      </c>
      <c r="F893" s="11">
        <f t="shared" si="83"/>
        <v>3.6777598857702286E-2</v>
      </c>
      <c r="G893" s="3">
        <f t="shared" si="80"/>
        <v>2.4868443469477058E-2</v>
      </c>
      <c r="H893" s="11">
        <f t="shared" si="78"/>
        <v>0.80384811956486502</v>
      </c>
      <c r="I893" s="3">
        <f t="shared" si="81"/>
        <v>2.6193248933479296E-2</v>
      </c>
      <c r="J893" s="22">
        <f t="shared" si="82"/>
        <v>261.93248933479299</v>
      </c>
    </row>
    <row r="894" spans="1:10" x14ac:dyDescent="0.3">
      <c r="A894" s="11">
        <v>8.7899999999999991</v>
      </c>
      <c r="B894" s="7">
        <v>7</v>
      </c>
      <c r="C894" s="11">
        <f t="shared" si="83"/>
        <v>-1.7998900274393943E-5</v>
      </c>
      <c r="D894" s="11">
        <f t="shared" si="83"/>
        <v>4.8597030740863643E-4</v>
      </c>
      <c r="E894" s="11">
        <f t="shared" si="83"/>
        <v>-4.2357087052292269E-3</v>
      </c>
      <c r="F894" s="11">
        <f t="shared" si="83"/>
        <v>3.6777598857702286E-2</v>
      </c>
      <c r="G894" s="3">
        <f t="shared" si="80"/>
        <v>2.4869798745616865E-2</v>
      </c>
      <c r="H894" s="11">
        <f t="shared" si="78"/>
        <v>0.80363866619835689</v>
      </c>
      <c r="I894" s="3">
        <f t="shared" si="81"/>
        <v>2.6196879016918473E-2</v>
      </c>
      <c r="J894" s="22">
        <f t="shared" si="82"/>
        <v>261.96879016918473</v>
      </c>
    </row>
    <row r="895" spans="1:10" x14ac:dyDescent="0.3">
      <c r="A895" s="11">
        <v>8.8000000000000007</v>
      </c>
      <c r="B895" s="7">
        <v>7</v>
      </c>
      <c r="C895" s="11">
        <f t="shared" si="83"/>
        <v>-1.7998900274393943E-5</v>
      </c>
      <c r="D895" s="11">
        <f t="shared" si="83"/>
        <v>4.8597030740863643E-4</v>
      </c>
      <c r="E895" s="11">
        <f t="shared" si="83"/>
        <v>-4.2357087052292269E-3</v>
      </c>
      <c r="F895" s="11">
        <f t="shared" si="83"/>
        <v>3.6777598857702286E-2</v>
      </c>
      <c r="G895" s="3">
        <f t="shared" si="80"/>
        <v>2.4871156289618106E-2</v>
      </c>
      <c r="H895" s="11">
        <f t="shared" si="78"/>
        <v>0.80342922959616914</v>
      </c>
      <c r="I895" s="3">
        <f t="shared" si="81"/>
        <v>2.6200414968761798E-2</v>
      </c>
      <c r="J895" s="22">
        <f t="shared" si="82"/>
        <v>262.004149687618</v>
      </c>
    </row>
    <row r="896" spans="1:10" x14ac:dyDescent="0.3">
      <c r="A896" s="11">
        <v>8.81</v>
      </c>
      <c r="B896" s="7">
        <v>7</v>
      </c>
      <c r="C896" s="11">
        <f t="shared" si="83"/>
        <v>-1.7998900274393943E-5</v>
      </c>
      <c r="D896" s="11">
        <f t="shared" si="83"/>
        <v>4.8597030740863643E-4</v>
      </c>
      <c r="E896" s="11">
        <f t="shared" si="83"/>
        <v>-4.2357087052292269E-3</v>
      </c>
      <c r="F896" s="11">
        <f t="shared" si="83"/>
        <v>3.6777598857702286E-2</v>
      </c>
      <c r="G896" s="3">
        <f t="shared" si="80"/>
        <v>2.487251599348737E-2</v>
      </c>
      <c r="H896" s="11">
        <f t="shared" si="78"/>
        <v>0.80321981048319668</v>
      </c>
      <c r="I896" s="3">
        <f t="shared" si="81"/>
        <v>2.6203856353959942E-2</v>
      </c>
      <c r="J896" s="22">
        <f t="shared" si="82"/>
        <v>262.03856353959941</v>
      </c>
    </row>
    <row r="897" spans="1:10" x14ac:dyDescent="0.3">
      <c r="A897" s="11">
        <v>8.82</v>
      </c>
      <c r="B897" s="7">
        <v>7</v>
      </c>
      <c r="C897" s="11">
        <f t="shared" si="83"/>
        <v>-1.7998900274393943E-5</v>
      </c>
      <c r="D897" s="11">
        <f t="shared" si="83"/>
        <v>4.8597030740863643E-4</v>
      </c>
      <c r="E897" s="11">
        <f t="shared" si="83"/>
        <v>-4.2357087052292269E-3</v>
      </c>
      <c r="F897" s="11">
        <f t="shared" si="83"/>
        <v>3.6777598857702286E-2</v>
      </c>
      <c r="G897" s="3">
        <f t="shared" si="80"/>
        <v>2.4873877749231284E-2</v>
      </c>
      <c r="H897" s="11">
        <f t="shared" si="78"/>
        <v>0.80301040958705694</v>
      </c>
      <c r="I897" s="3">
        <f t="shared" si="81"/>
        <v>2.6207202737464463E-2</v>
      </c>
      <c r="J897" s="22">
        <f t="shared" si="82"/>
        <v>262.07202737464462</v>
      </c>
    </row>
    <row r="898" spans="1:10" x14ac:dyDescent="0.3">
      <c r="A898" s="11">
        <v>8.83</v>
      </c>
      <c r="B898" s="7">
        <v>7</v>
      </c>
      <c r="C898" s="11">
        <f t="shared" si="83"/>
        <v>-1.7998900274393943E-5</v>
      </c>
      <c r="D898" s="11">
        <f t="shared" si="83"/>
        <v>4.8597030740863643E-4</v>
      </c>
      <c r="E898" s="11">
        <f t="shared" si="83"/>
        <v>-4.2357087052292269E-3</v>
      </c>
      <c r="F898" s="11">
        <f t="shared" si="83"/>
        <v>3.6777598857702286E-2</v>
      </c>
      <c r="G898" s="3">
        <f t="shared" si="80"/>
        <v>2.487524144885641E-2</v>
      </c>
      <c r="H898" s="11">
        <f t="shared" si="78"/>
        <v>0.80280102763808558</v>
      </c>
      <c r="I898" s="3">
        <f t="shared" si="81"/>
        <v>2.621045368423669E-2</v>
      </c>
      <c r="J898" s="22">
        <f t="shared" si="82"/>
        <v>262.10453684236688</v>
      </c>
    </row>
    <row r="899" spans="1:10" x14ac:dyDescent="0.3">
      <c r="A899" s="11">
        <v>8.84</v>
      </c>
      <c r="B899" s="7">
        <v>7</v>
      </c>
      <c r="C899" s="11">
        <f t="shared" si="83"/>
        <v>-1.7998900274393943E-5</v>
      </c>
      <c r="D899" s="11">
        <f t="shared" si="83"/>
        <v>4.8597030740863643E-4</v>
      </c>
      <c r="E899" s="11">
        <f t="shared" si="83"/>
        <v>-4.2357087052292269E-3</v>
      </c>
      <c r="F899" s="11">
        <f t="shared" si="83"/>
        <v>3.6777598857702286E-2</v>
      </c>
      <c r="G899" s="3">
        <f t="shared" si="80"/>
        <v>2.487660698436938E-2</v>
      </c>
      <c r="H899" s="11">
        <f t="shared" si="78"/>
        <v>0.80259166536933169</v>
      </c>
      <c r="I899" s="3">
        <f t="shared" si="81"/>
        <v>2.6213608759238838E-2</v>
      </c>
      <c r="J899" s="22">
        <f t="shared" si="82"/>
        <v>262.13608759238838</v>
      </c>
    </row>
    <row r="900" spans="1:10" x14ac:dyDescent="0.3">
      <c r="A900" s="11">
        <v>8.85</v>
      </c>
      <c r="B900" s="7">
        <v>7</v>
      </c>
      <c r="C900" s="11">
        <f t="shared" si="83"/>
        <v>-1.7998900274393943E-5</v>
      </c>
      <c r="D900" s="11">
        <f t="shared" si="83"/>
        <v>4.8597030740863643E-4</v>
      </c>
      <c r="E900" s="11">
        <f t="shared" si="83"/>
        <v>-4.2357087052292269E-3</v>
      </c>
      <c r="F900" s="11">
        <f t="shared" si="83"/>
        <v>3.6777598857702286E-2</v>
      </c>
      <c r="G900" s="3">
        <f t="shared" si="80"/>
        <v>2.4877974247776762E-2</v>
      </c>
      <c r="H900" s="11">
        <f t="shared" si="78"/>
        <v>0.80238232351655436</v>
      </c>
      <c r="I900" s="3">
        <f t="shared" si="81"/>
        <v>2.6216667527442894E-2</v>
      </c>
      <c r="J900" s="22">
        <f t="shared" si="82"/>
        <v>262.16667527442894</v>
      </c>
    </row>
    <row r="901" spans="1:10" x14ac:dyDescent="0.3">
      <c r="A901" s="11">
        <v>8.86</v>
      </c>
      <c r="B901" s="7">
        <v>7</v>
      </c>
      <c r="C901" s="11">
        <f t="shared" si="83"/>
        <v>-1.7998900274393943E-5</v>
      </c>
      <c r="D901" s="11">
        <f t="shared" si="83"/>
        <v>4.8597030740863643E-4</v>
      </c>
      <c r="E901" s="11">
        <f t="shared" si="83"/>
        <v>-4.2357087052292269E-3</v>
      </c>
      <c r="F901" s="11">
        <f t="shared" si="83"/>
        <v>3.6777598857702286E-2</v>
      </c>
      <c r="G901" s="3">
        <f t="shared" si="80"/>
        <v>2.4879343131085165E-2</v>
      </c>
      <c r="H901" s="11">
        <f t="shared" si="78"/>
        <v>0.80217300281821735</v>
      </c>
      <c r="I901" s="3">
        <f t="shared" si="81"/>
        <v>2.6219629553822621E-2</v>
      </c>
      <c r="J901" s="22">
        <f t="shared" si="82"/>
        <v>262.1962955382262</v>
      </c>
    </row>
    <row r="902" spans="1:10" x14ac:dyDescent="0.3">
      <c r="A902" s="11">
        <v>8.8699999999999992</v>
      </c>
      <c r="B902" s="7">
        <v>7</v>
      </c>
      <c r="C902" s="11">
        <f t="shared" si="83"/>
        <v>-1.7998900274393943E-5</v>
      </c>
      <c r="D902" s="11">
        <f t="shared" si="83"/>
        <v>4.8597030740863643E-4</v>
      </c>
      <c r="E902" s="11">
        <f t="shared" si="83"/>
        <v>-4.2357087052292269E-3</v>
      </c>
      <c r="F902" s="11">
        <f t="shared" si="83"/>
        <v>3.6777598857702286E-2</v>
      </c>
      <c r="G902" s="3">
        <f t="shared" si="80"/>
        <v>2.4880713526301203E-2</v>
      </c>
      <c r="H902" s="11">
        <f t="shared" si="78"/>
        <v>0.80196370401548489</v>
      </c>
      <c r="I902" s="3">
        <f t="shared" si="81"/>
        <v>2.6222494403357999E-2</v>
      </c>
      <c r="J902" s="22">
        <f t="shared" si="82"/>
        <v>262.22494403357996</v>
      </c>
    </row>
    <row r="903" spans="1:10" x14ac:dyDescent="0.3">
      <c r="A903" s="11">
        <v>8.8800000000000008</v>
      </c>
      <c r="B903" s="7">
        <v>7</v>
      </c>
      <c r="C903" s="11">
        <f t="shared" si="83"/>
        <v>-1.7998900274393943E-5</v>
      </c>
      <c r="D903" s="11">
        <f t="shared" si="83"/>
        <v>4.8597030740863643E-4</v>
      </c>
      <c r="E903" s="11">
        <f t="shared" si="83"/>
        <v>-4.2357087052292269E-3</v>
      </c>
      <c r="F903" s="11">
        <f t="shared" si="83"/>
        <v>3.6777598857702286E-2</v>
      </c>
      <c r="G903" s="3">
        <f t="shared" si="80"/>
        <v>2.4882085325431465E-2</v>
      </c>
      <c r="H903" s="11">
        <f t="shared" si="78"/>
        <v>0.80175442785221829</v>
      </c>
      <c r="I903" s="3">
        <f t="shared" si="81"/>
        <v>2.6225261641038777E-2</v>
      </c>
      <c r="J903" s="22">
        <f t="shared" si="82"/>
        <v>262.25261641038776</v>
      </c>
    </row>
    <row r="904" spans="1:10" x14ac:dyDescent="0.3">
      <c r="A904" s="11">
        <v>8.89</v>
      </c>
      <c r="B904" s="7">
        <v>7</v>
      </c>
      <c r="C904" s="11">
        <f t="shared" si="83"/>
        <v>-1.7998900274393943E-5</v>
      </c>
      <c r="D904" s="11">
        <f t="shared" si="83"/>
        <v>4.8597030740863643E-4</v>
      </c>
      <c r="E904" s="11">
        <f t="shared" si="83"/>
        <v>-4.2357087052292269E-3</v>
      </c>
      <c r="F904" s="11">
        <f t="shared" si="83"/>
        <v>3.6777598857702286E-2</v>
      </c>
      <c r="G904" s="3">
        <f t="shared" si="80"/>
        <v>2.4883458420482542E-2</v>
      </c>
      <c r="H904" s="11">
        <f t="shared" si="78"/>
        <v>0.80154517507497058</v>
      </c>
      <c r="I904" s="3">
        <f t="shared" si="81"/>
        <v>2.6227930831854707E-2</v>
      </c>
      <c r="J904" s="22">
        <f t="shared" si="82"/>
        <v>262.27930831854707</v>
      </c>
    </row>
    <row r="905" spans="1:10" x14ac:dyDescent="0.3">
      <c r="A905" s="11">
        <v>8.9</v>
      </c>
      <c r="B905" s="7">
        <v>7</v>
      </c>
      <c r="C905" s="11">
        <f t="shared" si="83"/>
        <v>-1.7998900274393943E-5</v>
      </c>
      <c r="D905" s="11">
        <f t="shared" si="83"/>
        <v>4.8597030740863643E-4</v>
      </c>
      <c r="E905" s="11">
        <f t="shared" si="83"/>
        <v>-4.2357087052292269E-3</v>
      </c>
      <c r="F905" s="11">
        <f t="shared" si="83"/>
        <v>3.6777598857702286E-2</v>
      </c>
      <c r="G905" s="3">
        <f t="shared" si="80"/>
        <v>2.4884832703461035E-2</v>
      </c>
      <c r="H905" s="11">
        <f t="shared" si="78"/>
        <v>0.80133594643298267</v>
      </c>
      <c r="I905" s="3">
        <f t="shared" si="81"/>
        <v>2.6230501540806195E-2</v>
      </c>
      <c r="J905" s="22">
        <f t="shared" si="82"/>
        <v>262.30501540806193</v>
      </c>
    </row>
    <row r="906" spans="1:10" x14ac:dyDescent="0.3">
      <c r="A906" s="11">
        <v>8.91</v>
      </c>
      <c r="B906" s="7">
        <v>7</v>
      </c>
      <c r="C906" s="11">
        <f t="shared" si="83"/>
        <v>-1.7998900274393943E-5</v>
      </c>
      <c r="D906" s="11">
        <f t="shared" si="83"/>
        <v>4.8597030740863643E-4</v>
      </c>
      <c r="E906" s="11">
        <f t="shared" si="83"/>
        <v>-4.2357087052292269E-3</v>
      </c>
      <c r="F906" s="11">
        <f t="shared" si="83"/>
        <v>3.6777598857702286E-2</v>
      </c>
      <c r="G906" s="3">
        <f t="shared" si="80"/>
        <v>2.4886208066373539E-2</v>
      </c>
      <c r="H906" s="11">
        <f t="shared" si="78"/>
        <v>0.80112674267817885</v>
      </c>
      <c r="I906" s="3">
        <f t="shared" si="81"/>
        <v>2.6232973332898091E-2</v>
      </c>
      <c r="J906" s="22">
        <f t="shared" si="82"/>
        <v>262.32973332898092</v>
      </c>
    </row>
    <row r="907" spans="1:10" x14ac:dyDescent="0.3">
      <c r="A907" s="11">
        <v>8.92</v>
      </c>
      <c r="B907" s="7">
        <v>7</v>
      </c>
      <c r="C907" s="11">
        <f t="shared" si="83"/>
        <v>-1.7998900274393943E-5</v>
      </c>
      <c r="D907" s="11">
        <f t="shared" si="83"/>
        <v>4.8597030740863643E-4</v>
      </c>
      <c r="E907" s="11">
        <f t="shared" si="83"/>
        <v>-4.2357087052292269E-3</v>
      </c>
      <c r="F907" s="11">
        <f t="shared" si="83"/>
        <v>3.6777598857702286E-2</v>
      </c>
      <c r="G907" s="3">
        <f t="shared" si="80"/>
        <v>2.4887584401226667E-2</v>
      </c>
      <c r="H907" s="11">
        <f t="shared" si="78"/>
        <v>0.80091756456516283</v>
      </c>
      <c r="I907" s="3">
        <f t="shared" si="81"/>
        <v>2.6235345773140573E-2</v>
      </c>
      <c r="J907" s="22">
        <f t="shared" si="82"/>
        <v>262.35345773140574</v>
      </c>
    </row>
    <row r="908" spans="1:10" x14ac:dyDescent="0.3">
      <c r="A908" s="11">
        <v>8.93</v>
      </c>
      <c r="B908" s="7">
        <v>7</v>
      </c>
      <c r="C908" s="11">
        <f t="shared" si="83"/>
        <v>-1.7998900274393943E-5</v>
      </c>
      <c r="D908" s="11">
        <f t="shared" si="83"/>
        <v>4.8597030740863643E-4</v>
      </c>
      <c r="E908" s="11">
        <f t="shared" si="83"/>
        <v>-4.2357087052292269E-3</v>
      </c>
      <c r="F908" s="11">
        <f t="shared" si="83"/>
        <v>3.6777598857702286E-2</v>
      </c>
      <c r="G908" s="3">
        <f t="shared" si="80"/>
        <v>2.4888961600027015E-2</v>
      </c>
      <c r="H908" s="11">
        <f t="shared" si="78"/>
        <v>0.80070841285121297</v>
      </c>
      <c r="I908" s="3">
        <f t="shared" si="81"/>
        <v>2.6237618426550924E-2</v>
      </c>
      <c r="J908" s="22">
        <f t="shared" si="82"/>
        <v>262.37618426550921</v>
      </c>
    </row>
    <row r="909" spans="1:10" x14ac:dyDescent="0.3">
      <c r="A909" s="11">
        <v>8.94</v>
      </c>
      <c r="B909" s="7">
        <v>7</v>
      </c>
      <c r="C909" s="11">
        <f t="shared" si="83"/>
        <v>-1.7998900274393943E-5</v>
      </c>
      <c r="D909" s="11">
        <f t="shared" si="83"/>
        <v>4.8597030740863643E-4</v>
      </c>
      <c r="E909" s="11">
        <f t="shared" si="83"/>
        <v>-4.2357087052292269E-3</v>
      </c>
      <c r="F909" s="11">
        <f t="shared" si="83"/>
        <v>3.6777598857702286E-2</v>
      </c>
      <c r="G909" s="3">
        <f t="shared" si="80"/>
        <v>2.4890339554781156E-2</v>
      </c>
      <c r="H909" s="11">
        <f t="shared" si="78"/>
        <v>0.80049928829627848</v>
      </c>
      <c r="I909" s="3">
        <f t="shared" si="81"/>
        <v>2.6239790858152645E-2</v>
      </c>
      <c r="J909" s="22">
        <f t="shared" si="82"/>
        <v>262.39790858152645</v>
      </c>
    </row>
    <row r="910" spans="1:10" x14ac:dyDescent="0.3">
      <c r="A910" s="11">
        <v>8.9499999999999993</v>
      </c>
      <c r="B910" s="7">
        <v>7</v>
      </c>
      <c r="C910" s="11">
        <f t="shared" si="83"/>
        <v>-1.7998900274393943E-5</v>
      </c>
      <c r="D910" s="11">
        <f t="shared" si="83"/>
        <v>4.8597030740863643E-4</v>
      </c>
      <c r="E910" s="11">
        <f t="shared" si="83"/>
        <v>-4.2357087052292269E-3</v>
      </c>
      <c r="F910" s="11">
        <f t="shared" si="83"/>
        <v>3.6777598857702286E-2</v>
      </c>
      <c r="G910" s="3">
        <f t="shared" si="80"/>
        <v>2.4891718157495718E-2</v>
      </c>
      <c r="H910" s="11">
        <f t="shared" si="78"/>
        <v>0.80029019166297488</v>
      </c>
      <c r="I910" s="3">
        <f t="shared" si="81"/>
        <v>2.6241862632977231E-2</v>
      </c>
      <c r="J910" s="22">
        <f t="shared" si="82"/>
        <v>262.41862632977234</v>
      </c>
    </row>
    <row r="911" spans="1:10" x14ac:dyDescent="0.3">
      <c r="A911" s="11">
        <v>8.9600000000000009</v>
      </c>
      <c r="B911" s="7">
        <v>7</v>
      </c>
      <c r="C911" s="11">
        <f t="shared" si="83"/>
        <v>-1.7998900274393943E-5</v>
      </c>
      <c r="D911" s="11">
        <f t="shared" si="83"/>
        <v>4.8597030740863643E-4</v>
      </c>
      <c r="E911" s="11">
        <f t="shared" si="83"/>
        <v>-4.2357087052292269E-3</v>
      </c>
      <c r="F911" s="11">
        <f t="shared" si="83"/>
        <v>3.6777598857702286E-2</v>
      </c>
      <c r="G911" s="3">
        <f t="shared" si="80"/>
        <v>2.4893097300177282E-2</v>
      </c>
      <c r="H911" s="11">
        <f t="shared" ref="H911:H974" si="84">EXP(-G911*A911)</f>
        <v>0.8000811237165798</v>
      </c>
      <c r="I911" s="3">
        <f t="shared" si="81"/>
        <v>2.6243833316060616E-2</v>
      </c>
      <c r="J911" s="22">
        <f t="shared" si="82"/>
        <v>262.43833316060613</v>
      </c>
    </row>
    <row r="912" spans="1:10" x14ac:dyDescent="0.3">
      <c r="A912" s="11">
        <v>8.9700000000000006</v>
      </c>
      <c r="B912" s="7">
        <v>7</v>
      </c>
      <c r="C912" s="11">
        <f t="shared" ref="C912:F943" si="85">VLOOKUP($B912, $A$3:$H$12, MATCH(C$14, $A$3:$H$3, 0), FALSE)</f>
        <v>-1.7998900274393943E-5</v>
      </c>
      <c r="D912" s="11">
        <f t="shared" si="85"/>
        <v>4.8597030740863643E-4</v>
      </c>
      <c r="E912" s="11">
        <f t="shared" si="85"/>
        <v>-4.2357087052292269E-3</v>
      </c>
      <c r="F912" s="11">
        <f t="shared" si="85"/>
        <v>3.6777598857702286E-2</v>
      </c>
      <c r="G912" s="3">
        <f t="shared" ref="G912:G975" si="86">C912*A912^3 + D912*A912^2 + E912*A912 + F912</f>
        <v>2.4894476874832462E-2</v>
      </c>
      <c r="H912" s="11">
        <f t="shared" si="84"/>
        <v>0.79987208522502884</v>
      </c>
      <c r="I912" s="3">
        <f t="shared" ref="I912:I975" si="87">(H912/H937-1)/(A937-A912)</f>
        <v>2.6245702472445842E-2</v>
      </c>
      <c r="J912" s="22">
        <f t="shared" ref="J912:J975" si="88">I912*10000</f>
        <v>262.45702472445839</v>
      </c>
    </row>
    <row r="913" spans="1:10" x14ac:dyDescent="0.3">
      <c r="A913" s="11">
        <v>8.98</v>
      </c>
      <c r="B913" s="7">
        <v>7</v>
      </c>
      <c r="C913" s="11">
        <f t="shared" si="85"/>
        <v>-1.7998900274393943E-5</v>
      </c>
      <c r="D913" s="11">
        <f t="shared" si="85"/>
        <v>4.8597030740863643E-4</v>
      </c>
      <c r="E913" s="11">
        <f t="shared" si="85"/>
        <v>-4.2357087052292269E-3</v>
      </c>
      <c r="F913" s="11">
        <f t="shared" si="85"/>
        <v>3.6777598857702286E-2</v>
      </c>
      <c r="G913" s="3">
        <f t="shared" si="86"/>
        <v>2.489585677346785E-2</v>
      </c>
      <c r="H913" s="11">
        <f t="shared" si="84"/>
        <v>0.79966307695891092</v>
      </c>
      <c r="I913" s="3">
        <f t="shared" si="87"/>
        <v>2.6247469667184831E-2</v>
      </c>
      <c r="J913" s="22">
        <f t="shared" si="88"/>
        <v>262.47469667184828</v>
      </c>
    </row>
    <row r="914" spans="1:10" x14ac:dyDescent="0.3">
      <c r="A914" s="11">
        <v>8.99</v>
      </c>
      <c r="B914" s="7">
        <v>7</v>
      </c>
      <c r="C914" s="11">
        <f t="shared" si="85"/>
        <v>-1.7998900274393943E-5</v>
      </c>
      <c r="D914" s="11">
        <f t="shared" si="85"/>
        <v>4.8597030740863643E-4</v>
      </c>
      <c r="E914" s="11">
        <f t="shared" si="85"/>
        <v>-4.2357087052292269E-3</v>
      </c>
      <c r="F914" s="11">
        <f t="shared" si="85"/>
        <v>3.6777598857702286E-2</v>
      </c>
      <c r="G914" s="3">
        <f t="shared" si="86"/>
        <v>2.4897236888090028E-2</v>
      </c>
      <c r="H914" s="11">
        <f t="shared" si="84"/>
        <v>0.79945409969146486</v>
      </c>
      <c r="I914" s="3">
        <f t="shared" si="87"/>
        <v>2.6249134465333057E-2</v>
      </c>
      <c r="J914" s="22">
        <f t="shared" si="88"/>
        <v>262.49134465333054</v>
      </c>
    </row>
    <row r="915" spans="1:10" x14ac:dyDescent="0.3">
      <c r="A915" s="11">
        <v>9</v>
      </c>
      <c r="B915" s="7">
        <v>7</v>
      </c>
      <c r="C915" s="11">
        <f t="shared" si="85"/>
        <v>-1.7998900274393943E-5</v>
      </c>
      <c r="D915" s="11">
        <f t="shared" si="85"/>
        <v>4.8597030740863643E-4</v>
      </c>
      <c r="E915" s="11">
        <f t="shared" si="85"/>
        <v>-4.2357087052292269E-3</v>
      </c>
      <c r="F915" s="11">
        <f t="shared" si="85"/>
        <v>3.6777598857702286E-2</v>
      </c>
      <c r="G915" s="3">
        <f t="shared" si="86"/>
        <v>2.4898617110705609E-2</v>
      </c>
      <c r="H915" s="11">
        <f t="shared" si="84"/>
        <v>0.79924515419857411</v>
      </c>
      <c r="I915" s="3">
        <f t="shared" si="87"/>
        <v>2.6250696431956655E-2</v>
      </c>
      <c r="J915" s="22">
        <f t="shared" si="88"/>
        <v>262.50696431956658</v>
      </c>
    </row>
    <row r="916" spans="1:10" x14ac:dyDescent="0.3">
      <c r="A916" s="11">
        <v>9.01</v>
      </c>
      <c r="B916" s="7">
        <v>7</v>
      </c>
      <c r="C916" s="11">
        <f t="shared" si="85"/>
        <v>-1.7998900274393943E-5</v>
      </c>
      <c r="D916" s="11">
        <f t="shared" si="85"/>
        <v>4.8597030740863643E-4</v>
      </c>
      <c r="E916" s="11">
        <f t="shared" si="85"/>
        <v>-4.2357087052292269E-3</v>
      </c>
      <c r="F916" s="11">
        <f t="shared" si="85"/>
        <v>3.6777598857702286E-2</v>
      </c>
      <c r="G916" s="3">
        <f t="shared" si="86"/>
        <v>2.4899997333321201E-2</v>
      </c>
      <c r="H916" s="11">
        <f t="shared" si="84"/>
        <v>0.7990362412587636</v>
      </c>
      <c r="I916" s="3">
        <f t="shared" si="87"/>
        <v>2.6252155132126198E-2</v>
      </c>
      <c r="J916" s="22">
        <f t="shared" si="88"/>
        <v>262.521551321262</v>
      </c>
    </row>
    <row r="917" spans="1:10" x14ac:dyDescent="0.3">
      <c r="A917" s="11">
        <v>9.02</v>
      </c>
      <c r="B917" s="7">
        <v>7</v>
      </c>
      <c r="C917" s="11">
        <f t="shared" si="85"/>
        <v>-1.7998900274393943E-5</v>
      </c>
      <c r="D917" s="11">
        <f t="shared" si="85"/>
        <v>4.8597030740863643E-4</v>
      </c>
      <c r="E917" s="11">
        <f t="shared" si="85"/>
        <v>-4.2357087052292269E-3</v>
      </c>
      <c r="F917" s="11">
        <f t="shared" si="85"/>
        <v>3.6777598857702286E-2</v>
      </c>
      <c r="G917" s="3">
        <f t="shared" si="86"/>
        <v>2.4901377447943379E-2</v>
      </c>
      <c r="H917" s="11">
        <f t="shared" si="84"/>
        <v>0.79882736165319479</v>
      </c>
      <c r="I917" s="3">
        <f t="shared" si="87"/>
        <v>2.6253510130922031E-2</v>
      </c>
      <c r="J917" s="22">
        <f t="shared" si="88"/>
        <v>262.53510130922029</v>
      </c>
    </row>
    <row r="918" spans="1:10" x14ac:dyDescent="0.3">
      <c r="A918" s="11">
        <v>9.0299999999999994</v>
      </c>
      <c r="B918" s="7">
        <v>7</v>
      </c>
      <c r="C918" s="11">
        <f t="shared" si="85"/>
        <v>-1.7998900274393943E-5</v>
      </c>
      <c r="D918" s="11">
        <f t="shared" si="85"/>
        <v>4.8597030740863643E-4</v>
      </c>
      <c r="E918" s="11">
        <f t="shared" si="85"/>
        <v>-4.2357087052292269E-3</v>
      </c>
      <c r="F918" s="11">
        <f t="shared" si="85"/>
        <v>3.6777598857702286E-2</v>
      </c>
      <c r="G918" s="3">
        <f t="shared" si="86"/>
        <v>2.4902757346578756E-2</v>
      </c>
      <c r="H918" s="11">
        <f t="shared" si="84"/>
        <v>0.79861851616566182</v>
      </c>
      <c r="I918" s="3">
        <f t="shared" si="87"/>
        <v>2.6254760993429826E-2</v>
      </c>
      <c r="J918" s="22">
        <f t="shared" si="88"/>
        <v>262.54760993429829</v>
      </c>
    </row>
    <row r="919" spans="1:10" x14ac:dyDescent="0.3">
      <c r="A919" s="11">
        <v>9.0399999999999991</v>
      </c>
      <c r="B919" s="7">
        <v>7</v>
      </c>
      <c r="C919" s="11">
        <f t="shared" si="85"/>
        <v>-1.7998900274393943E-5</v>
      </c>
      <c r="D919" s="11">
        <f t="shared" si="85"/>
        <v>4.8597030740863643E-4</v>
      </c>
      <c r="E919" s="11">
        <f t="shared" si="85"/>
        <v>-4.2357087052292269E-3</v>
      </c>
      <c r="F919" s="11">
        <f t="shared" si="85"/>
        <v>3.6777598857702286E-2</v>
      </c>
      <c r="G919" s="3">
        <f t="shared" si="86"/>
        <v>2.4904136921233933E-2</v>
      </c>
      <c r="H919" s="11">
        <f t="shared" si="84"/>
        <v>0.79840970558258684</v>
      </c>
      <c r="I919" s="3">
        <f t="shared" si="87"/>
        <v>2.6255907284742364E-2</v>
      </c>
      <c r="J919" s="22">
        <f t="shared" si="88"/>
        <v>262.55907284742364</v>
      </c>
    </row>
    <row r="920" spans="1:10" x14ac:dyDescent="0.3">
      <c r="A920" s="11">
        <v>9.0500000000000007</v>
      </c>
      <c r="B920" s="7">
        <v>7</v>
      </c>
      <c r="C920" s="11">
        <f t="shared" si="85"/>
        <v>-1.7998900274393943E-5</v>
      </c>
      <c r="D920" s="11">
        <f t="shared" si="85"/>
        <v>4.8597030740863643E-4</v>
      </c>
      <c r="E920" s="11">
        <f t="shared" si="85"/>
        <v>-4.2357087052292269E-3</v>
      </c>
      <c r="F920" s="11">
        <f t="shared" si="85"/>
        <v>3.6777598857702286E-2</v>
      </c>
      <c r="G920" s="3">
        <f t="shared" si="86"/>
        <v>2.49055160639155E-2</v>
      </c>
      <c r="H920" s="11">
        <f t="shared" si="84"/>
        <v>0.7982009306930169</v>
      </c>
      <c r="I920" s="3">
        <f t="shared" si="87"/>
        <v>2.6256948569962191E-2</v>
      </c>
      <c r="J920" s="22">
        <f t="shared" si="88"/>
        <v>262.56948569962191</v>
      </c>
    </row>
    <row r="921" spans="1:10" x14ac:dyDescent="0.3">
      <c r="A921" s="11">
        <v>9.06</v>
      </c>
      <c r="B921" s="7">
        <v>7</v>
      </c>
      <c r="C921" s="11">
        <f t="shared" si="85"/>
        <v>-1.7998900274393943E-5</v>
      </c>
      <c r="D921" s="11">
        <f t="shared" si="85"/>
        <v>4.8597030740863643E-4</v>
      </c>
      <c r="E921" s="11">
        <f t="shared" si="85"/>
        <v>-4.2357087052292269E-3</v>
      </c>
      <c r="F921" s="11">
        <f t="shared" si="85"/>
        <v>3.6777598857702286E-2</v>
      </c>
      <c r="G921" s="3">
        <f t="shared" si="86"/>
        <v>2.4906894666630063E-2</v>
      </c>
      <c r="H921" s="11">
        <f t="shared" si="84"/>
        <v>0.79799219228861862</v>
      </c>
      <c r="I921" s="3">
        <f t="shared" si="87"/>
        <v>2.6257884414198074E-2</v>
      </c>
      <c r="J921" s="22">
        <f t="shared" si="88"/>
        <v>262.57884414198077</v>
      </c>
    </row>
    <row r="922" spans="1:10" x14ac:dyDescent="0.3">
      <c r="A922" s="11">
        <v>9.07</v>
      </c>
      <c r="B922" s="7">
        <v>7</v>
      </c>
      <c r="C922" s="11">
        <f t="shared" si="85"/>
        <v>-1.7998900274393943E-5</v>
      </c>
      <c r="D922" s="11">
        <f t="shared" si="85"/>
        <v>4.8597030740863643E-4</v>
      </c>
      <c r="E922" s="11">
        <f t="shared" si="85"/>
        <v>-4.2357087052292269E-3</v>
      </c>
      <c r="F922" s="11">
        <f t="shared" si="85"/>
        <v>3.6777598857702286E-2</v>
      </c>
      <c r="G922" s="3">
        <f t="shared" si="86"/>
        <v>2.490827262138421E-2</v>
      </c>
      <c r="H922" s="11">
        <f t="shared" si="84"/>
        <v>0.79778349116367475</v>
      </c>
      <c r="I922" s="3">
        <f t="shared" si="87"/>
        <v>2.6258714382568549E-2</v>
      </c>
      <c r="J922" s="22">
        <f t="shared" si="88"/>
        <v>262.58714382568547</v>
      </c>
    </row>
    <row r="923" spans="1:10" x14ac:dyDescent="0.3">
      <c r="A923" s="11">
        <v>9.08</v>
      </c>
      <c r="B923" s="7">
        <v>7</v>
      </c>
      <c r="C923" s="11">
        <f t="shared" si="85"/>
        <v>-1.7998900274393943E-5</v>
      </c>
      <c r="D923" s="11">
        <f t="shared" si="85"/>
        <v>4.8597030740863643E-4</v>
      </c>
      <c r="E923" s="11">
        <f t="shared" si="85"/>
        <v>-4.2357087052292269E-3</v>
      </c>
      <c r="F923" s="11">
        <f t="shared" si="85"/>
        <v>3.6777598857702286E-2</v>
      </c>
      <c r="G923" s="3">
        <f t="shared" si="86"/>
        <v>2.4909649820184548E-2</v>
      </c>
      <c r="H923" s="11">
        <f t="shared" si="84"/>
        <v>0.79757482811507974</v>
      </c>
      <c r="I923" s="3">
        <f t="shared" si="87"/>
        <v>2.6259438040195704E-2</v>
      </c>
      <c r="J923" s="22">
        <f t="shared" si="88"/>
        <v>262.59438040195704</v>
      </c>
    </row>
    <row r="924" spans="1:10" x14ac:dyDescent="0.3">
      <c r="A924" s="11">
        <v>9.09</v>
      </c>
      <c r="B924" s="7">
        <v>7</v>
      </c>
      <c r="C924" s="11">
        <f t="shared" si="85"/>
        <v>-1.7998900274393943E-5</v>
      </c>
      <c r="D924" s="11">
        <f t="shared" si="85"/>
        <v>4.8597030740863643E-4</v>
      </c>
      <c r="E924" s="11">
        <f t="shared" si="85"/>
        <v>-4.2357087052292269E-3</v>
      </c>
      <c r="F924" s="11">
        <f t="shared" si="85"/>
        <v>3.6777598857702286E-2</v>
      </c>
      <c r="G924" s="3">
        <f t="shared" si="86"/>
        <v>2.491102615503768E-2</v>
      </c>
      <c r="H924" s="11">
        <f t="shared" si="84"/>
        <v>0.79736620394233571</v>
      </c>
      <c r="I924" s="3">
        <f t="shared" si="87"/>
        <v>2.6260054952215839E-2</v>
      </c>
      <c r="J924" s="22">
        <f t="shared" si="88"/>
        <v>262.60054952215842</v>
      </c>
    </row>
    <row r="925" spans="1:10" x14ac:dyDescent="0.3">
      <c r="A925" s="11">
        <v>9.1</v>
      </c>
      <c r="B925" s="7">
        <v>7</v>
      </c>
      <c r="C925" s="11">
        <f t="shared" si="85"/>
        <v>-1.7998900274393943E-5</v>
      </c>
      <c r="D925" s="11">
        <f t="shared" si="85"/>
        <v>4.8597030740863643E-4</v>
      </c>
      <c r="E925" s="11">
        <f t="shared" si="85"/>
        <v>-4.2357087052292269E-3</v>
      </c>
      <c r="F925" s="11">
        <f t="shared" si="85"/>
        <v>3.6777598857702286E-2</v>
      </c>
      <c r="G925" s="3">
        <f t="shared" si="86"/>
        <v>2.4912401517950183E-2</v>
      </c>
      <c r="H925" s="11">
        <f t="shared" si="84"/>
        <v>0.79715761944754837</v>
      </c>
      <c r="I925" s="3">
        <f t="shared" si="87"/>
        <v>2.6260564683768806E-2</v>
      </c>
      <c r="J925" s="22">
        <f t="shared" si="88"/>
        <v>262.60564683768803</v>
      </c>
    </row>
    <row r="926" spans="1:10" x14ac:dyDescent="0.3">
      <c r="A926" s="11">
        <v>9.11</v>
      </c>
      <c r="B926" s="7">
        <v>7</v>
      </c>
      <c r="C926" s="11">
        <f t="shared" si="85"/>
        <v>-1.7998900274393943E-5</v>
      </c>
      <c r="D926" s="11">
        <f t="shared" si="85"/>
        <v>4.8597030740863643E-4</v>
      </c>
      <c r="E926" s="11">
        <f t="shared" si="85"/>
        <v>-4.2357087052292269E-3</v>
      </c>
      <c r="F926" s="11">
        <f t="shared" si="85"/>
        <v>3.6777598857702286E-2</v>
      </c>
      <c r="G926" s="3">
        <f t="shared" si="86"/>
        <v>2.4913775800928684E-2</v>
      </c>
      <c r="H926" s="11">
        <f t="shared" si="84"/>
        <v>0.79694907543542282</v>
      </c>
      <c r="I926" s="3">
        <f t="shared" si="87"/>
        <v>2.6260966800004226E-2</v>
      </c>
      <c r="J926" s="22">
        <f t="shared" si="88"/>
        <v>262.60966800004223</v>
      </c>
    </row>
    <row r="927" spans="1:10" x14ac:dyDescent="0.3">
      <c r="A927" s="11">
        <v>9.1199999999999992</v>
      </c>
      <c r="B927" s="7">
        <v>7</v>
      </c>
      <c r="C927" s="11">
        <f t="shared" si="85"/>
        <v>-1.7998900274393943E-5</v>
      </c>
      <c r="D927" s="11">
        <f t="shared" si="85"/>
        <v>4.8597030740863643E-4</v>
      </c>
      <c r="E927" s="11">
        <f t="shared" si="85"/>
        <v>-4.2357087052292269E-3</v>
      </c>
      <c r="F927" s="11">
        <f t="shared" si="85"/>
        <v>3.6777598857702286E-2</v>
      </c>
      <c r="G927" s="3">
        <f t="shared" si="86"/>
        <v>2.4915148895979754E-2</v>
      </c>
      <c r="H927" s="11">
        <f t="shared" si="84"/>
        <v>0.79674057271325949</v>
      </c>
      <c r="I927" s="3">
        <f t="shared" si="87"/>
        <v>2.6261260866080605E-2</v>
      </c>
      <c r="J927" s="22">
        <f t="shared" si="88"/>
        <v>262.61260866080602</v>
      </c>
    </row>
    <row r="928" spans="1:10" x14ac:dyDescent="0.3">
      <c r="A928" s="11">
        <v>9.1300000000000008</v>
      </c>
      <c r="B928" s="7">
        <v>7</v>
      </c>
      <c r="C928" s="11">
        <f t="shared" si="85"/>
        <v>-1.7998900274393943E-5</v>
      </c>
      <c r="D928" s="11">
        <f t="shared" si="85"/>
        <v>4.8597030740863643E-4</v>
      </c>
      <c r="E928" s="11">
        <f t="shared" si="85"/>
        <v>-4.2357087052292269E-3</v>
      </c>
      <c r="F928" s="11">
        <f t="shared" si="85"/>
        <v>3.6777598857702286E-2</v>
      </c>
      <c r="G928" s="3">
        <f t="shared" si="86"/>
        <v>2.4916520695110012E-2</v>
      </c>
      <c r="H928" s="11">
        <f t="shared" si="84"/>
        <v>0.79653211209094976</v>
      </c>
      <c r="I928" s="3">
        <f t="shared" si="87"/>
        <v>2.6261446447164438E-2</v>
      </c>
      <c r="J928" s="22">
        <f t="shared" si="88"/>
        <v>262.6144644716444</v>
      </c>
    </row>
    <row r="929" spans="1:10" x14ac:dyDescent="0.3">
      <c r="A929" s="11">
        <v>9.14</v>
      </c>
      <c r="B929" s="7">
        <v>7</v>
      </c>
      <c r="C929" s="11">
        <f t="shared" si="85"/>
        <v>-1.7998900274393943E-5</v>
      </c>
      <c r="D929" s="11">
        <f t="shared" si="85"/>
        <v>4.8597030740863643E-4</v>
      </c>
      <c r="E929" s="11">
        <f t="shared" si="85"/>
        <v>-4.2357087052292269E-3</v>
      </c>
      <c r="F929" s="11">
        <f t="shared" si="85"/>
        <v>3.6777598857702286E-2</v>
      </c>
      <c r="G929" s="3">
        <f t="shared" si="86"/>
        <v>2.491789109032605E-2</v>
      </c>
      <c r="H929" s="11">
        <f t="shared" si="84"/>
        <v>0.79632369438097272</v>
      </c>
      <c r="I929" s="3">
        <f t="shared" si="87"/>
        <v>2.6261523108431106E-2</v>
      </c>
      <c r="J929" s="22">
        <f t="shared" si="88"/>
        <v>262.61523108431106</v>
      </c>
    </row>
    <row r="930" spans="1:10" x14ac:dyDescent="0.3">
      <c r="A930" s="11">
        <v>9.15</v>
      </c>
      <c r="B930" s="7">
        <v>7</v>
      </c>
      <c r="C930" s="11">
        <f t="shared" si="85"/>
        <v>-1.7998900274393943E-5</v>
      </c>
      <c r="D930" s="11">
        <f t="shared" si="85"/>
        <v>4.8597030740863643E-4</v>
      </c>
      <c r="E930" s="11">
        <f t="shared" si="85"/>
        <v>-4.2357087052292269E-3</v>
      </c>
      <c r="F930" s="11">
        <f t="shared" si="85"/>
        <v>3.6777598857702286E-2</v>
      </c>
      <c r="G930" s="3">
        <f t="shared" si="86"/>
        <v>2.4919259973634457E-2</v>
      </c>
      <c r="H930" s="11">
        <f t="shared" si="84"/>
        <v>0.79611532039839028</v>
      </c>
      <c r="I930" s="3">
        <f t="shared" si="87"/>
        <v>2.626149041506487E-2</v>
      </c>
      <c r="J930" s="22">
        <f t="shared" si="88"/>
        <v>262.61490415064873</v>
      </c>
    </row>
    <row r="931" spans="1:10" x14ac:dyDescent="0.3">
      <c r="A931" s="11">
        <v>9.16</v>
      </c>
      <c r="B931" s="7">
        <v>7</v>
      </c>
      <c r="C931" s="11">
        <f t="shared" si="85"/>
        <v>-1.7998900274393943E-5</v>
      </c>
      <c r="D931" s="11">
        <f t="shared" si="85"/>
        <v>4.8597030740863643E-4</v>
      </c>
      <c r="E931" s="11">
        <f t="shared" si="85"/>
        <v>-4.2357087052292269E-3</v>
      </c>
      <c r="F931" s="11">
        <f t="shared" si="85"/>
        <v>3.6777598857702286E-2</v>
      </c>
      <c r="G931" s="3">
        <f t="shared" si="86"/>
        <v>2.4920627237041845E-2</v>
      </c>
      <c r="H931" s="11">
        <f t="shared" si="84"/>
        <v>0.79590699096084316</v>
      </c>
      <c r="I931" s="3">
        <f t="shared" si="87"/>
        <v>2.6261347932257983E-2</v>
      </c>
      <c r="J931" s="22">
        <f t="shared" si="88"/>
        <v>262.61347932257985</v>
      </c>
    </row>
    <row r="932" spans="1:10" x14ac:dyDescent="0.3">
      <c r="A932" s="11">
        <v>9.17</v>
      </c>
      <c r="B932" s="7">
        <v>7</v>
      </c>
      <c r="C932" s="11">
        <f t="shared" si="85"/>
        <v>-1.7998900274393943E-5</v>
      </c>
      <c r="D932" s="11">
        <f t="shared" si="85"/>
        <v>4.8597030740863643E-4</v>
      </c>
      <c r="E932" s="11">
        <f t="shared" si="85"/>
        <v>-4.2357087052292269E-3</v>
      </c>
      <c r="F932" s="11">
        <f t="shared" si="85"/>
        <v>3.6777598857702286E-2</v>
      </c>
      <c r="G932" s="3">
        <f t="shared" si="86"/>
        <v>2.4921992772554809E-2</v>
      </c>
      <c r="H932" s="11">
        <f t="shared" si="84"/>
        <v>0.79569870688854738</v>
      </c>
      <c r="I932" s="3">
        <f t="shared" si="87"/>
        <v>2.626109522521336E-2</v>
      </c>
      <c r="J932" s="22">
        <f t="shared" si="88"/>
        <v>262.61095225213359</v>
      </c>
    </row>
    <row r="933" spans="1:10" x14ac:dyDescent="0.3">
      <c r="A933" s="11">
        <v>9.18</v>
      </c>
      <c r="B933" s="7">
        <v>7</v>
      </c>
      <c r="C933" s="11">
        <f t="shared" si="85"/>
        <v>-1.7998900274393943E-5</v>
      </c>
      <c r="D933" s="11">
        <f t="shared" si="85"/>
        <v>4.8597030740863643E-4</v>
      </c>
      <c r="E933" s="11">
        <f t="shared" si="85"/>
        <v>-4.2357087052292269E-3</v>
      </c>
      <c r="F933" s="11">
        <f t="shared" si="85"/>
        <v>3.6777598857702286E-2</v>
      </c>
      <c r="G933" s="3">
        <f t="shared" si="86"/>
        <v>2.4923356472179938E-2</v>
      </c>
      <c r="H933" s="11">
        <f t="shared" si="84"/>
        <v>0.79549046900428988</v>
      </c>
      <c r="I933" s="3">
        <f t="shared" si="87"/>
        <v>2.6260731859141906E-2</v>
      </c>
      <c r="J933" s="22">
        <f t="shared" si="88"/>
        <v>262.60731859141907</v>
      </c>
    </row>
    <row r="934" spans="1:10" x14ac:dyDescent="0.3">
      <c r="A934" s="11">
        <v>9.19</v>
      </c>
      <c r="B934" s="7">
        <v>7</v>
      </c>
      <c r="C934" s="11">
        <f t="shared" si="85"/>
        <v>-1.7998900274393943E-5</v>
      </c>
      <c r="D934" s="11">
        <f t="shared" si="85"/>
        <v>4.8597030740863643E-4</v>
      </c>
      <c r="E934" s="11">
        <f t="shared" si="85"/>
        <v>-4.2357087052292269E-3</v>
      </c>
      <c r="F934" s="11">
        <f t="shared" si="85"/>
        <v>3.6777598857702286E-2</v>
      </c>
      <c r="G934" s="3">
        <f t="shared" si="86"/>
        <v>2.4924718227923841E-2</v>
      </c>
      <c r="H934" s="11">
        <f t="shared" si="84"/>
        <v>0.79528227813342445</v>
      </c>
      <c r="I934" s="3">
        <f t="shared" si="87"/>
        <v>2.6260257399264297E-2</v>
      </c>
      <c r="J934" s="22">
        <f t="shared" si="88"/>
        <v>262.60257399264299</v>
      </c>
    </row>
    <row r="935" spans="1:10" x14ac:dyDescent="0.3">
      <c r="A935" s="11">
        <v>9.1999999999999993</v>
      </c>
      <c r="B935" s="7">
        <v>7</v>
      </c>
      <c r="C935" s="11">
        <f t="shared" si="85"/>
        <v>-1.7998900274393943E-5</v>
      </c>
      <c r="D935" s="11">
        <f t="shared" si="85"/>
        <v>4.8597030740863643E-4</v>
      </c>
      <c r="E935" s="11">
        <f t="shared" si="85"/>
        <v>-4.2357087052292269E-3</v>
      </c>
      <c r="F935" s="11">
        <f t="shared" si="85"/>
        <v>3.6777598857702286E-2</v>
      </c>
      <c r="G935" s="3">
        <f t="shared" si="86"/>
        <v>2.4926077931793113E-2</v>
      </c>
      <c r="H935" s="11">
        <f t="shared" si="84"/>
        <v>0.79507413510386771</v>
      </c>
      <c r="I935" s="3">
        <f t="shared" si="87"/>
        <v>2.6259671410809204E-2</v>
      </c>
      <c r="J935" s="22">
        <f t="shared" si="88"/>
        <v>262.59671410809204</v>
      </c>
    </row>
    <row r="936" spans="1:10" x14ac:dyDescent="0.3">
      <c r="A936" s="11">
        <v>9.2100000000000009</v>
      </c>
      <c r="B936" s="7">
        <v>7</v>
      </c>
      <c r="C936" s="11">
        <f t="shared" si="85"/>
        <v>-1.7998900274393943E-5</v>
      </c>
      <c r="D936" s="11">
        <f t="shared" si="85"/>
        <v>4.8597030740863643E-4</v>
      </c>
      <c r="E936" s="11">
        <f t="shared" si="85"/>
        <v>-4.2357087052292269E-3</v>
      </c>
      <c r="F936" s="11">
        <f t="shared" si="85"/>
        <v>3.6777598857702286E-2</v>
      </c>
      <c r="G936" s="3">
        <f t="shared" si="86"/>
        <v>2.4927435475794357E-2</v>
      </c>
      <c r="H936" s="11">
        <f t="shared" si="84"/>
        <v>0.79486604074609546</v>
      </c>
      <c r="I936" s="3">
        <f t="shared" si="87"/>
        <v>2.6258973459016843E-2</v>
      </c>
      <c r="J936" s="22">
        <f t="shared" si="88"/>
        <v>262.5897345901684</v>
      </c>
    </row>
    <row r="937" spans="1:10" x14ac:dyDescent="0.3">
      <c r="A937" s="11">
        <v>9.2200000000000006</v>
      </c>
      <c r="B937" s="7">
        <v>7</v>
      </c>
      <c r="C937" s="11">
        <f t="shared" si="85"/>
        <v>-1.7998900274393943E-5</v>
      </c>
      <c r="D937" s="11">
        <f t="shared" si="85"/>
        <v>4.8597030740863643E-4</v>
      </c>
      <c r="E937" s="11">
        <f t="shared" si="85"/>
        <v>-4.2357087052292269E-3</v>
      </c>
      <c r="F937" s="11">
        <f t="shared" si="85"/>
        <v>3.6777598857702286E-2</v>
      </c>
      <c r="G937" s="3">
        <f t="shared" si="86"/>
        <v>2.4928790751934157E-2</v>
      </c>
      <c r="H937" s="11">
        <f t="shared" si="84"/>
        <v>0.79465799589313846</v>
      </c>
      <c r="I937" s="3">
        <f t="shared" si="87"/>
        <v>2.6258163109136312E-2</v>
      </c>
      <c r="J937" s="22">
        <f t="shared" si="88"/>
        <v>262.58163109136314</v>
      </c>
    </row>
    <row r="938" spans="1:10" x14ac:dyDescent="0.3">
      <c r="A938" s="11">
        <v>9.23</v>
      </c>
      <c r="B938" s="7">
        <v>7</v>
      </c>
      <c r="C938" s="11">
        <f t="shared" si="85"/>
        <v>-1.7998900274393943E-5</v>
      </c>
      <c r="D938" s="11">
        <f t="shared" si="85"/>
        <v>4.8597030740863643E-4</v>
      </c>
      <c r="E938" s="11">
        <f t="shared" si="85"/>
        <v>-4.2357087052292269E-3</v>
      </c>
      <c r="F938" s="11">
        <f t="shared" si="85"/>
        <v>3.6777598857702286E-2</v>
      </c>
      <c r="G938" s="3">
        <f t="shared" si="86"/>
        <v>2.4930143652219128E-2</v>
      </c>
      <c r="H938" s="11">
        <f t="shared" si="84"/>
        <v>0.79445000138057809</v>
      </c>
      <c r="I938" s="3">
        <f t="shared" si="87"/>
        <v>2.6257239926425591E-2</v>
      </c>
      <c r="J938" s="22">
        <f t="shared" si="88"/>
        <v>262.57239926425592</v>
      </c>
    </row>
    <row r="939" spans="1:10" x14ac:dyDescent="0.3">
      <c r="A939" s="11">
        <v>9.24</v>
      </c>
      <c r="B939" s="7">
        <v>7</v>
      </c>
      <c r="C939" s="11">
        <f t="shared" si="85"/>
        <v>-1.7998900274393943E-5</v>
      </c>
      <c r="D939" s="11">
        <f t="shared" si="85"/>
        <v>4.8597030740863643E-4</v>
      </c>
      <c r="E939" s="11">
        <f t="shared" si="85"/>
        <v>-4.2357087052292269E-3</v>
      </c>
      <c r="F939" s="11">
        <f t="shared" si="85"/>
        <v>3.6777598857702286E-2</v>
      </c>
      <c r="G939" s="3">
        <f t="shared" si="86"/>
        <v>2.4931494068655857E-2</v>
      </c>
      <c r="H939" s="11">
        <f t="shared" si="84"/>
        <v>0.79424205804654313</v>
      </c>
      <c r="I939" s="3">
        <f t="shared" si="87"/>
        <v>2.6256203476154205E-2</v>
      </c>
      <c r="J939" s="22">
        <f t="shared" si="88"/>
        <v>262.56203476154207</v>
      </c>
    </row>
    <row r="940" spans="1:10" x14ac:dyDescent="0.3">
      <c r="A940" s="11">
        <v>9.25</v>
      </c>
      <c r="B940" s="7">
        <v>7</v>
      </c>
      <c r="C940" s="11">
        <f t="shared" si="85"/>
        <v>-1.7998900274393943E-5</v>
      </c>
      <c r="D940" s="11">
        <f t="shared" si="85"/>
        <v>4.8597030740863643E-4</v>
      </c>
      <c r="E940" s="11">
        <f t="shared" si="85"/>
        <v>-4.2357087052292269E-3</v>
      </c>
      <c r="F940" s="11">
        <f t="shared" si="85"/>
        <v>3.6777598857702286E-2</v>
      </c>
      <c r="G940" s="3">
        <f t="shared" si="86"/>
        <v>2.493284189325095E-2</v>
      </c>
      <c r="H940" s="11">
        <f t="shared" si="84"/>
        <v>0.79403416673170524</v>
      </c>
      <c r="I940" s="3">
        <f t="shared" si="87"/>
        <v>2.6255053323599675E-2</v>
      </c>
      <c r="J940" s="22">
        <f t="shared" si="88"/>
        <v>262.55053323599674</v>
      </c>
    </row>
    <row r="941" spans="1:10" x14ac:dyDescent="0.3">
      <c r="A941" s="11">
        <v>9.26</v>
      </c>
      <c r="B941" s="7">
        <v>7</v>
      </c>
      <c r="C941" s="11">
        <f t="shared" si="85"/>
        <v>-1.7998900274393943E-5</v>
      </c>
      <c r="D941" s="11">
        <f t="shared" si="85"/>
        <v>4.8597030740863643E-4</v>
      </c>
      <c r="E941" s="11">
        <f t="shared" si="85"/>
        <v>-4.2357087052292269E-3</v>
      </c>
      <c r="F941" s="11">
        <f t="shared" si="85"/>
        <v>3.6777598857702286E-2</v>
      </c>
      <c r="G941" s="3">
        <f t="shared" si="86"/>
        <v>2.4934187018010992E-2</v>
      </c>
      <c r="H941" s="11">
        <f t="shared" si="84"/>
        <v>0.79382632827927524</v>
      </c>
      <c r="I941" s="3">
        <f t="shared" si="87"/>
        <v>2.6253789034051955E-2</v>
      </c>
      <c r="J941" s="22">
        <f t="shared" si="88"/>
        <v>262.53789034051954</v>
      </c>
    </row>
    <row r="942" spans="1:10" x14ac:dyDescent="0.3">
      <c r="A942" s="11">
        <v>9.27</v>
      </c>
      <c r="B942" s="7">
        <v>7</v>
      </c>
      <c r="C942" s="11">
        <f t="shared" si="85"/>
        <v>-1.7998900274393943E-5</v>
      </c>
      <c r="D942" s="11">
        <f t="shared" si="85"/>
        <v>4.8597030740863643E-4</v>
      </c>
      <c r="E942" s="11">
        <f t="shared" si="85"/>
        <v>-4.2357087052292269E-3</v>
      </c>
      <c r="F942" s="11">
        <f t="shared" si="85"/>
        <v>3.6777598857702286E-2</v>
      </c>
      <c r="G942" s="3">
        <f t="shared" si="86"/>
        <v>2.4935529334942606E-2</v>
      </c>
      <c r="H942" s="11">
        <f t="shared" si="84"/>
        <v>0.79361854353499883</v>
      </c>
      <c r="I942" s="3">
        <f t="shared" si="87"/>
        <v>2.6252410172806329E-2</v>
      </c>
      <c r="J942" s="22">
        <f t="shared" si="88"/>
        <v>262.52410172806327</v>
      </c>
    </row>
    <row r="943" spans="1:10" x14ac:dyDescent="0.3">
      <c r="A943" s="11">
        <v>9.2799999999999994</v>
      </c>
      <c r="B943" s="7">
        <v>7</v>
      </c>
      <c r="C943" s="11">
        <f t="shared" si="85"/>
        <v>-1.7998900274393943E-5</v>
      </c>
      <c r="D943" s="11">
        <f t="shared" si="85"/>
        <v>4.8597030740863643E-4</v>
      </c>
      <c r="E943" s="11">
        <f t="shared" si="85"/>
        <v>-4.2357087052292269E-3</v>
      </c>
      <c r="F943" s="11">
        <f t="shared" si="85"/>
        <v>3.6777598857702286E-2</v>
      </c>
      <c r="G943" s="3">
        <f t="shared" si="86"/>
        <v>2.4936868736052366E-2</v>
      </c>
      <c r="H943" s="11">
        <f t="shared" si="84"/>
        <v>0.7934108133471538</v>
      </c>
      <c r="I943" s="3">
        <f t="shared" si="87"/>
        <v>2.6250916305175842E-2</v>
      </c>
      <c r="J943" s="22">
        <f t="shared" si="88"/>
        <v>262.50916305175843</v>
      </c>
    </row>
    <row r="944" spans="1:10" x14ac:dyDescent="0.3">
      <c r="A944" s="11">
        <v>9.2899999999999991</v>
      </c>
      <c r="B944" s="7">
        <v>7</v>
      </c>
      <c r="C944" s="11">
        <f t="shared" ref="C944:F975" si="89">VLOOKUP($B944, $A$3:$H$12, MATCH(C$14, $A$3:$H$3, 0), FALSE)</f>
        <v>-1.7998900274393943E-5</v>
      </c>
      <c r="D944" s="11">
        <f t="shared" si="89"/>
        <v>4.8597030740863643E-4</v>
      </c>
      <c r="E944" s="11">
        <f t="shared" si="89"/>
        <v>-4.2357087052292269E-3</v>
      </c>
      <c r="F944" s="11">
        <f t="shared" si="89"/>
        <v>3.6777598857702286E-2</v>
      </c>
      <c r="G944" s="3">
        <f t="shared" si="86"/>
        <v>2.4938205113346885E-2</v>
      </c>
      <c r="H944" s="11">
        <f t="shared" si="84"/>
        <v>0.79320313856654445</v>
      </c>
      <c r="I944" s="3">
        <f t="shared" si="87"/>
        <v>2.6249306996478872E-2</v>
      </c>
      <c r="J944" s="22">
        <f t="shared" si="88"/>
        <v>262.49306996478873</v>
      </c>
    </row>
    <row r="945" spans="1:10" x14ac:dyDescent="0.3">
      <c r="A945" s="11">
        <v>9.3000000000000007</v>
      </c>
      <c r="B945" s="7">
        <v>7</v>
      </c>
      <c r="C945" s="11">
        <f t="shared" si="89"/>
        <v>-1.7998900274393943E-5</v>
      </c>
      <c r="D945" s="11">
        <f t="shared" si="89"/>
        <v>4.8597030740863643E-4</v>
      </c>
      <c r="E945" s="11">
        <f t="shared" si="89"/>
        <v>-4.2357087052292269E-3</v>
      </c>
      <c r="F945" s="11">
        <f t="shared" si="89"/>
        <v>3.6777598857702286E-2</v>
      </c>
      <c r="G945" s="3">
        <f t="shared" si="86"/>
        <v>2.4939538358832752E-2</v>
      </c>
      <c r="H945" s="11">
        <f t="shared" si="84"/>
        <v>0.79299552004649909</v>
      </c>
      <c r="I945" s="3">
        <f t="shared" si="87"/>
        <v>2.624758181204534E-2</v>
      </c>
      <c r="J945" s="22">
        <f t="shared" si="88"/>
        <v>262.47581812045337</v>
      </c>
    </row>
    <row r="946" spans="1:10" x14ac:dyDescent="0.3">
      <c r="A946" s="11">
        <v>9.31</v>
      </c>
      <c r="B946" s="7">
        <v>7</v>
      </c>
      <c r="C946" s="11">
        <f t="shared" si="89"/>
        <v>-1.7998900274393943E-5</v>
      </c>
      <c r="D946" s="11">
        <f t="shared" si="89"/>
        <v>4.8597030740863643E-4</v>
      </c>
      <c r="E946" s="11">
        <f t="shared" si="89"/>
        <v>-4.2357087052292269E-3</v>
      </c>
      <c r="F946" s="11">
        <f t="shared" si="89"/>
        <v>3.6777598857702286E-2</v>
      </c>
      <c r="G946" s="3">
        <f t="shared" si="86"/>
        <v>2.4940868364516564E-2</v>
      </c>
      <c r="H946" s="11">
        <f t="shared" si="84"/>
        <v>0.79278795864286555</v>
      </c>
      <c r="I946" s="3">
        <f t="shared" si="87"/>
        <v>2.6245740317217603E-2</v>
      </c>
      <c r="J946" s="22">
        <f t="shared" si="88"/>
        <v>262.45740317217604</v>
      </c>
    </row>
    <row r="947" spans="1:10" x14ac:dyDescent="0.3">
      <c r="A947" s="11">
        <v>9.32</v>
      </c>
      <c r="B947" s="7">
        <v>7</v>
      </c>
      <c r="C947" s="11">
        <f t="shared" si="89"/>
        <v>-1.7998900274393943E-5</v>
      </c>
      <c r="D947" s="11">
        <f t="shared" si="89"/>
        <v>4.8597030740863643E-4</v>
      </c>
      <c r="E947" s="11">
        <f t="shared" si="89"/>
        <v>-4.2357087052292269E-3</v>
      </c>
      <c r="F947" s="11">
        <f t="shared" si="89"/>
        <v>3.6777598857702286E-2</v>
      </c>
      <c r="G947" s="3">
        <f t="shared" si="86"/>
        <v>2.4942195022404943E-2</v>
      </c>
      <c r="H947" s="11">
        <f t="shared" si="84"/>
        <v>0.79258045521400711</v>
      </c>
      <c r="I947" s="3">
        <f t="shared" si="87"/>
        <v>2.6243782077344235E-2</v>
      </c>
      <c r="J947" s="22">
        <f t="shared" si="88"/>
        <v>262.43782077344235</v>
      </c>
    </row>
    <row r="948" spans="1:10" x14ac:dyDescent="0.3">
      <c r="A948" s="11">
        <v>9.33</v>
      </c>
      <c r="B948" s="7">
        <v>7</v>
      </c>
      <c r="C948" s="11">
        <f t="shared" si="89"/>
        <v>-1.7998900274393943E-5</v>
      </c>
      <c r="D948" s="11">
        <f t="shared" si="89"/>
        <v>4.8597030740863643E-4</v>
      </c>
      <c r="E948" s="11">
        <f t="shared" si="89"/>
        <v>-4.2357087052292269E-3</v>
      </c>
      <c r="F948" s="11">
        <f t="shared" si="89"/>
        <v>3.6777598857702286E-2</v>
      </c>
      <c r="G948" s="3">
        <f t="shared" si="86"/>
        <v>2.4943518224504451E-2</v>
      </c>
      <c r="H948" s="11">
        <f t="shared" si="84"/>
        <v>0.79237301062079968</v>
      </c>
      <c r="I948" s="3">
        <f t="shared" si="87"/>
        <v>2.6241706657791575E-2</v>
      </c>
      <c r="J948" s="22">
        <f t="shared" si="88"/>
        <v>262.41706657791576</v>
      </c>
    </row>
    <row r="949" spans="1:10" x14ac:dyDescent="0.3">
      <c r="A949" s="11">
        <v>9.34</v>
      </c>
      <c r="B949" s="7">
        <v>7</v>
      </c>
      <c r="C949" s="11">
        <f t="shared" si="89"/>
        <v>-1.7998900274393943E-5</v>
      </c>
      <c r="D949" s="11">
        <f t="shared" si="89"/>
        <v>4.8597030740863643E-4</v>
      </c>
      <c r="E949" s="11">
        <f t="shared" si="89"/>
        <v>-4.2357087052292269E-3</v>
      </c>
      <c r="F949" s="11">
        <f t="shared" si="89"/>
        <v>3.6777598857702286E-2</v>
      </c>
      <c r="G949" s="3">
        <f t="shared" si="86"/>
        <v>2.4944837862821714E-2</v>
      </c>
      <c r="H949" s="11">
        <f t="shared" si="84"/>
        <v>0.7921656257266263</v>
      </c>
      <c r="I949" s="3">
        <f t="shared" si="87"/>
        <v>2.6239513623932176E-2</v>
      </c>
      <c r="J949" s="22">
        <f t="shared" si="88"/>
        <v>262.39513623932174</v>
      </c>
    </row>
    <row r="950" spans="1:10" x14ac:dyDescent="0.3">
      <c r="A950" s="11">
        <v>9.35</v>
      </c>
      <c r="B950" s="7">
        <v>7</v>
      </c>
      <c r="C950" s="11">
        <f t="shared" si="89"/>
        <v>-1.7998900274393943E-5</v>
      </c>
      <c r="D950" s="11">
        <f t="shared" si="89"/>
        <v>4.8597030740863643E-4</v>
      </c>
      <c r="E950" s="11">
        <f t="shared" si="89"/>
        <v>-4.2357087052292269E-3</v>
      </c>
      <c r="F950" s="11">
        <f t="shared" si="89"/>
        <v>3.6777598857702286E-2</v>
      </c>
      <c r="G950" s="3">
        <f t="shared" si="86"/>
        <v>2.4946153829363327E-2</v>
      </c>
      <c r="H950" s="11">
        <f t="shared" si="84"/>
        <v>0.791958301397375</v>
      </c>
      <c r="I950" s="3">
        <f t="shared" si="87"/>
        <v>2.623720254115014E-2</v>
      </c>
      <c r="J950" s="22">
        <f t="shared" si="88"/>
        <v>262.3720254115014</v>
      </c>
    </row>
    <row r="951" spans="1:10" x14ac:dyDescent="0.3">
      <c r="A951" s="11">
        <v>9.36</v>
      </c>
      <c r="B951" s="7">
        <v>7</v>
      </c>
      <c r="C951" s="11">
        <f t="shared" si="89"/>
        <v>-1.7998900274393943E-5</v>
      </c>
      <c r="D951" s="11">
        <f t="shared" si="89"/>
        <v>4.8597030740863643E-4</v>
      </c>
      <c r="E951" s="11">
        <f t="shared" si="89"/>
        <v>-4.2357087052292269E-3</v>
      </c>
      <c r="F951" s="11">
        <f t="shared" si="89"/>
        <v>3.6777598857702286E-2</v>
      </c>
      <c r="G951" s="3">
        <f t="shared" si="86"/>
        <v>2.4947466016135865E-2</v>
      </c>
      <c r="H951" s="11">
        <f t="shared" si="84"/>
        <v>0.79175103850143413</v>
      </c>
      <c r="I951" s="3">
        <f t="shared" si="87"/>
        <v>2.6234772974844667E-2</v>
      </c>
      <c r="J951" s="22">
        <f t="shared" si="88"/>
        <v>262.34772974844668</v>
      </c>
    </row>
    <row r="952" spans="1:10" x14ac:dyDescent="0.3">
      <c r="A952" s="11">
        <v>9.3699999999999992</v>
      </c>
      <c r="B952" s="7">
        <v>7</v>
      </c>
      <c r="C952" s="11">
        <f t="shared" si="89"/>
        <v>-1.7998900274393943E-5</v>
      </c>
      <c r="D952" s="11">
        <f t="shared" si="89"/>
        <v>4.8597030740863643E-4</v>
      </c>
      <c r="E952" s="11">
        <f t="shared" si="89"/>
        <v>-4.2357087052292269E-3</v>
      </c>
      <c r="F952" s="11">
        <f t="shared" si="89"/>
        <v>3.6777598857702286E-2</v>
      </c>
      <c r="G952" s="3">
        <f t="shared" si="86"/>
        <v>2.4948774315145951E-2</v>
      </c>
      <c r="H952" s="11">
        <f t="shared" si="84"/>
        <v>0.79154383790968819</v>
      </c>
      <c r="I952" s="3">
        <f t="shared" si="87"/>
        <v>2.6232224490420286E-2</v>
      </c>
      <c r="J952" s="22">
        <f t="shared" si="88"/>
        <v>262.32224490420288</v>
      </c>
    </row>
    <row r="953" spans="1:10" x14ac:dyDescent="0.3">
      <c r="A953" s="11">
        <v>9.3800000000000008</v>
      </c>
      <c r="B953" s="7">
        <v>7</v>
      </c>
      <c r="C953" s="11">
        <f t="shared" si="89"/>
        <v>-1.7998900274393943E-5</v>
      </c>
      <c r="D953" s="11">
        <f t="shared" si="89"/>
        <v>4.8597030740863643E-4</v>
      </c>
      <c r="E953" s="11">
        <f t="shared" si="89"/>
        <v>-4.2357087052292269E-3</v>
      </c>
      <c r="F953" s="11">
        <f t="shared" si="89"/>
        <v>3.6777598857702286E-2</v>
      </c>
      <c r="G953" s="3">
        <f t="shared" si="86"/>
        <v>2.4950078618400186E-2</v>
      </c>
      <c r="H953" s="11">
        <f t="shared" si="84"/>
        <v>0.79133670049551508</v>
      </c>
      <c r="I953" s="3">
        <f t="shared" si="87"/>
        <v>2.6229556653298403E-2</v>
      </c>
      <c r="J953" s="22">
        <f t="shared" si="88"/>
        <v>262.29556653298403</v>
      </c>
    </row>
    <row r="954" spans="1:10" x14ac:dyDescent="0.3">
      <c r="A954" s="11">
        <v>9.39</v>
      </c>
      <c r="B954" s="7">
        <v>7</v>
      </c>
      <c r="C954" s="11">
        <f t="shared" si="89"/>
        <v>-1.7998900274393943E-5</v>
      </c>
      <c r="D954" s="11">
        <f t="shared" si="89"/>
        <v>4.8597030740863643E-4</v>
      </c>
      <c r="E954" s="11">
        <f t="shared" si="89"/>
        <v>-4.2357087052292269E-3</v>
      </c>
      <c r="F954" s="11">
        <f t="shared" si="89"/>
        <v>3.6777598857702286E-2</v>
      </c>
      <c r="G954" s="3">
        <f t="shared" si="86"/>
        <v>2.495137881790515E-2</v>
      </c>
      <c r="H954" s="11">
        <f t="shared" si="84"/>
        <v>0.79112962713478163</v>
      </c>
      <c r="I954" s="3">
        <f t="shared" si="87"/>
        <v>2.6226769028911079E-2</v>
      </c>
      <c r="J954" s="22">
        <f t="shared" si="88"/>
        <v>262.26769028911076</v>
      </c>
    </row>
    <row r="955" spans="1:10" x14ac:dyDescent="0.3">
      <c r="A955" s="11">
        <v>9.4</v>
      </c>
      <c r="B955" s="7">
        <v>7</v>
      </c>
      <c r="C955" s="11">
        <f t="shared" si="89"/>
        <v>-1.7998900274393943E-5</v>
      </c>
      <c r="D955" s="11">
        <f t="shared" si="89"/>
        <v>4.8597030740863643E-4</v>
      </c>
      <c r="E955" s="11">
        <f t="shared" si="89"/>
        <v>-4.2357087052292269E-3</v>
      </c>
      <c r="F955" s="11">
        <f t="shared" si="89"/>
        <v>3.6777598857702286E-2</v>
      </c>
      <c r="G955" s="3">
        <f t="shared" si="86"/>
        <v>2.495267480566745E-2</v>
      </c>
      <c r="H955" s="11">
        <f t="shared" si="84"/>
        <v>0.79092261870583991</v>
      </c>
      <c r="I955" s="3">
        <f t="shared" si="87"/>
        <v>2.6223861182700148E-2</v>
      </c>
      <c r="J955" s="22">
        <f t="shared" si="88"/>
        <v>262.23861182700148</v>
      </c>
    </row>
    <row r="956" spans="1:10" x14ac:dyDescent="0.3">
      <c r="A956" s="11">
        <v>9.41</v>
      </c>
      <c r="B956" s="7">
        <v>7</v>
      </c>
      <c r="C956" s="11">
        <f t="shared" si="89"/>
        <v>-1.7998900274393943E-5</v>
      </c>
      <c r="D956" s="11">
        <f t="shared" si="89"/>
        <v>4.8597030740863643E-4</v>
      </c>
      <c r="E956" s="11">
        <f t="shared" si="89"/>
        <v>-4.2357087052292269E-3</v>
      </c>
      <c r="F956" s="11">
        <f t="shared" si="89"/>
        <v>3.6777598857702286E-2</v>
      </c>
      <c r="G956" s="3">
        <f t="shared" si="86"/>
        <v>2.4953966473693683E-2</v>
      </c>
      <c r="H956" s="11">
        <f t="shared" si="84"/>
        <v>0.79071567608952376</v>
      </c>
      <c r="I956" s="3">
        <f t="shared" si="87"/>
        <v>2.6220832680122541E-2</v>
      </c>
      <c r="J956" s="22">
        <f t="shared" si="88"/>
        <v>262.20832680122544</v>
      </c>
    </row>
    <row r="957" spans="1:10" x14ac:dyDescent="0.3">
      <c r="A957" s="11">
        <v>9.42</v>
      </c>
      <c r="B957" s="7">
        <v>7</v>
      </c>
      <c r="C957" s="11">
        <f t="shared" si="89"/>
        <v>-1.7998900274393943E-5</v>
      </c>
      <c r="D957" s="11">
        <f t="shared" si="89"/>
        <v>4.8597030740863643E-4</v>
      </c>
      <c r="E957" s="11">
        <f t="shared" si="89"/>
        <v>-4.2357087052292269E-3</v>
      </c>
      <c r="F957" s="11">
        <f t="shared" si="89"/>
        <v>3.6777598857702286E-2</v>
      </c>
      <c r="G957" s="3">
        <f t="shared" si="86"/>
        <v>2.4955253713990454E-2</v>
      </c>
      <c r="H957" s="11">
        <f t="shared" si="84"/>
        <v>0.7905088001691446</v>
      </c>
      <c r="I957" s="3">
        <f t="shared" si="87"/>
        <v>2.6217683086643184E-2</v>
      </c>
      <c r="J957" s="22">
        <f t="shared" si="88"/>
        <v>262.17683086643183</v>
      </c>
    </row>
    <row r="958" spans="1:10" x14ac:dyDescent="0.3">
      <c r="A958" s="11">
        <v>9.43</v>
      </c>
      <c r="B958" s="7">
        <v>7</v>
      </c>
      <c r="C958" s="11">
        <f t="shared" si="89"/>
        <v>-1.7998900274393943E-5</v>
      </c>
      <c r="D958" s="11">
        <f t="shared" si="89"/>
        <v>4.8597030740863643E-4</v>
      </c>
      <c r="E958" s="11">
        <f t="shared" si="89"/>
        <v>-4.2357087052292269E-3</v>
      </c>
      <c r="F958" s="11">
        <f t="shared" si="89"/>
        <v>3.6777598857702286E-2</v>
      </c>
      <c r="G958" s="3">
        <f t="shared" si="86"/>
        <v>2.4956536418564348E-2</v>
      </c>
      <c r="H958" s="11">
        <f t="shared" si="84"/>
        <v>0.79030199183048833</v>
      </c>
      <c r="I958" s="3">
        <f t="shared" si="87"/>
        <v>2.621441196774299E-2</v>
      </c>
      <c r="J958" s="22">
        <f t="shared" si="88"/>
        <v>262.1441196774299</v>
      </c>
    </row>
    <row r="959" spans="1:10" x14ac:dyDescent="0.3">
      <c r="A959" s="11">
        <v>9.44</v>
      </c>
      <c r="B959" s="7">
        <v>7</v>
      </c>
      <c r="C959" s="11">
        <f t="shared" si="89"/>
        <v>-1.7998900274393943E-5</v>
      </c>
      <c r="D959" s="11">
        <f t="shared" si="89"/>
        <v>4.8597030740863643E-4</v>
      </c>
      <c r="E959" s="11">
        <f t="shared" si="89"/>
        <v>-4.2357087052292269E-3</v>
      </c>
      <c r="F959" s="11">
        <f t="shared" si="89"/>
        <v>3.6777598857702286E-2</v>
      </c>
      <c r="G959" s="3">
        <f t="shared" si="86"/>
        <v>2.4957814479421973E-2</v>
      </c>
      <c r="H959" s="11">
        <f t="shared" si="84"/>
        <v>0.79009525196181107</v>
      </c>
      <c r="I959" s="3">
        <f t="shared" si="87"/>
        <v>2.6211018888914417E-2</v>
      </c>
      <c r="J959" s="22">
        <f t="shared" si="88"/>
        <v>262.11018888914418</v>
      </c>
    </row>
    <row r="960" spans="1:10" x14ac:dyDescent="0.3">
      <c r="A960" s="11">
        <v>9.4499999999999993</v>
      </c>
      <c r="B960" s="7">
        <v>7</v>
      </c>
      <c r="C960" s="11">
        <f t="shared" si="89"/>
        <v>-1.7998900274393943E-5</v>
      </c>
      <c r="D960" s="11">
        <f t="shared" si="89"/>
        <v>4.8597030740863643E-4</v>
      </c>
      <c r="E960" s="11">
        <f t="shared" si="89"/>
        <v>-4.2357087052292269E-3</v>
      </c>
      <c r="F960" s="11">
        <f t="shared" si="89"/>
        <v>3.6777598857702286E-2</v>
      </c>
      <c r="G960" s="3">
        <f t="shared" si="86"/>
        <v>2.4959087788569926E-2</v>
      </c>
      <c r="H960" s="11">
        <f t="shared" si="84"/>
        <v>0.78988858145383578</v>
      </c>
      <c r="I960" s="3">
        <f t="shared" si="87"/>
        <v>2.6207503415660582E-2</v>
      </c>
      <c r="J960" s="22">
        <f t="shared" si="88"/>
        <v>262.07503415660585</v>
      </c>
    </row>
    <row r="961" spans="1:10" x14ac:dyDescent="0.3">
      <c r="A961" s="11">
        <v>9.4600000000000009</v>
      </c>
      <c r="B961" s="7">
        <v>7</v>
      </c>
      <c r="C961" s="11">
        <f t="shared" si="89"/>
        <v>-1.7998900274393943E-5</v>
      </c>
      <c r="D961" s="11">
        <f t="shared" si="89"/>
        <v>4.8597030740863643E-4</v>
      </c>
      <c r="E961" s="11">
        <f t="shared" si="89"/>
        <v>-4.2357087052292269E-3</v>
      </c>
      <c r="F961" s="11">
        <f t="shared" si="89"/>
        <v>3.6777598857702286E-2</v>
      </c>
      <c r="G961" s="3">
        <f t="shared" si="86"/>
        <v>2.4960356238014805E-2</v>
      </c>
      <c r="H961" s="11">
        <f t="shared" si="84"/>
        <v>0.78968198119974853</v>
      </c>
      <c r="I961" s="3">
        <f t="shared" si="87"/>
        <v>2.6203865113500591E-2</v>
      </c>
      <c r="J961" s="22">
        <f t="shared" si="88"/>
        <v>262.03865113500592</v>
      </c>
    </row>
    <row r="962" spans="1:10" x14ac:dyDescent="0.3">
      <c r="A962" s="11">
        <v>9.4700000000000006</v>
      </c>
      <c r="B962" s="7">
        <v>7</v>
      </c>
      <c r="C962" s="11">
        <f t="shared" si="89"/>
        <v>-1.7998900274393943E-5</v>
      </c>
      <c r="D962" s="11">
        <f t="shared" si="89"/>
        <v>4.8597030740863643E-4</v>
      </c>
      <c r="E962" s="11">
        <f t="shared" si="89"/>
        <v>-4.2357087052292269E-3</v>
      </c>
      <c r="F962" s="11">
        <f t="shared" si="89"/>
        <v>3.6777598857702286E-2</v>
      </c>
      <c r="G962" s="3">
        <f t="shared" si="86"/>
        <v>2.4961619719763212E-2</v>
      </c>
      <c r="H962" s="11">
        <f t="shared" si="84"/>
        <v>0.78947545209519476</v>
      </c>
      <c r="I962" s="3">
        <f t="shared" si="87"/>
        <v>2.6200103547962428E-2</v>
      </c>
      <c r="J962" s="22">
        <f t="shared" si="88"/>
        <v>262.00103547962431</v>
      </c>
    </row>
    <row r="963" spans="1:10" x14ac:dyDescent="0.3">
      <c r="A963" s="11">
        <v>9.48</v>
      </c>
      <c r="B963" s="7">
        <v>7</v>
      </c>
      <c r="C963" s="11">
        <f t="shared" si="89"/>
        <v>-1.7998900274393943E-5</v>
      </c>
      <c r="D963" s="11">
        <f t="shared" si="89"/>
        <v>4.8597030740863643E-4</v>
      </c>
      <c r="E963" s="11">
        <f t="shared" si="89"/>
        <v>-4.2357087052292269E-3</v>
      </c>
      <c r="F963" s="11">
        <f t="shared" si="89"/>
        <v>3.6777598857702286E-2</v>
      </c>
      <c r="G963" s="3">
        <f t="shared" si="86"/>
        <v>2.4962878125821746E-2</v>
      </c>
      <c r="H963" s="11">
        <f t="shared" si="84"/>
        <v>0.78926899503827586</v>
      </c>
      <c r="I963" s="3">
        <f t="shared" si="87"/>
        <v>2.6196218284590067E-2</v>
      </c>
      <c r="J963" s="22">
        <f t="shared" si="88"/>
        <v>261.96218284590066</v>
      </c>
    </row>
    <row r="964" spans="1:10" x14ac:dyDescent="0.3">
      <c r="A964" s="11">
        <v>9.49</v>
      </c>
      <c r="B964" s="7">
        <v>7</v>
      </c>
      <c r="C964" s="11">
        <f t="shared" si="89"/>
        <v>-1.7998900274393943E-5</v>
      </c>
      <c r="D964" s="11">
        <f t="shared" si="89"/>
        <v>4.8597030740863643E-4</v>
      </c>
      <c r="E964" s="11">
        <f t="shared" si="89"/>
        <v>-4.2357087052292269E-3</v>
      </c>
      <c r="F964" s="11">
        <f t="shared" si="89"/>
        <v>3.6777598857702286E-2</v>
      </c>
      <c r="G964" s="3">
        <f t="shared" si="86"/>
        <v>2.4964131348196989E-2</v>
      </c>
      <c r="H964" s="11">
        <f t="shared" si="84"/>
        <v>0.78906261092954522</v>
      </c>
      <c r="I964" s="3">
        <f t="shared" si="87"/>
        <v>2.6192208888939028E-2</v>
      </c>
      <c r="J964" s="22">
        <f t="shared" si="88"/>
        <v>261.9220888893903</v>
      </c>
    </row>
    <row r="965" spans="1:10" x14ac:dyDescent="0.3">
      <c r="A965" s="11">
        <v>9.5</v>
      </c>
      <c r="B965" s="7">
        <v>7</v>
      </c>
      <c r="C965" s="11">
        <f t="shared" si="89"/>
        <v>-1.7998900274393943E-5</v>
      </c>
      <c r="D965" s="11">
        <f t="shared" si="89"/>
        <v>4.8597030740863643E-4</v>
      </c>
      <c r="E965" s="11">
        <f t="shared" si="89"/>
        <v>-4.2357087052292269E-3</v>
      </c>
      <c r="F965" s="11">
        <f t="shared" si="89"/>
        <v>3.6777598857702286E-2</v>
      </c>
      <c r="G965" s="3">
        <f t="shared" si="86"/>
        <v>2.4965379278895559E-2</v>
      </c>
      <c r="H965" s="11">
        <f t="shared" si="84"/>
        <v>0.78885630067200496</v>
      </c>
      <c r="I965" s="3">
        <f t="shared" si="87"/>
        <v>2.6188074926578153E-2</v>
      </c>
      <c r="J965" s="22">
        <f t="shared" si="88"/>
        <v>261.88074926578156</v>
      </c>
    </row>
    <row r="966" spans="1:10" x14ac:dyDescent="0.3">
      <c r="A966" s="11">
        <v>9.51</v>
      </c>
      <c r="B966" s="7">
        <v>7</v>
      </c>
      <c r="C966" s="11">
        <f t="shared" si="89"/>
        <v>-1.7998900274393943E-5</v>
      </c>
      <c r="D966" s="11">
        <f t="shared" si="89"/>
        <v>4.8597030740863643E-4</v>
      </c>
      <c r="E966" s="11">
        <f t="shared" si="89"/>
        <v>-4.2357087052292269E-3</v>
      </c>
      <c r="F966" s="11">
        <f t="shared" si="89"/>
        <v>3.6777598857702286E-2</v>
      </c>
      <c r="G966" s="3">
        <f t="shared" si="86"/>
        <v>2.4966621809924053E-2</v>
      </c>
      <c r="H966" s="11">
        <f t="shared" si="84"/>
        <v>0.78865006517110192</v>
      </c>
      <c r="I966" s="3">
        <f t="shared" si="87"/>
        <v>2.6183815963090495E-2</v>
      </c>
      <c r="J966" s="22">
        <f t="shared" si="88"/>
        <v>261.83815963090495</v>
      </c>
    </row>
    <row r="967" spans="1:10" x14ac:dyDescent="0.3">
      <c r="A967" s="11">
        <v>9.52</v>
      </c>
      <c r="B967" s="7">
        <v>7</v>
      </c>
      <c r="C967" s="11">
        <f t="shared" si="89"/>
        <v>-1.7998900274393943E-5</v>
      </c>
      <c r="D967" s="11">
        <f t="shared" si="89"/>
        <v>4.8597030740863643E-4</v>
      </c>
      <c r="E967" s="11">
        <f t="shared" si="89"/>
        <v>-4.2357087052292269E-3</v>
      </c>
      <c r="F967" s="11">
        <f t="shared" si="89"/>
        <v>3.6777598857702286E-2</v>
      </c>
      <c r="G967" s="3">
        <f t="shared" si="86"/>
        <v>2.4967858833289048E-2</v>
      </c>
      <c r="H967" s="11">
        <f t="shared" si="84"/>
        <v>0.78844390533472475</v>
      </c>
      <c r="I967" s="3">
        <f t="shared" si="87"/>
        <v>2.6179431564072431E-2</v>
      </c>
      <c r="J967" s="22">
        <f t="shared" si="88"/>
        <v>261.79431564072434</v>
      </c>
    </row>
    <row r="968" spans="1:10" x14ac:dyDescent="0.3">
      <c r="A968" s="11">
        <v>9.5299999999999994</v>
      </c>
      <c r="B968" s="7">
        <v>7</v>
      </c>
      <c r="C968" s="11">
        <f t="shared" si="89"/>
        <v>-1.7998900274393943E-5</v>
      </c>
      <c r="D968" s="11">
        <f t="shared" si="89"/>
        <v>4.8597030740863643E-4</v>
      </c>
      <c r="E968" s="11">
        <f t="shared" si="89"/>
        <v>-4.2357087052292269E-3</v>
      </c>
      <c r="F968" s="11">
        <f t="shared" si="89"/>
        <v>3.6777598857702286E-2</v>
      </c>
      <c r="G968" s="3">
        <f t="shared" si="86"/>
        <v>2.4969090240997166E-2</v>
      </c>
      <c r="H968" s="11">
        <f t="shared" si="84"/>
        <v>0.78823782207319937</v>
      </c>
      <c r="I968" s="3">
        <f t="shared" si="87"/>
        <v>2.6174921295131881E-2</v>
      </c>
      <c r="J968" s="22">
        <f t="shared" si="88"/>
        <v>261.74921295131878</v>
      </c>
    </row>
    <row r="969" spans="1:10" x14ac:dyDescent="0.3">
      <c r="A969" s="11">
        <v>9.5399999999999991</v>
      </c>
      <c r="B969" s="7">
        <v>7</v>
      </c>
      <c r="C969" s="11">
        <f t="shared" si="89"/>
        <v>-1.7998900274393943E-5</v>
      </c>
      <c r="D969" s="11">
        <f t="shared" si="89"/>
        <v>4.8597030740863643E-4</v>
      </c>
      <c r="E969" s="11">
        <f t="shared" si="89"/>
        <v>-4.2357087052292269E-3</v>
      </c>
      <c r="F969" s="11">
        <f t="shared" si="89"/>
        <v>3.6777598857702286E-2</v>
      </c>
      <c r="G969" s="3">
        <f t="shared" si="86"/>
        <v>2.4970315925054994E-2</v>
      </c>
      <c r="H969" s="11">
        <f t="shared" si="84"/>
        <v>0.7880318162992862</v>
      </c>
      <c r="I969" s="3">
        <f t="shared" si="87"/>
        <v>2.6170284721892756E-2</v>
      </c>
      <c r="J969" s="22">
        <f t="shared" si="88"/>
        <v>261.70284721892756</v>
      </c>
    </row>
    <row r="970" spans="1:10" x14ac:dyDescent="0.3">
      <c r="A970" s="11">
        <v>9.5500000000000007</v>
      </c>
      <c r="B970" s="7">
        <v>7</v>
      </c>
      <c r="C970" s="11">
        <f t="shared" si="89"/>
        <v>-1.7998900274393943E-5</v>
      </c>
      <c r="D970" s="11">
        <f t="shared" si="89"/>
        <v>4.8597030740863643E-4</v>
      </c>
      <c r="E970" s="11">
        <f t="shared" si="89"/>
        <v>-4.2357087052292269E-3</v>
      </c>
      <c r="F970" s="11">
        <f t="shared" si="89"/>
        <v>3.6777598857702286E-2</v>
      </c>
      <c r="G970" s="3">
        <f t="shared" si="86"/>
        <v>2.497153577746913E-2</v>
      </c>
      <c r="H970" s="11">
        <f t="shared" si="84"/>
        <v>0.78782588892817662</v>
      </c>
      <c r="I970" s="3">
        <f t="shared" si="87"/>
        <v>2.6165521409993175E-2</v>
      </c>
      <c r="J970" s="22">
        <f t="shared" si="88"/>
        <v>261.65521409993175</v>
      </c>
    </row>
    <row r="971" spans="1:10" x14ac:dyDescent="0.3">
      <c r="A971" s="11">
        <v>9.56</v>
      </c>
      <c r="B971" s="7">
        <v>7</v>
      </c>
      <c r="C971" s="11">
        <f t="shared" si="89"/>
        <v>-1.7998900274393943E-5</v>
      </c>
      <c r="D971" s="11">
        <f t="shared" si="89"/>
        <v>4.8597030740863643E-4</v>
      </c>
      <c r="E971" s="11">
        <f t="shared" si="89"/>
        <v>-4.2357087052292269E-3</v>
      </c>
      <c r="F971" s="11">
        <f t="shared" si="89"/>
        <v>3.6777598857702286E-2</v>
      </c>
      <c r="G971" s="3">
        <f t="shared" si="86"/>
        <v>2.4972749690246186E-2</v>
      </c>
      <c r="H971" s="11">
        <f t="shared" si="84"/>
        <v>0.78762004087748883</v>
      </c>
      <c r="I971" s="3">
        <f t="shared" si="87"/>
        <v>2.6160630925081918E-2</v>
      </c>
      <c r="J971" s="22">
        <f t="shared" si="88"/>
        <v>261.60630925081921</v>
      </c>
    </row>
    <row r="972" spans="1:10" x14ac:dyDescent="0.3">
      <c r="A972" s="11">
        <v>9.57</v>
      </c>
      <c r="B972" s="7">
        <v>7</v>
      </c>
      <c r="C972" s="11">
        <f t="shared" si="89"/>
        <v>-1.7998900274393943E-5</v>
      </c>
      <c r="D972" s="11">
        <f t="shared" si="89"/>
        <v>4.8597030740863643E-4</v>
      </c>
      <c r="E972" s="11">
        <f t="shared" si="89"/>
        <v>-4.2357087052292269E-3</v>
      </c>
      <c r="F972" s="11">
        <f t="shared" si="89"/>
        <v>3.6777598857702286E-2</v>
      </c>
      <c r="G972" s="3">
        <f t="shared" si="86"/>
        <v>2.4973957555392733E-2</v>
      </c>
      <c r="H972" s="11">
        <f t="shared" si="84"/>
        <v>0.78741427306726519</v>
      </c>
      <c r="I972" s="3">
        <f t="shared" si="87"/>
        <v>2.6155612832826414E-2</v>
      </c>
      <c r="J972" s="22">
        <f t="shared" si="88"/>
        <v>261.55612832826415</v>
      </c>
    </row>
    <row r="973" spans="1:10" x14ac:dyDescent="0.3">
      <c r="A973" s="11">
        <v>9.58</v>
      </c>
      <c r="B973" s="7">
        <v>7</v>
      </c>
      <c r="C973" s="11">
        <f t="shared" si="89"/>
        <v>-1.7998900274393943E-5</v>
      </c>
      <c r="D973" s="11">
        <f t="shared" si="89"/>
        <v>4.8597030740863643E-4</v>
      </c>
      <c r="E973" s="11">
        <f t="shared" si="89"/>
        <v>-4.2357087052292269E-3</v>
      </c>
      <c r="F973" s="11">
        <f t="shared" si="89"/>
        <v>3.6777598857702286E-2</v>
      </c>
      <c r="G973" s="3">
        <f t="shared" si="86"/>
        <v>2.4975159264915402E-2</v>
      </c>
      <c r="H973" s="11">
        <f t="shared" si="84"/>
        <v>0.78720858641996772</v>
      </c>
      <c r="I973" s="3">
        <f t="shared" si="87"/>
        <v>2.6150466698904751E-2</v>
      </c>
      <c r="J973" s="22">
        <f t="shared" si="88"/>
        <v>261.50466698904751</v>
      </c>
    </row>
    <row r="974" spans="1:10" x14ac:dyDescent="0.3">
      <c r="A974" s="11">
        <v>9.59</v>
      </c>
      <c r="B974" s="7">
        <v>7</v>
      </c>
      <c r="C974" s="11">
        <f t="shared" si="89"/>
        <v>-1.7998900274393943E-5</v>
      </c>
      <c r="D974" s="11">
        <f t="shared" si="89"/>
        <v>4.8597030740863643E-4</v>
      </c>
      <c r="E974" s="11">
        <f t="shared" si="89"/>
        <v>-4.2357087052292269E-3</v>
      </c>
      <c r="F974" s="11">
        <f t="shared" si="89"/>
        <v>3.6777598857702286E-2</v>
      </c>
      <c r="G974" s="3">
        <f t="shared" si="86"/>
        <v>2.4976354710820773E-2</v>
      </c>
      <c r="H974" s="11">
        <f t="shared" si="84"/>
        <v>0.78700298186047557</v>
      </c>
      <c r="I974" s="3">
        <f t="shared" si="87"/>
        <v>2.6145192089011005E-2</v>
      </c>
      <c r="J974" s="22">
        <f t="shared" si="88"/>
        <v>261.45192089011005</v>
      </c>
    </row>
    <row r="975" spans="1:10" x14ac:dyDescent="0.3">
      <c r="A975" s="11">
        <v>9.6</v>
      </c>
      <c r="B975" s="7">
        <v>7</v>
      </c>
      <c r="C975" s="11">
        <f t="shared" si="89"/>
        <v>-1.7998900274393943E-5</v>
      </c>
      <c r="D975" s="11">
        <f t="shared" si="89"/>
        <v>4.8597030740863643E-4</v>
      </c>
      <c r="E975" s="11">
        <f t="shared" si="89"/>
        <v>-4.2357087052292269E-3</v>
      </c>
      <c r="F975" s="11">
        <f t="shared" si="89"/>
        <v>3.6777598857702286E-2</v>
      </c>
      <c r="G975" s="3">
        <f t="shared" si="86"/>
        <v>2.4977543785115436E-2</v>
      </c>
      <c r="H975" s="11">
        <f t="shared" ref="H975:H1015" si="90">EXP(-G975*A975)</f>
        <v>0.78679746031608111</v>
      </c>
      <c r="I975" s="3">
        <f t="shared" si="87"/>
        <v>2.6139788568855238E-2</v>
      </c>
      <c r="J975" s="22">
        <f t="shared" si="88"/>
        <v>261.39788568855238</v>
      </c>
    </row>
    <row r="976" spans="1:10" x14ac:dyDescent="0.3">
      <c r="A976" s="11">
        <v>9.61</v>
      </c>
      <c r="B976" s="7">
        <v>7</v>
      </c>
      <c r="C976" s="11">
        <f t="shared" ref="C976:F1015" si="91">VLOOKUP($B976, $A$3:$H$12, MATCH(C$14, $A$3:$H$3, 0), FALSE)</f>
        <v>-1.7998900274393943E-5</v>
      </c>
      <c r="D976" s="11">
        <f t="shared" si="91"/>
        <v>4.8597030740863643E-4</v>
      </c>
      <c r="E976" s="11">
        <f t="shared" si="91"/>
        <v>-4.2357087052292269E-3</v>
      </c>
      <c r="F976" s="11">
        <f t="shared" si="91"/>
        <v>3.6777598857702286E-2</v>
      </c>
      <c r="G976" s="3">
        <f t="shared" ref="G976:G1015" si="92">C976*A976^3 + D976*A976^2 + E976*A976 + F976</f>
        <v>2.4978726379806016E-2</v>
      </c>
      <c r="H976" s="11">
        <f t="shared" si="90"/>
        <v>0.78659202271648643</v>
      </c>
      <c r="I976" s="3">
        <f t="shared" ref="I976:I1015" si="93">(H976/H1001-1)/(A1001-A976)</f>
        <v>2.6134255704157283E-2</v>
      </c>
      <c r="J976" s="22">
        <f t="shared" ref="J976:J1015" si="94">I976*10000</f>
        <v>261.34255704157283</v>
      </c>
    </row>
    <row r="977" spans="1:10" x14ac:dyDescent="0.3">
      <c r="A977" s="11">
        <v>9.6199999999999992</v>
      </c>
      <c r="B977" s="7">
        <v>7</v>
      </c>
      <c r="C977" s="11">
        <f t="shared" si="91"/>
        <v>-1.7998900274393943E-5</v>
      </c>
      <c r="D977" s="11">
        <f t="shared" si="91"/>
        <v>4.8597030740863643E-4</v>
      </c>
      <c r="E977" s="11">
        <f t="shared" si="91"/>
        <v>-4.2357087052292269E-3</v>
      </c>
      <c r="F977" s="11">
        <f t="shared" si="91"/>
        <v>3.6777598857702286E-2</v>
      </c>
      <c r="G977" s="3">
        <f t="shared" si="92"/>
        <v>2.497990238689908E-2</v>
      </c>
      <c r="H977" s="11">
        <f t="shared" si="90"/>
        <v>0.78638666999380036</v>
      </c>
      <c r="I977" s="3">
        <f t="shared" si="93"/>
        <v>2.6128593060659178E-2</v>
      </c>
      <c r="J977" s="22">
        <f t="shared" si="94"/>
        <v>261.28593060659176</v>
      </c>
    </row>
    <row r="978" spans="1:10" x14ac:dyDescent="0.3">
      <c r="A978" s="11">
        <v>9.6300000000000008</v>
      </c>
      <c r="B978" s="7">
        <v>7</v>
      </c>
      <c r="C978" s="11">
        <f t="shared" si="91"/>
        <v>-1.7998900274393943E-5</v>
      </c>
      <c r="D978" s="11">
        <f t="shared" si="91"/>
        <v>4.8597030740863643E-4</v>
      </c>
      <c r="E978" s="11">
        <f t="shared" si="91"/>
        <v>-4.2357087052292269E-3</v>
      </c>
      <c r="F978" s="11">
        <f t="shared" si="91"/>
        <v>3.6777598857702286E-2</v>
      </c>
      <c r="G978" s="3">
        <f t="shared" si="92"/>
        <v>2.4981071698401254E-2</v>
      </c>
      <c r="H978" s="11">
        <f t="shared" si="90"/>
        <v>0.78618140308253426</v>
      </c>
      <c r="I978" s="3">
        <f t="shared" si="93"/>
        <v>2.6122800204110064E-2</v>
      </c>
      <c r="J978" s="22">
        <f t="shared" si="94"/>
        <v>261.22800204110064</v>
      </c>
    </row>
    <row r="979" spans="1:10" x14ac:dyDescent="0.3">
      <c r="A979" s="11">
        <v>9.64</v>
      </c>
      <c r="B979" s="7">
        <v>7</v>
      </c>
      <c r="C979" s="11">
        <f t="shared" si="91"/>
        <v>-1.7998900274393943E-5</v>
      </c>
      <c r="D979" s="11">
        <f t="shared" si="91"/>
        <v>4.8597030740863643E-4</v>
      </c>
      <c r="E979" s="11">
        <f t="shared" si="91"/>
        <v>-4.2357087052292269E-3</v>
      </c>
      <c r="F979" s="11">
        <f t="shared" si="91"/>
        <v>3.6777598857702286E-2</v>
      </c>
      <c r="G979" s="3">
        <f t="shared" si="92"/>
        <v>2.4982234206319121E-2</v>
      </c>
      <c r="H979" s="11">
        <f t="shared" si="90"/>
        <v>0.78597622291959957</v>
      </c>
      <c r="I979" s="3">
        <f t="shared" si="93"/>
        <v>2.61168767002804E-2</v>
      </c>
      <c r="J979" s="22">
        <f t="shared" si="94"/>
        <v>261.16876700280397</v>
      </c>
    </row>
    <row r="980" spans="1:10" x14ac:dyDescent="0.3">
      <c r="A980" s="11">
        <v>9.65</v>
      </c>
      <c r="B980" s="7">
        <v>7</v>
      </c>
      <c r="C980" s="11">
        <f t="shared" si="91"/>
        <v>-1.7998900274393943E-5</v>
      </c>
      <c r="D980" s="11">
        <f t="shared" si="91"/>
        <v>4.8597030740863643E-4</v>
      </c>
      <c r="E980" s="11">
        <f t="shared" si="91"/>
        <v>-4.2357087052292269E-3</v>
      </c>
      <c r="F980" s="11">
        <f t="shared" si="91"/>
        <v>3.6777598857702286E-2</v>
      </c>
      <c r="G980" s="3">
        <f t="shared" si="92"/>
        <v>2.4983389802659274E-2</v>
      </c>
      <c r="H980" s="11">
        <f t="shared" si="90"/>
        <v>0.78577113044430369</v>
      </c>
      <c r="I980" s="3">
        <f t="shared" si="93"/>
        <v>2.6110822114952192E-2</v>
      </c>
      <c r="J980" s="22">
        <f t="shared" si="94"/>
        <v>261.10822114952191</v>
      </c>
    </row>
    <row r="981" spans="1:10" x14ac:dyDescent="0.3">
      <c r="A981" s="11">
        <v>9.66</v>
      </c>
      <c r="B981" s="7">
        <v>7</v>
      </c>
      <c r="C981" s="11">
        <f t="shared" si="91"/>
        <v>-1.7998900274393943E-5</v>
      </c>
      <c r="D981" s="11">
        <f t="shared" si="91"/>
        <v>4.8597030740863643E-4</v>
      </c>
      <c r="E981" s="11">
        <f t="shared" si="91"/>
        <v>-4.2357087052292269E-3</v>
      </c>
      <c r="F981" s="11">
        <f t="shared" si="91"/>
        <v>3.6777598857702286E-2</v>
      </c>
      <c r="G981" s="3">
        <f t="shared" si="92"/>
        <v>2.4984538379428337E-2</v>
      </c>
      <c r="H981" s="11">
        <f t="shared" si="90"/>
        <v>0.78556612659834701</v>
      </c>
      <c r="I981" s="3">
        <f t="shared" si="93"/>
        <v>2.6104636013924321E-2</v>
      </c>
      <c r="J981" s="22">
        <f t="shared" si="94"/>
        <v>261.04636013924323</v>
      </c>
    </row>
    <row r="982" spans="1:10" x14ac:dyDescent="0.3">
      <c r="A982" s="11">
        <v>9.67</v>
      </c>
      <c r="B982" s="7">
        <v>7</v>
      </c>
      <c r="C982" s="11">
        <f t="shared" si="91"/>
        <v>-1.7998900274393943E-5</v>
      </c>
      <c r="D982" s="11">
        <f t="shared" si="91"/>
        <v>4.8597030740863643E-4</v>
      </c>
      <c r="E982" s="11">
        <f t="shared" si="91"/>
        <v>-4.2357087052292269E-3</v>
      </c>
      <c r="F982" s="11">
        <f t="shared" si="91"/>
        <v>3.6777598857702286E-2</v>
      </c>
      <c r="G982" s="3">
        <f t="shared" si="92"/>
        <v>2.4985679828632881E-2</v>
      </c>
      <c r="H982" s="11">
        <f t="shared" si="90"/>
        <v>0.78536121232581957</v>
      </c>
      <c r="I982" s="3">
        <f t="shared" si="93"/>
        <v>2.6098317963011652E-2</v>
      </c>
      <c r="J982" s="22">
        <f t="shared" si="94"/>
        <v>260.98317963011652</v>
      </c>
    </row>
    <row r="983" spans="1:10" x14ac:dyDescent="0.3">
      <c r="A983" s="11">
        <v>9.68</v>
      </c>
      <c r="B983" s="7">
        <v>7</v>
      </c>
      <c r="C983" s="11">
        <f t="shared" si="91"/>
        <v>-1.7998900274393943E-5</v>
      </c>
      <c r="D983" s="11">
        <f t="shared" si="91"/>
        <v>4.8597030740863643E-4</v>
      </c>
      <c r="E983" s="11">
        <f t="shared" si="91"/>
        <v>-4.2357087052292269E-3</v>
      </c>
      <c r="F983" s="11">
        <f t="shared" si="91"/>
        <v>3.6777598857702286E-2</v>
      </c>
      <c r="G983" s="3">
        <f t="shared" si="92"/>
        <v>2.4986814042279513E-2</v>
      </c>
      <c r="H983" s="11">
        <f t="shared" si="90"/>
        <v>0.78515638857319747</v>
      </c>
      <c r="I983" s="3">
        <f t="shared" si="93"/>
        <v>2.6091867528043267E-2</v>
      </c>
      <c r="J983" s="22">
        <f t="shared" si="94"/>
        <v>260.91867528043269</v>
      </c>
    </row>
    <row r="984" spans="1:10" x14ac:dyDescent="0.3">
      <c r="A984" s="11">
        <v>9.69</v>
      </c>
      <c r="B984" s="7">
        <v>7</v>
      </c>
      <c r="C984" s="11">
        <f t="shared" si="91"/>
        <v>-1.7998900274393943E-5</v>
      </c>
      <c r="D984" s="11">
        <f t="shared" si="91"/>
        <v>4.8597030740863643E-4</v>
      </c>
      <c r="E984" s="11">
        <f t="shared" si="91"/>
        <v>-4.2357087052292269E-3</v>
      </c>
      <c r="F984" s="11">
        <f t="shared" si="91"/>
        <v>3.6777598857702286E-2</v>
      </c>
      <c r="G984" s="3">
        <f t="shared" si="92"/>
        <v>2.4987940912374832E-2</v>
      </c>
      <c r="H984" s="11">
        <f t="shared" si="90"/>
        <v>0.78495165628933994</v>
      </c>
      <c r="I984" s="3">
        <f t="shared" si="93"/>
        <v>2.6085284274865117E-2</v>
      </c>
      <c r="J984" s="22">
        <f t="shared" si="94"/>
        <v>260.85284274865114</v>
      </c>
    </row>
    <row r="985" spans="1:10" x14ac:dyDescent="0.3">
      <c r="A985" s="11">
        <v>9.6999999999999993</v>
      </c>
      <c r="B985" s="7">
        <v>7</v>
      </c>
      <c r="C985" s="11">
        <f t="shared" si="91"/>
        <v>-1.7998900274393943E-5</v>
      </c>
      <c r="D985" s="11">
        <f t="shared" si="91"/>
        <v>4.8597030740863643E-4</v>
      </c>
      <c r="E985" s="11">
        <f t="shared" si="91"/>
        <v>-4.2357087052292269E-3</v>
      </c>
      <c r="F985" s="11">
        <f t="shared" si="91"/>
        <v>3.6777598857702286E-2</v>
      </c>
      <c r="G985" s="3">
        <f t="shared" si="92"/>
        <v>2.4989060330925444E-2</v>
      </c>
      <c r="H985" s="11">
        <f t="shared" si="90"/>
        <v>0.78474701642548561</v>
      </c>
      <c r="I985" s="3">
        <f t="shared" si="93"/>
        <v>2.6078567769339145E-2</v>
      </c>
      <c r="J985" s="22">
        <f t="shared" si="94"/>
        <v>260.78567769339145</v>
      </c>
    </row>
    <row r="986" spans="1:10" x14ac:dyDescent="0.3">
      <c r="A986" s="11">
        <v>9.7100000000000009</v>
      </c>
      <c r="B986" s="7">
        <v>7</v>
      </c>
      <c r="C986" s="11">
        <f t="shared" si="91"/>
        <v>-1.7998900274393943E-5</v>
      </c>
      <c r="D986" s="11">
        <f t="shared" si="91"/>
        <v>4.8597030740863643E-4</v>
      </c>
      <c r="E986" s="11">
        <f t="shared" si="91"/>
        <v>-4.2357087052292269E-3</v>
      </c>
      <c r="F986" s="11">
        <f t="shared" si="91"/>
        <v>3.6777598857702286E-2</v>
      </c>
      <c r="G986" s="3">
        <f t="shared" si="92"/>
        <v>2.4990172189937938E-2</v>
      </c>
      <c r="H986" s="11">
        <f t="shared" si="90"/>
        <v>0.78454246993524956</v>
      </c>
      <c r="I986" s="3">
        <f t="shared" si="93"/>
        <v>2.6071717577343279E-2</v>
      </c>
      <c r="J986" s="22">
        <f t="shared" si="94"/>
        <v>260.71717577343281</v>
      </c>
    </row>
    <row r="987" spans="1:10" x14ac:dyDescent="0.3">
      <c r="A987" s="11">
        <v>9.7200000000000006</v>
      </c>
      <c r="B987" s="7">
        <v>7</v>
      </c>
      <c r="C987" s="11">
        <f t="shared" si="91"/>
        <v>-1.7998900274393943E-5</v>
      </c>
      <c r="D987" s="11">
        <f t="shared" si="91"/>
        <v>4.8597030740863643E-4</v>
      </c>
      <c r="E987" s="11">
        <f t="shared" si="91"/>
        <v>-4.2357087052292269E-3</v>
      </c>
      <c r="F987" s="11">
        <f t="shared" si="91"/>
        <v>3.6777598857702286E-2</v>
      </c>
      <c r="G987" s="3">
        <f t="shared" si="92"/>
        <v>2.4991276381418917E-2</v>
      </c>
      <c r="H987" s="11">
        <f t="shared" si="90"/>
        <v>0.78433801777462009</v>
      </c>
      <c r="I987" s="3">
        <f t="shared" si="93"/>
        <v>2.6064733264770545E-2</v>
      </c>
      <c r="J987" s="22">
        <f t="shared" si="94"/>
        <v>260.64733264770547</v>
      </c>
    </row>
    <row r="988" spans="1:10" x14ac:dyDescent="0.3">
      <c r="A988" s="11">
        <v>9.73</v>
      </c>
      <c r="B988" s="7">
        <v>7</v>
      </c>
      <c r="C988" s="11">
        <f t="shared" si="91"/>
        <v>-1.7998900274393943E-5</v>
      </c>
      <c r="D988" s="11">
        <f t="shared" si="91"/>
        <v>4.8597030740863643E-4</v>
      </c>
      <c r="E988" s="11">
        <f t="shared" si="91"/>
        <v>-4.2357087052292269E-3</v>
      </c>
      <c r="F988" s="11">
        <f t="shared" si="91"/>
        <v>3.6777598857702286E-2</v>
      </c>
      <c r="G988" s="3">
        <f t="shared" si="92"/>
        <v>2.499237279737497E-2</v>
      </c>
      <c r="H988" s="11">
        <f t="shared" si="90"/>
        <v>0.78413366090195535</v>
      </c>
      <c r="I988" s="3">
        <f t="shared" si="93"/>
        <v>2.6057614397532625E-2</v>
      </c>
      <c r="J988" s="22">
        <f t="shared" si="94"/>
        <v>260.57614397532626</v>
      </c>
    </row>
    <row r="989" spans="1:10" x14ac:dyDescent="0.3">
      <c r="A989" s="11">
        <v>9.74</v>
      </c>
      <c r="B989" s="7">
        <v>7</v>
      </c>
      <c r="C989" s="11">
        <f t="shared" si="91"/>
        <v>-1.7998900274393943E-5</v>
      </c>
      <c r="D989" s="11">
        <f t="shared" si="91"/>
        <v>4.8597030740863643E-4</v>
      </c>
      <c r="E989" s="11">
        <f t="shared" si="91"/>
        <v>-4.2357087052292269E-3</v>
      </c>
      <c r="F989" s="11">
        <f t="shared" si="91"/>
        <v>3.6777598857702286E-2</v>
      </c>
      <c r="G989" s="3">
        <f t="shared" si="92"/>
        <v>2.4993461329812713E-2</v>
      </c>
      <c r="H989" s="11">
        <f t="shared" si="90"/>
        <v>0.78392940027797986</v>
      </c>
      <c r="I989" s="3">
        <f t="shared" si="93"/>
        <v>2.605036054155363E-2</v>
      </c>
      <c r="J989" s="22">
        <f t="shared" si="94"/>
        <v>260.5036054155363</v>
      </c>
    </row>
    <row r="990" spans="1:10" x14ac:dyDescent="0.3">
      <c r="A990" s="11">
        <v>9.75</v>
      </c>
      <c r="B990" s="7">
        <v>7</v>
      </c>
      <c r="C990" s="11">
        <f t="shared" si="91"/>
        <v>-1.7998900274393943E-5</v>
      </c>
      <c r="D990" s="11">
        <f t="shared" si="91"/>
        <v>4.8597030740863643E-4</v>
      </c>
      <c r="E990" s="11">
        <f t="shared" si="91"/>
        <v>-4.2357087052292269E-3</v>
      </c>
      <c r="F990" s="11">
        <f t="shared" si="91"/>
        <v>3.6777598857702286E-2</v>
      </c>
      <c r="G990" s="3">
        <f t="shared" si="92"/>
        <v>2.4994541870738723E-2</v>
      </c>
      <c r="H990" s="11">
        <f t="shared" si="90"/>
        <v>0.7837252368657821</v>
      </c>
      <c r="I990" s="3">
        <f t="shared" si="93"/>
        <v>2.6042971262781656E-2</v>
      </c>
      <c r="J990" s="22">
        <f t="shared" si="94"/>
        <v>260.42971262781657</v>
      </c>
    </row>
    <row r="991" spans="1:10" x14ac:dyDescent="0.3">
      <c r="A991" s="11">
        <v>9.76</v>
      </c>
      <c r="B991" s="7">
        <v>7</v>
      </c>
      <c r="C991" s="11">
        <f t="shared" si="91"/>
        <v>-1.7998900274393943E-5</v>
      </c>
      <c r="D991" s="11">
        <f t="shared" si="91"/>
        <v>4.8597030740863643E-4</v>
      </c>
      <c r="E991" s="11">
        <f t="shared" si="91"/>
        <v>-4.2357087052292269E-3</v>
      </c>
      <c r="F991" s="11">
        <f t="shared" si="91"/>
        <v>3.6777598857702286E-2</v>
      </c>
      <c r="G991" s="3">
        <f t="shared" si="92"/>
        <v>2.4995614312159617E-2</v>
      </c>
      <c r="H991" s="11">
        <f t="shared" si="90"/>
        <v>0.78352117163081036</v>
      </c>
      <c r="I991" s="3" t="e">
        <f t="shared" si="93"/>
        <v>#DIV/0!</v>
      </c>
      <c r="J991" s="22" t="e">
        <f t="shared" si="94"/>
        <v>#DIV/0!</v>
      </c>
    </row>
    <row r="992" spans="1:10" x14ac:dyDescent="0.3">
      <c r="A992" s="11">
        <v>9.77</v>
      </c>
      <c r="B992" s="7">
        <v>7</v>
      </c>
      <c r="C992" s="11">
        <f t="shared" si="91"/>
        <v>-1.7998900274393943E-5</v>
      </c>
      <c r="D992" s="11">
        <f t="shared" si="91"/>
        <v>4.8597030740863643E-4</v>
      </c>
      <c r="E992" s="11">
        <f t="shared" si="91"/>
        <v>-4.2357087052292269E-3</v>
      </c>
      <c r="F992" s="11">
        <f t="shared" si="91"/>
        <v>3.6777598857702286E-2</v>
      </c>
      <c r="G992" s="3">
        <f t="shared" si="92"/>
        <v>2.499667854608199E-2</v>
      </c>
      <c r="H992" s="11">
        <f t="shared" si="90"/>
        <v>0.78331720554087036</v>
      </c>
      <c r="I992" s="3" t="e">
        <f t="shared" si="93"/>
        <v>#DIV/0!</v>
      </c>
      <c r="J992" s="22" t="e">
        <f t="shared" si="94"/>
        <v>#DIV/0!</v>
      </c>
    </row>
    <row r="993" spans="1:10" x14ac:dyDescent="0.3">
      <c r="A993" s="11">
        <v>9.7799999999999994</v>
      </c>
      <c r="B993" s="7">
        <v>7</v>
      </c>
      <c r="C993" s="11">
        <f t="shared" si="91"/>
        <v>-1.7998900274393943E-5</v>
      </c>
      <c r="D993" s="11">
        <f t="shared" si="91"/>
        <v>4.8597030740863643E-4</v>
      </c>
      <c r="E993" s="11">
        <f t="shared" si="91"/>
        <v>-4.2357087052292269E-3</v>
      </c>
      <c r="F993" s="11">
        <f t="shared" si="91"/>
        <v>3.6777598857702286E-2</v>
      </c>
      <c r="G993" s="3">
        <f t="shared" si="92"/>
        <v>2.4997734464512422E-2</v>
      </c>
      <c r="H993" s="11">
        <f t="shared" si="90"/>
        <v>0.78311333956612161</v>
      </c>
      <c r="I993" s="3" t="e">
        <f t="shared" si="93"/>
        <v>#DIV/0!</v>
      </c>
      <c r="J993" s="22" t="e">
        <f t="shared" si="94"/>
        <v>#DIV/0!</v>
      </c>
    </row>
    <row r="994" spans="1:10" x14ac:dyDescent="0.3">
      <c r="A994" s="11">
        <v>9.7899999999999991</v>
      </c>
      <c r="B994" s="7">
        <v>7</v>
      </c>
      <c r="C994" s="11">
        <f t="shared" si="91"/>
        <v>-1.7998900274393943E-5</v>
      </c>
      <c r="D994" s="11">
        <f t="shared" si="91"/>
        <v>4.8597030740863643E-4</v>
      </c>
      <c r="E994" s="11">
        <f t="shared" si="91"/>
        <v>-4.2357087052292269E-3</v>
      </c>
      <c r="F994" s="11">
        <f t="shared" si="91"/>
        <v>3.6777598857702286E-2</v>
      </c>
      <c r="G994" s="3">
        <f t="shared" si="92"/>
        <v>2.4998781959457535E-2</v>
      </c>
      <c r="H994" s="11">
        <f t="shared" si="90"/>
        <v>0.7829095746790744</v>
      </c>
      <c r="I994" s="3" t="e">
        <f t="shared" si="93"/>
        <v>#DIV/0!</v>
      </c>
      <c r="J994" s="22" t="e">
        <f t="shared" si="94"/>
        <v>#DIV/0!</v>
      </c>
    </row>
    <row r="995" spans="1:10" x14ac:dyDescent="0.3">
      <c r="A995" s="11">
        <v>9.8000000000000007</v>
      </c>
      <c r="B995" s="7">
        <v>7</v>
      </c>
      <c r="C995" s="11">
        <f t="shared" si="91"/>
        <v>-1.7998900274393943E-5</v>
      </c>
      <c r="D995" s="11">
        <f t="shared" si="91"/>
        <v>4.8597030740863643E-4</v>
      </c>
      <c r="E995" s="11">
        <f t="shared" si="91"/>
        <v>-4.2357087052292269E-3</v>
      </c>
      <c r="F995" s="11">
        <f t="shared" si="91"/>
        <v>3.6777598857702286E-2</v>
      </c>
      <c r="G995" s="3">
        <f t="shared" si="92"/>
        <v>2.4999820922923924E-2</v>
      </c>
      <c r="H995" s="11">
        <f t="shared" si="90"/>
        <v>0.78270591185458682</v>
      </c>
      <c r="I995" s="3" t="e">
        <f t="shared" si="93"/>
        <v>#DIV/0!</v>
      </c>
      <c r="J995" s="22" t="e">
        <f t="shared" si="94"/>
        <v>#DIV/0!</v>
      </c>
    </row>
    <row r="996" spans="1:10" x14ac:dyDescent="0.3">
      <c r="A996" s="11">
        <v>9.81</v>
      </c>
      <c r="B996" s="7">
        <v>7</v>
      </c>
      <c r="C996" s="11">
        <f t="shared" si="91"/>
        <v>-1.7998900274393943E-5</v>
      </c>
      <c r="D996" s="11">
        <f t="shared" si="91"/>
        <v>4.8597030740863643E-4</v>
      </c>
      <c r="E996" s="11">
        <f t="shared" si="91"/>
        <v>-4.2357087052292269E-3</v>
      </c>
      <c r="F996" s="11">
        <f t="shared" si="91"/>
        <v>3.6777598857702286E-2</v>
      </c>
      <c r="G996" s="3">
        <f t="shared" si="92"/>
        <v>2.5000851246918167E-2</v>
      </c>
      <c r="H996" s="11">
        <f t="shared" si="90"/>
        <v>0.78250235206986185</v>
      </c>
      <c r="I996" s="3" t="e">
        <f t="shared" si="93"/>
        <v>#DIV/0!</v>
      </c>
      <c r="J996" s="22" t="e">
        <f t="shared" si="94"/>
        <v>#DIV/0!</v>
      </c>
    </row>
    <row r="997" spans="1:10" x14ac:dyDescent="0.3">
      <c r="A997" s="11">
        <v>9.82</v>
      </c>
      <c r="B997" s="7">
        <v>7</v>
      </c>
      <c r="C997" s="11">
        <f t="shared" si="91"/>
        <v>-1.7998900274393943E-5</v>
      </c>
      <c r="D997" s="11">
        <f t="shared" si="91"/>
        <v>4.8597030740863643E-4</v>
      </c>
      <c r="E997" s="11">
        <f t="shared" si="91"/>
        <v>-4.2357087052292269E-3</v>
      </c>
      <c r="F997" s="11">
        <f t="shared" si="91"/>
        <v>3.6777598857702286E-2</v>
      </c>
      <c r="G997" s="3">
        <f t="shared" si="92"/>
        <v>2.5001872823446892E-2</v>
      </c>
      <c r="H997" s="11">
        <f t="shared" si="90"/>
        <v>0.7822988963044436</v>
      </c>
      <c r="I997" s="3" t="e">
        <f t="shared" si="93"/>
        <v>#DIV/0!</v>
      </c>
      <c r="J997" s="22" t="e">
        <f t="shared" si="94"/>
        <v>#DIV/0!</v>
      </c>
    </row>
    <row r="998" spans="1:10" x14ac:dyDescent="0.3">
      <c r="A998" s="11">
        <v>9.83</v>
      </c>
      <c r="B998" s="7">
        <v>7</v>
      </c>
      <c r="C998" s="11">
        <f t="shared" si="91"/>
        <v>-1.7998900274393943E-5</v>
      </c>
      <c r="D998" s="11">
        <f t="shared" si="91"/>
        <v>4.8597030740863643E-4</v>
      </c>
      <c r="E998" s="11">
        <f t="shared" si="91"/>
        <v>-4.2357087052292269E-3</v>
      </c>
      <c r="F998" s="11">
        <f t="shared" si="91"/>
        <v>3.6777598857702286E-2</v>
      </c>
      <c r="G998" s="3">
        <f t="shared" si="92"/>
        <v>2.500288554451667E-2</v>
      </c>
      <c r="H998" s="11">
        <f t="shared" si="90"/>
        <v>0.78209554554021488</v>
      </c>
      <c r="I998" s="3" t="e">
        <f t="shared" si="93"/>
        <v>#DIV/0!</v>
      </c>
      <c r="J998" s="22" t="e">
        <f t="shared" si="94"/>
        <v>#DIV/0!</v>
      </c>
    </row>
    <row r="999" spans="1:10" x14ac:dyDescent="0.3">
      <c r="A999" s="11">
        <v>9.84</v>
      </c>
      <c r="B999" s="7">
        <v>7</v>
      </c>
      <c r="C999" s="11">
        <f t="shared" si="91"/>
        <v>-1.7998900274393943E-5</v>
      </c>
      <c r="D999" s="11">
        <f t="shared" si="91"/>
        <v>4.8597030740863643E-4</v>
      </c>
      <c r="E999" s="11">
        <f t="shared" si="91"/>
        <v>-4.2357087052292269E-3</v>
      </c>
      <c r="F999" s="11">
        <f t="shared" si="91"/>
        <v>3.6777598857702286E-2</v>
      </c>
      <c r="G999" s="3">
        <f t="shared" si="92"/>
        <v>2.5003889302134114E-2</v>
      </c>
      <c r="H999" s="11">
        <f t="shared" si="90"/>
        <v>0.78189230076139415</v>
      </c>
      <c r="I999" s="3" t="e">
        <f t="shared" si="93"/>
        <v>#DIV/0!</v>
      </c>
      <c r="J999" s="22" t="e">
        <f t="shared" si="94"/>
        <v>#DIV/0!</v>
      </c>
    </row>
    <row r="1000" spans="1:10" x14ac:dyDescent="0.3">
      <c r="A1000" s="11">
        <v>9.85</v>
      </c>
      <c r="B1000" s="7">
        <v>7</v>
      </c>
      <c r="C1000" s="11">
        <f t="shared" si="91"/>
        <v>-1.7998900274393943E-5</v>
      </c>
      <c r="D1000" s="11">
        <f t="shared" si="91"/>
        <v>4.8597030740863643E-4</v>
      </c>
      <c r="E1000" s="11">
        <f t="shared" si="91"/>
        <v>-4.2357087052292269E-3</v>
      </c>
      <c r="F1000" s="11">
        <f t="shared" si="91"/>
        <v>3.6777598857702286E-2</v>
      </c>
      <c r="G1000" s="3">
        <f t="shared" si="92"/>
        <v>2.5004883988305828E-2</v>
      </c>
      <c r="H1000" s="11">
        <f t="shared" si="90"/>
        <v>0.78168916295453195</v>
      </c>
      <c r="I1000" s="3" t="e">
        <f t="shared" si="93"/>
        <v>#DIV/0!</v>
      </c>
      <c r="J1000" s="22" t="e">
        <f t="shared" si="94"/>
        <v>#DIV/0!</v>
      </c>
    </row>
    <row r="1001" spans="1:10" x14ac:dyDescent="0.3">
      <c r="A1001" s="11">
        <v>9.86</v>
      </c>
      <c r="B1001" s="7">
        <v>7</v>
      </c>
      <c r="C1001" s="11">
        <f t="shared" si="91"/>
        <v>-1.7998900274393943E-5</v>
      </c>
      <c r="D1001" s="11">
        <f t="shared" si="91"/>
        <v>4.8597030740863643E-4</v>
      </c>
      <c r="E1001" s="11">
        <f t="shared" si="91"/>
        <v>-4.2357087052292269E-3</v>
      </c>
      <c r="F1001" s="11">
        <f t="shared" si="91"/>
        <v>3.6777598857702286E-2</v>
      </c>
      <c r="G1001" s="3">
        <f t="shared" si="92"/>
        <v>2.5005869495038385E-2</v>
      </c>
      <c r="H1001" s="11">
        <f t="shared" si="90"/>
        <v>0.78148613310850867</v>
      </c>
      <c r="I1001" s="3" t="e">
        <f t="shared" si="93"/>
        <v>#DIV/0!</v>
      </c>
      <c r="J1001" s="22" t="e">
        <f t="shared" si="94"/>
        <v>#DIV/0!</v>
      </c>
    </row>
    <row r="1002" spans="1:10" x14ac:dyDescent="0.3">
      <c r="A1002" s="11">
        <v>9.8699999999999992</v>
      </c>
      <c r="B1002" s="7">
        <v>7</v>
      </c>
      <c r="C1002" s="11">
        <f t="shared" si="91"/>
        <v>-1.7998900274393943E-5</v>
      </c>
      <c r="D1002" s="11">
        <f t="shared" si="91"/>
        <v>4.8597030740863643E-4</v>
      </c>
      <c r="E1002" s="11">
        <f t="shared" si="91"/>
        <v>-4.2357087052292269E-3</v>
      </c>
      <c r="F1002" s="11">
        <f t="shared" si="91"/>
        <v>3.6777598857702286E-2</v>
      </c>
      <c r="G1002" s="3">
        <f t="shared" si="92"/>
        <v>2.5006845714338418E-2</v>
      </c>
      <c r="H1002" s="11">
        <f t="shared" si="90"/>
        <v>0.7812832122145309</v>
      </c>
      <c r="I1002" s="3" t="e">
        <f t="shared" si="93"/>
        <v>#DIV/0!</v>
      </c>
      <c r="J1002" s="22" t="e">
        <f t="shared" si="94"/>
        <v>#DIV/0!</v>
      </c>
    </row>
    <row r="1003" spans="1:10" x14ac:dyDescent="0.3">
      <c r="A1003" s="11">
        <v>9.8800000000000008</v>
      </c>
      <c r="B1003" s="7">
        <v>7</v>
      </c>
      <c r="C1003" s="11">
        <f t="shared" si="91"/>
        <v>-1.7998900274393943E-5</v>
      </c>
      <c r="D1003" s="11">
        <f t="shared" si="91"/>
        <v>4.8597030740863643E-4</v>
      </c>
      <c r="E1003" s="11">
        <f t="shared" si="91"/>
        <v>-4.2357087052292269E-3</v>
      </c>
      <c r="F1003" s="11">
        <f t="shared" si="91"/>
        <v>3.6777598857702286E-2</v>
      </c>
      <c r="G1003" s="3">
        <f t="shared" si="92"/>
        <v>2.5007812538212503E-2</v>
      </c>
      <c r="H1003" s="11">
        <f t="shared" si="90"/>
        <v>0.78108040126612888</v>
      </c>
      <c r="I1003" s="3" t="e">
        <f t="shared" si="93"/>
        <v>#DIV/0!</v>
      </c>
      <c r="J1003" s="22" t="e">
        <f t="shared" si="94"/>
        <v>#DIV/0!</v>
      </c>
    </row>
    <row r="1004" spans="1:10" x14ac:dyDescent="0.3">
      <c r="A1004" s="11">
        <v>9.89</v>
      </c>
      <c r="B1004" s="7">
        <v>7</v>
      </c>
      <c r="C1004" s="11">
        <f t="shared" si="91"/>
        <v>-1.7998900274393943E-5</v>
      </c>
      <c r="D1004" s="11">
        <f t="shared" si="91"/>
        <v>4.8597030740863643E-4</v>
      </c>
      <c r="E1004" s="11">
        <f t="shared" si="91"/>
        <v>-4.2357087052292269E-3</v>
      </c>
      <c r="F1004" s="11">
        <f t="shared" si="91"/>
        <v>3.6777598857702286E-2</v>
      </c>
      <c r="G1004" s="3">
        <f t="shared" si="92"/>
        <v>2.5008769858667238E-2</v>
      </c>
      <c r="H1004" s="11">
        <f t="shared" si="90"/>
        <v>0.78087770125915368</v>
      </c>
      <c r="I1004" s="3" t="e">
        <f t="shared" si="93"/>
        <v>#DIV/0!</v>
      </c>
      <c r="J1004" s="22" t="e">
        <f t="shared" si="94"/>
        <v>#DIV/0!</v>
      </c>
    </row>
    <row r="1005" spans="1:10" x14ac:dyDescent="0.3">
      <c r="A1005" s="11">
        <v>9.9</v>
      </c>
      <c r="B1005" s="7">
        <v>7</v>
      </c>
      <c r="C1005" s="11">
        <f t="shared" si="91"/>
        <v>-1.7998900274393943E-5</v>
      </c>
      <c r="D1005" s="11">
        <f t="shared" si="91"/>
        <v>4.8597030740863643E-4</v>
      </c>
      <c r="E1005" s="11">
        <f t="shared" si="91"/>
        <v>-4.2357087052292269E-3</v>
      </c>
      <c r="F1005" s="11">
        <f t="shared" si="91"/>
        <v>3.6777598857702286E-2</v>
      </c>
      <c r="G1005" s="3">
        <f t="shared" si="92"/>
        <v>2.5009717567709228E-2</v>
      </c>
      <c r="H1005" s="11">
        <f t="shared" si="90"/>
        <v>0.78067511319177363</v>
      </c>
      <c r="I1005" s="3" t="e">
        <f t="shared" si="93"/>
        <v>#DIV/0!</v>
      </c>
      <c r="J1005" s="22" t="e">
        <f t="shared" si="94"/>
        <v>#DIV/0!</v>
      </c>
    </row>
    <row r="1006" spans="1:10" x14ac:dyDescent="0.3">
      <c r="A1006" s="11">
        <v>9.91</v>
      </c>
      <c r="B1006" s="7">
        <v>7</v>
      </c>
      <c r="C1006" s="11">
        <f t="shared" si="91"/>
        <v>-1.7998900274393943E-5</v>
      </c>
      <c r="D1006" s="11">
        <f t="shared" si="91"/>
        <v>4.8597030740863643E-4</v>
      </c>
      <c r="E1006" s="11">
        <f t="shared" si="91"/>
        <v>-4.2357087052292269E-3</v>
      </c>
      <c r="F1006" s="11">
        <f t="shared" si="91"/>
        <v>3.6777598857702286E-2</v>
      </c>
      <c r="G1006" s="3">
        <f t="shared" si="92"/>
        <v>2.5010655557345069E-2</v>
      </c>
      <c r="H1006" s="11">
        <f t="shared" si="90"/>
        <v>0.78047263806447198</v>
      </c>
      <c r="I1006" s="3" t="e">
        <f t="shared" si="93"/>
        <v>#DIV/0!</v>
      </c>
      <c r="J1006" s="22" t="e">
        <f t="shared" si="94"/>
        <v>#DIV/0!</v>
      </c>
    </row>
    <row r="1007" spans="1:10" x14ac:dyDescent="0.3">
      <c r="A1007" s="11">
        <v>9.92</v>
      </c>
      <c r="B1007" s="7">
        <v>7</v>
      </c>
      <c r="C1007" s="11">
        <f t="shared" si="91"/>
        <v>-1.7998900274393943E-5</v>
      </c>
      <c r="D1007" s="11">
        <f t="shared" si="91"/>
        <v>4.8597030740863643E-4</v>
      </c>
      <c r="E1007" s="11">
        <f t="shared" si="91"/>
        <v>-4.2357087052292269E-3</v>
      </c>
      <c r="F1007" s="11">
        <f t="shared" si="91"/>
        <v>3.6777598857702286E-2</v>
      </c>
      <c r="G1007" s="3">
        <f t="shared" si="92"/>
        <v>2.5011583719581367E-2</v>
      </c>
      <c r="H1007" s="11">
        <f t="shared" si="90"/>
        <v>0.78027027688004402</v>
      </c>
      <c r="I1007" s="3" t="e">
        <f t="shared" si="93"/>
        <v>#DIV/0!</v>
      </c>
      <c r="J1007" s="22" t="e">
        <f t="shared" si="94"/>
        <v>#DIV/0!</v>
      </c>
    </row>
    <row r="1008" spans="1:10" x14ac:dyDescent="0.3">
      <c r="A1008" s="11">
        <v>9.93</v>
      </c>
      <c r="B1008" s="7">
        <v>7</v>
      </c>
      <c r="C1008" s="11">
        <f t="shared" si="91"/>
        <v>-1.7998900274393943E-5</v>
      </c>
      <c r="D1008" s="11">
        <f t="shared" si="91"/>
        <v>4.8597030740863643E-4</v>
      </c>
      <c r="E1008" s="11">
        <f t="shared" si="91"/>
        <v>-4.2357087052292269E-3</v>
      </c>
      <c r="F1008" s="11">
        <f t="shared" si="91"/>
        <v>3.6777598857702286E-2</v>
      </c>
      <c r="G1008" s="3">
        <f t="shared" si="92"/>
        <v>2.5012501946424712E-2</v>
      </c>
      <c r="H1008" s="11">
        <f t="shared" si="90"/>
        <v>0.78006803064359387</v>
      </c>
      <c r="I1008" s="3" t="e">
        <f t="shared" si="93"/>
        <v>#DIV/0!</v>
      </c>
      <c r="J1008" s="22" t="e">
        <f t="shared" si="94"/>
        <v>#DIV/0!</v>
      </c>
    </row>
    <row r="1009" spans="1:10" x14ac:dyDescent="0.3">
      <c r="A1009" s="11">
        <v>9.94</v>
      </c>
      <c r="B1009" s="7">
        <v>7</v>
      </c>
      <c r="C1009" s="11">
        <f t="shared" si="91"/>
        <v>-1.7998900274393943E-5</v>
      </c>
      <c r="D1009" s="11">
        <f t="shared" si="91"/>
        <v>4.8597030740863643E-4</v>
      </c>
      <c r="E1009" s="11">
        <f t="shared" si="91"/>
        <v>-4.2357087052292269E-3</v>
      </c>
      <c r="F1009" s="11">
        <f t="shared" si="91"/>
        <v>3.6777598857702286E-2</v>
      </c>
      <c r="G1009" s="3">
        <f t="shared" si="92"/>
        <v>2.5013410129881689E-2</v>
      </c>
      <c r="H1009" s="11">
        <f t="shared" si="90"/>
        <v>0.77986590036253234</v>
      </c>
      <c r="I1009" s="3" t="e">
        <f t="shared" si="93"/>
        <v>#DIV/0!</v>
      </c>
      <c r="J1009" s="22" t="e">
        <f t="shared" si="94"/>
        <v>#DIV/0!</v>
      </c>
    </row>
    <row r="1010" spans="1:10" x14ac:dyDescent="0.3">
      <c r="A1010" s="11">
        <v>9.9499999999999993</v>
      </c>
      <c r="B1010" s="7">
        <v>7</v>
      </c>
      <c r="C1010" s="11">
        <f t="shared" si="91"/>
        <v>-1.7998900274393943E-5</v>
      </c>
      <c r="D1010" s="11">
        <f t="shared" si="91"/>
        <v>4.8597030740863643E-4</v>
      </c>
      <c r="E1010" s="11">
        <f t="shared" si="91"/>
        <v>-4.2357087052292269E-3</v>
      </c>
      <c r="F1010" s="11">
        <f t="shared" si="91"/>
        <v>3.6777598857702286E-2</v>
      </c>
      <c r="G1010" s="3">
        <f t="shared" si="92"/>
        <v>2.5014308161958928E-2</v>
      </c>
      <c r="H1010" s="11">
        <f t="shared" si="90"/>
        <v>0.77966388704657297</v>
      </c>
      <c r="I1010" s="3" t="e">
        <f t="shared" si="93"/>
        <v>#DIV/0!</v>
      </c>
      <c r="J1010" s="22" t="e">
        <f t="shared" si="94"/>
        <v>#DIV/0!</v>
      </c>
    </row>
    <row r="1011" spans="1:10" x14ac:dyDescent="0.3">
      <c r="A1011" s="11">
        <v>9.9600000000000009</v>
      </c>
      <c r="B1011" s="7">
        <v>7</v>
      </c>
      <c r="C1011" s="11">
        <f t="shared" si="91"/>
        <v>-1.7998900274393943E-5</v>
      </c>
      <c r="D1011" s="11">
        <f t="shared" si="91"/>
        <v>4.8597030740863643E-4</v>
      </c>
      <c r="E1011" s="11">
        <f t="shared" si="91"/>
        <v>-4.2357087052292269E-3</v>
      </c>
      <c r="F1011" s="11">
        <f t="shared" si="91"/>
        <v>3.6777598857702286E-2</v>
      </c>
      <c r="G1011" s="3">
        <f t="shared" si="92"/>
        <v>2.5015195934663E-2</v>
      </c>
      <c r="H1011" s="11">
        <f t="shared" si="90"/>
        <v>0.77946199170773023</v>
      </c>
      <c r="I1011" s="3" t="e">
        <f t="shared" si="93"/>
        <v>#DIV/0!</v>
      </c>
      <c r="J1011" s="22" t="e">
        <f t="shared" si="94"/>
        <v>#DIV/0!</v>
      </c>
    </row>
    <row r="1012" spans="1:10" x14ac:dyDescent="0.3">
      <c r="A1012" s="11">
        <v>9.9700000000000006</v>
      </c>
      <c r="B1012" s="7">
        <v>7</v>
      </c>
      <c r="C1012" s="11">
        <f t="shared" si="91"/>
        <v>-1.7998900274393943E-5</v>
      </c>
      <c r="D1012" s="11">
        <f t="shared" si="91"/>
        <v>4.8597030740863643E-4</v>
      </c>
      <c r="E1012" s="11">
        <f t="shared" si="91"/>
        <v>-4.2357087052292269E-3</v>
      </c>
      <c r="F1012" s="11">
        <f t="shared" si="91"/>
        <v>3.6777598857702286E-2</v>
      </c>
      <c r="G1012" s="3">
        <f t="shared" si="92"/>
        <v>2.5016073340000524E-2</v>
      </c>
      <c r="H1012" s="11">
        <f t="shared" si="90"/>
        <v>0.77926021536031653</v>
      </c>
      <c r="I1012" s="3" t="e">
        <f t="shared" si="93"/>
        <v>#DIV/0!</v>
      </c>
      <c r="J1012" s="22" t="e">
        <f t="shared" si="94"/>
        <v>#DIV/0!</v>
      </c>
    </row>
    <row r="1013" spans="1:10" x14ac:dyDescent="0.3">
      <c r="A1013" s="11">
        <v>9.98</v>
      </c>
      <c r="B1013" s="7">
        <v>7</v>
      </c>
      <c r="C1013" s="11">
        <f t="shared" si="91"/>
        <v>-1.7998900274393943E-5</v>
      </c>
      <c r="D1013" s="11">
        <f t="shared" si="91"/>
        <v>4.8597030740863643E-4</v>
      </c>
      <c r="E1013" s="11">
        <f t="shared" si="91"/>
        <v>-4.2357087052292269E-3</v>
      </c>
      <c r="F1013" s="11">
        <f t="shared" si="91"/>
        <v>3.6777598857702286E-2</v>
      </c>
      <c r="G1013" s="3">
        <f t="shared" si="92"/>
        <v>2.501694026997809E-2</v>
      </c>
      <c r="H1013" s="11">
        <f t="shared" si="90"/>
        <v>0.77905855902093912</v>
      </c>
      <c r="I1013" s="3" t="e">
        <f t="shared" si="93"/>
        <v>#DIV/0!</v>
      </c>
      <c r="J1013" s="22" t="e">
        <f t="shared" si="94"/>
        <v>#DIV/0!</v>
      </c>
    </row>
    <row r="1014" spans="1:10" x14ac:dyDescent="0.3">
      <c r="A1014" s="11">
        <v>9.99</v>
      </c>
      <c r="B1014" s="7">
        <v>7</v>
      </c>
      <c r="C1014" s="11">
        <f t="shared" si="91"/>
        <v>-1.7998900274393943E-5</v>
      </c>
      <c r="D1014" s="11">
        <f t="shared" si="91"/>
        <v>4.8597030740863643E-4</v>
      </c>
      <c r="E1014" s="11">
        <f t="shared" si="91"/>
        <v>-4.2357087052292269E-3</v>
      </c>
      <c r="F1014" s="11">
        <f t="shared" si="91"/>
        <v>3.6777598857702286E-2</v>
      </c>
      <c r="G1014" s="3">
        <f t="shared" si="92"/>
        <v>2.5017796616602278E-2</v>
      </c>
      <c r="H1014" s="11">
        <f t="shared" si="90"/>
        <v>0.77885702370849785</v>
      </c>
      <c r="I1014" s="3" t="e">
        <f t="shared" si="93"/>
        <v>#DIV/0!</v>
      </c>
      <c r="J1014" s="22" t="e">
        <f t="shared" si="94"/>
        <v>#DIV/0!</v>
      </c>
    </row>
    <row r="1015" spans="1:10" x14ac:dyDescent="0.3">
      <c r="A1015" s="11">
        <v>10</v>
      </c>
      <c r="B1015" s="7">
        <v>10</v>
      </c>
      <c r="C1015" s="11">
        <f t="shared" si="91"/>
        <v>-4.9197010937506248E-5</v>
      </c>
      <c r="D1015" s="11">
        <f t="shared" si="91"/>
        <v>7.4215653209385964E-4</v>
      </c>
      <c r="E1015" s="11">
        <f t="shared" si="91"/>
        <v>0</v>
      </c>
      <c r="F1015" s="11">
        <f t="shared" si="91"/>
        <v>0</v>
      </c>
      <c r="G1015" s="3">
        <f t="shared" si="92"/>
        <v>2.5018642271879714E-2</v>
      </c>
      <c r="H1015" s="11">
        <f t="shared" si="90"/>
        <v>0.77865561044418174</v>
      </c>
      <c r="I1015" s="3" t="e">
        <f t="shared" si="93"/>
        <v>#DIV/0!</v>
      </c>
      <c r="J1015" s="22" t="e">
        <f t="shared" si="94"/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Pricing</vt:lpstr>
      <vt:lpstr>Bootstrap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Bakulin</dc:creator>
  <cp:lastModifiedBy>Artem Bakulin</cp:lastModifiedBy>
  <dcterms:created xsi:type="dcterms:W3CDTF">2024-03-08T17:38:25Z</dcterms:created>
  <dcterms:modified xsi:type="dcterms:W3CDTF">2024-03-10T10:12:45Z</dcterms:modified>
</cp:coreProperties>
</file>