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Табель" sheetId="1" r:id="rId1"/>
    <sheet name="Сортировка" sheetId="2" r:id="rId2"/>
  </sheets>
  <calcPr calcId="162913"/>
</workbook>
</file>

<file path=xl/calcChain.xml><?xml version="1.0" encoding="utf-8"?>
<calcChain xmlns="http://schemas.openxmlformats.org/spreadsheetml/2006/main">
  <c r="G60" i="2" l="1"/>
  <c r="F60" i="2"/>
  <c r="E60" i="2"/>
  <c r="H51" i="2"/>
  <c r="H58" i="2"/>
  <c r="I58" i="2" s="1"/>
  <c r="J58" i="2" s="1"/>
  <c r="H53" i="2"/>
  <c r="H54" i="2"/>
  <c r="I54" i="2" s="1"/>
  <c r="J54" i="2" s="1"/>
  <c r="H56" i="2"/>
  <c r="H59" i="2"/>
  <c r="I59" i="2" s="1"/>
  <c r="J59" i="2" s="1"/>
  <c r="H57" i="2"/>
  <c r="H50" i="2"/>
  <c r="I50" i="2" s="1"/>
  <c r="J50" i="2" s="1"/>
  <c r="H55" i="2"/>
  <c r="H52" i="2"/>
  <c r="I52" i="2" s="1"/>
  <c r="G44" i="2"/>
  <c r="F44" i="2"/>
  <c r="E44" i="2"/>
  <c r="H42" i="2"/>
  <c r="H35" i="2"/>
  <c r="I35" i="2" s="1"/>
  <c r="J35" i="2" s="1"/>
  <c r="H39" i="2"/>
  <c r="H41" i="2"/>
  <c r="I41" i="2" s="1"/>
  <c r="J41" i="2" s="1"/>
  <c r="H37" i="2"/>
  <c r="H36" i="2"/>
  <c r="I36" i="2" s="1"/>
  <c r="J36" i="2" s="1"/>
  <c r="H40" i="2"/>
  <c r="H43" i="2"/>
  <c r="I43" i="2" s="1"/>
  <c r="J43" i="2" s="1"/>
  <c r="H34" i="2"/>
  <c r="H38" i="2"/>
  <c r="I38" i="2" s="1"/>
  <c r="G28" i="2"/>
  <c r="F28" i="2"/>
  <c r="E28" i="2"/>
  <c r="H27" i="2"/>
  <c r="H20" i="2"/>
  <c r="I20" i="2" s="1"/>
  <c r="J20" i="2" s="1"/>
  <c r="H19" i="2"/>
  <c r="H21" i="2"/>
  <c r="I21" i="2" s="1"/>
  <c r="J21" i="2" s="1"/>
  <c r="H26" i="2"/>
  <c r="H23" i="2"/>
  <c r="I23" i="2" s="1"/>
  <c r="J23" i="2" s="1"/>
  <c r="H25" i="2"/>
  <c r="H22" i="2"/>
  <c r="I22" i="2" s="1"/>
  <c r="J22" i="2" s="1"/>
  <c r="H18" i="2"/>
  <c r="H24" i="2"/>
  <c r="I24" i="2" s="1"/>
  <c r="J24" i="2" s="1"/>
  <c r="F12" i="2"/>
  <c r="G12" i="2"/>
  <c r="E12" i="2"/>
  <c r="I4" i="2"/>
  <c r="J4" i="2" s="1"/>
  <c r="I5" i="2"/>
  <c r="J5" i="2" s="1"/>
  <c r="I6" i="2"/>
  <c r="I7" i="2"/>
  <c r="H3" i="2"/>
  <c r="H4" i="2"/>
  <c r="H5" i="2"/>
  <c r="H6" i="2"/>
  <c r="H7" i="2"/>
  <c r="H8" i="2"/>
  <c r="I8" i="2" s="1"/>
  <c r="H9" i="2"/>
  <c r="I9" i="2" s="1"/>
  <c r="H10" i="2"/>
  <c r="I10" i="2" s="1"/>
  <c r="J10" i="2" s="1"/>
  <c r="H11" i="2"/>
  <c r="I11" i="2" s="1"/>
  <c r="J11" i="2" s="1"/>
  <c r="H2" i="2"/>
  <c r="I2" i="2" s="1"/>
  <c r="AF7" i="1"/>
  <c r="AE7" i="1"/>
  <c r="AE8" i="1"/>
  <c r="AF8" i="1" s="1"/>
  <c r="AE9" i="1"/>
  <c r="AF9" i="1" s="1"/>
  <c r="AE10" i="1"/>
  <c r="AF10" i="1" s="1"/>
  <c r="AE11" i="1"/>
  <c r="AF11" i="1" s="1"/>
  <c r="AE12" i="1"/>
  <c r="AF12" i="1" s="1"/>
  <c r="AE6" i="1"/>
  <c r="AF6" i="1" s="1"/>
  <c r="AC7" i="1"/>
  <c r="AC8" i="1"/>
  <c r="AC9" i="1"/>
  <c r="AC10" i="1"/>
  <c r="AC11" i="1"/>
  <c r="AC12" i="1"/>
  <c r="AC6" i="1"/>
  <c r="AB6" i="1"/>
  <c r="AB7" i="1"/>
  <c r="AB8" i="1"/>
  <c r="AB9" i="1"/>
  <c r="AB10" i="1"/>
  <c r="AB11" i="1"/>
  <c r="AB12" i="1"/>
  <c r="AA7" i="1"/>
  <c r="AD7" i="1" s="1"/>
  <c r="AA8" i="1"/>
  <c r="AD8" i="1" s="1"/>
  <c r="AA9" i="1"/>
  <c r="AD9" i="1" s="1"/>
  <c r="AA10" i="1"/>
  <c r="AD10" i="1" s="1"/>
  <c r="AA11" i="1"/>
  <c r="AD11" i="1" s="1"/>
  <c r="AA12" i="1"/>
  <c r="AD12" i="1" s="1"/>
  <c r="AA6" i="1"/>
  <c r="AD6" i="1" s="1"/>
  <c r="J7" i="2" l="1"/>
  <c r="J6" i="2"/>
  <c r="H12" i="2"/>
  <c r="H44" i="2"/>
  <c r="H60" i="2"/>
  <c r="I53" i="2"/>
  <c r="J53" i="2" s="1"/>
  <c r="J52" i="2"/>
  <c r="I55" i="2"/>
  <c r="J55" i="2" s="1"/>
  <c r="I56" i="2"/>
  <c r="J56" i="2" s="1"/>
  <c r="I51" i="2"/>
  <c r="J51" i="2" s="1"/>
  <c r="I57" i="2"/>
  <c r="J57" i="2" s="1"/>
  <c r="I39" i="2"/>
  <c r="J39" i="2" s="1"/>
  <c r="J38" i="2"/>
  <c r="I34" i="2"/>
  <c r="J34" i="2" s="1"/>
  <c r="I37" i="2"/>
  <c r="J37" i="2" s="1"/>
  <c r="I42" i="2"/>
  <c r="J42" i="2" s="1"/>
  <c r="I40" i="2"/>
  <c r="J40" i="2" s="1"/>
  <c r="I3" i="2"/>
  <c r="I12" i="2" s="1"/>
  <c r="J2" i="2"/>
  <c r="J9" i="2"/>
  <c r="J8" i="2"/>
  <c r="H28" i="2"/>
  <c r="I25" i="2"/>
  <c r="J25" i="2" s="1"/>
  <c r="I19" i="2"/>
  <c r="J19" i="2" s="1"/>
  <c r="I18" i="2"/>
  <c r="I26" i="2"/>
  <c r="J26" i="2" s="1"/>
  <c r="I27" i="2"/>
  <c r="J27" i="2" s="1"/>
  <c r="I60" i="2" l="1"/>
  <c r="I44" i="2"/>
  <c r="J60" i="2"/>
  <c r="J44" i="2"/>
  <c r="I28" i="2"/>
  <c r="J3" i="2"/>
  <c r="J12" i="2" s="1"/>
  <c r="J18" i="2"/>
  <c r="J28" i="2" s="1"/>
</calcChain>
</file>

<file path=xl/sharedStrings.xml><?xml version="1.0" encoding="utf-8"?>
<sst xmlns="http://schemas.openxmlformats.org/spreadsheetml/2006/main" count="237" uniqueCount="62">
  <si>
    <t>ТАБЕЛЬ УЧЕТА РАБОЧЕГО ВРЕМЕНИ И РАСЧЕТА ЗАРПЛАТЫ</t>
  </si>
  <si>
    <t>ЗА ОКТЯБРЬ 2020 г.</t>
  </si>
  <si>
    <t>№ п/п</t>
  </si>
  <si>
    <t>Ф.И.О.</t>
  </si>
  <si>
    <t>Должность</t>
  </si>
  <si>
    <t>Оплата/час</t>
  </si>
  <si>
    <t>Числа месяца</t>
  </si>
  <si>
    <t>Дни явок</t>
  </si>
  <si>
    <t>отпуск</t>
  </si>
  <si>
    <t>б/лист</t>
  </si>
  <si>
    <t>Отработано часов</t>
  </si>
  <si>
    <t>Начислено</t>
  </si>
  <si>
    <t>прогул</t>
  </si>
  <si>
    <t>Дни неявок</t>
  </si>
  <si>
    <t>Борисова О.В.</t>
  </si>
  <si>
    <t>Иванов О.Р.</t>
  </si>
  <si>
    <t>Климова С.С.</t>
  </si>
  <si>
    <t>Соболева И.Д.</t>
  </si>
  <si>
    <t>Николаева Н.Н.</t>
  </si>
  <si>
    <t>Федоров М.И.</t>
  </si>
  <si>
    <t>Чернов П.К.</t>
  </si>
  <si>
    <t>профессор</t>
  </si>
  <si>
    <t>доцент</t>
  </si>
  <si>
    <t>ассистент</t>
  </si>
  <si>
    <t>о</t>
  </si>
  <si>
    <t>п</t>
  </si>
  <si>
    <t>б</t>
  </si>
  <si>
    <t xml:space="preserve">№ п/п </t>
  </si>
  <si>
    <t>Фамилия</t>
  </si>
  <si>
    <t>Имя</t>
  </si>
  <si>
    <t>Отчество</t>
  </si>
  <si>
    <t>январь</t>
  </si>
  <si>
    <t>февраль</t>
  </si>
  <si>
    <t>март</t>
  </si>
  <si>
    <t>Всего начислено</t>
  </si>
  <si>
    <t>Всего удержано</t>
  </si>
  <si>
    <t>Сумма к выдаче</t>
  </si>
  <si>
    <t>Петров</t>
  </si>
  <si>
    <t>Борисова</t>
  </si>
  <si>
    <t>Иванов</t>
  </si>
  <si>
    <t>Петрова</t>
  </si>
  <si>
    <t>Григорьев</t>
  </si>
  <si>
    <t>Яковлев</t>
  </si>
  <si>
    <t>Евгений</t>
  </si>
  <si>
    <t>Елена</t>
  </si>
  <si>
    <t>Иван</t>
  </si>
  <si>
    <t>Федор</t>
  </si>
  <si>
    <t>Никанор</t>
  </si>
  <si>
    <t>Ирина</t>
  </si>
  <si>
    <t>Яков</t>
  </si>
  <si>
    <t>Алексей</t>
  </si>
  <si>
    <t>Сергей</t>
  </si>
  <si>
    <t>Федорович</t>
  </si>
  <si>
    <t>Васильевна</t>
  </si>
  <si>
    <t>Иванович</t>
  </si>
  <si>
    <t>Евгеньевич</t>
  </si>
  <si>
    <t>Петрович</t>
  </si>
  <si>
    <t xml:space="preserve">Николаевна </t>
  </si>
  <si>
    <t>Андреевич</t>
  </si>
  <si>
    <t>Васильевич</t>
  </si>
  <si>
    <t>Алексеевч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</si>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</sst>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14" fontId="0" fillId="0" borderId="1" xfId="0" applyNumberFormat="1" applyBorder="1" applyAlignment="1">
      <alignment textRotation="90"/>
    </xf>
    <xf numFmtId="0" fontId="0" fillId="0" borderId="1" xfId="0" applyBorder="1" applyAlignment="1">
      <alignment horizontal="center" textRotation="90" wrapText="1"/>
    </xf>
    <xf numFmtId="164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164" fontId="0" fillId="0" borderId="1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0" xfId="0" applyBorder="1"/>
    <xf numFmtId="0" fontId="3" fillId="0" borderId="3" xfId="0" applyFont="1" applyBorder="1" applyAlignment="1">
      <alignment horizontal="right"/>
    </xf>
    <xf numFmtId="164" fontId="0" fillId="0" borderId="1" xfId="0" applyNumberForma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Отработано часов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583333333333334E-2"/>
          <c:y val="0.23411417322834646"/>
          <c:w val="0.81388888888888888"/>
          <c:h val="0.51251130067074946"/>
        </c:manualLayout>
      </c:layout>
      <c:pie3DChart>
        <c:varyColors val="1"/>
        <c:ser>
          <c:idx val="0"/>
          <c:order val="0"/>
          <c:spPr>
            <a:ln>
              <a:noFill/>
            </a:ln>
          </c:spPr>
          <c:explosion val="19"/>
          <c:dPt>
            <c:idx val="0"/>
            <c:bubble3D val="0"/>
            <c:spPr>
              <a:solidFill>
                <a:schemeClr val="accent1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6277-4CBE-B914-01A14F49D0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6277-4CBE-B914-01A14F49D0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6277-4CBE-B914-01A14F49D0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6277-4CBE-B914-01A14F49D07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6277-4CBE-B914-01A14F49D07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6277-4CBE-B914-01A14F49D07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6277-4CBE-B914-01A14F49D0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Табель!$B$6:$B$12</c:f>
              <c:strCache>
                <c:ptCount val="7"/>
                <c:pt idx="0">
                  <c:v>Борисова О.В.</c:v>
                </c:pt>
                <c:pt idx="1">
                  <c:v>Иванов О.Р.</c:v>
                </c:pt>
                <c:pt idx="2">
                  <c:v>Климова С.С.</c:v>
                </c:pt>
                <c:pt idx="3">
                  <c:v>Николаева Н.Н.</c:v>
                </c:pt>
                <c:pt idx="4">
                  <c:v>Соболева И.Д.</c:v>
                </c:pt>
                <c:pt idx="5">
                  <c:v>Федоров М.И.</c:v>
                </c:pt>
                <c:pt idx="6">
                  <c:v>Чернов П.К.</c:v>
                </c:pt>
              </c:strCache>
            </c:strRef>
          </c:cat>
          <c:val>
            <c:numRef>
              <c:f>Табель!$AE$6:$AE$12</c:f>
              <c:numCache>
                <c:formatCode>General</c:formatCode>
                <c:ptCount val="7"/>
                <c:pt idx="0">
                  <c:v>112</c:v>
                </c:pt>
                <c:pt idx="1">
                  <c:v>120</c:v>
                </c:pt>
                <c:pt idx="2">
                  <c:v>120</c:v>
                </c:pt>
                <c:pt idx="3">
                  <c:v>176</c:v>
                </c:pt>
                <c:pt idx="4">
                  <c:v>128</c:v>
                </c:pt>
                <c:pt idx="5">
                  <c:v>136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277-4CBE-B914-01A14F49D07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>
                <a:latin typeface="+mn-lt"/>
                <a:cs typeface="Times New Roman" panose="02020603050405020304" pitchFamily="18" charset="0"/>
              </a:rPr>
              <a:t>Начислено</a:t>
            </a:r>
          </a:p>
        </c:rich>
      </c:tx>
      <c:layout>
        <c:manualLayout>
          <c:xMode val="edge"/>
          <c:yMode val="edge"/>
          <c:x val="0.4150815109026814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solidFill>
            <a:schemeClr val="bg1">
              <a:lumMod val="65000"/>
            </a:schemeClr>
          </a:solidFill>
        </a:ln>
        <a:effectLst/>
        <a:sp3d>
          <a:contourClr>
            <a:schemeClr val="bg1">
              <a:lumMod val="6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>
          <a:contourClr>
            <a:schemeClr val="bg1">
              <a:lumMod val="65000"/>
            </a:schemeClr>
          </a:contourClr>
        </a:sp3d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228470409812229"/>
          <c:y val="0.19432888597258677"/>
          <c:w val="0.86628846859382347"/>
          <c:h val="0.64741542723826184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Табель!$B$6:$B$12</c:f>
              <c:strCache>
                <c:ptCount val="7"/>
                <c:pt idx="0">
                  <c:v>Борисова О.В.</c:v>
                </c:pt>
                <c:pt idx="1">
                  <c:v>Иванов О.Р.</c:v>
                </c:pt>
                <c:pt idx="2">
                  <c:v>Климова С.С.</c:v>
                </c:pt>
                <c:pt idx="3">
                  <c:v>Николаева Н.Н.</c:v>
                </c:pt>
                <c:pt idx="4">
                  <c:v>Соболева И.Д.</c:v>
                </c:pt>
                <c:pt idx="5">
                  <c:v>Федоров М.И.</c:v>
                </c:pt>
                <c:pt idx="6">
                  <c:v>Чернов П.К.</c:v>
                </c:pt>
              </c:strCache>
            </c:strRef>
          </c:cat>
          <c:val>
            <c:numRef>
              <c:f>Табель!$AF$6:$AF$12</c:f>
              <c:numCache>
                <c:formatCode>#\ ##0.00\ "₽"</c:formatCode>
                <c:ptCount val="7"/>
                <c:pt idx="0">
                  <c:v>33600</c:v>
                </c:pt>
                <c:pt idx="1">
                  <c:v>24000</c:v>
                </c:pt>
                <c:pt idx="2">
                  <c:v>18000</c:v>
                </c:pt>
                <c:pt idx="3">
                  <c:v>26400</c:v>
                </c:pt>
                <c:pt idx="4">
                  <c:v>25600</c:v>
                </c:pt>
                <c:pt idx="5">
                  <c:v>40800</c:v>
                </c:pt>
                <c:pt idx="6">
                  <c:v>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3-48D5-9021-81BACD317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9596992"/>
        <c:axId val="229605696"/>
        <c:axId val="0"/>
      </c:bar3DChart>
      <c:catAx>
        <c:axId val="22959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605696"/>
        <c:crosses val="autoZero"/>
        <c:auto val="1"/>
        <c:lblAlgn val="ctr"/>
        <c:lblOffset val="100"/>
        <c:noMultiLvlLbl val="0"/>
      </c:catAx>
      <c:valAx>
        <c:axId val="229605696"/>
        <c:scaling>
          <c:orientation val="minMax"/>
          <c:max val="4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\ ##0.00\ &quot;₽&quot;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959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538162</xdr:colOff>
      <xdr:row>14</xdr:row>
      <xdr:rowOff>128587</xdr:rowOff>
    </xdr:from>
    <xdr:to>
      <xdr:col>16</xdr:col>
      <xdr:colOff>242887</xdr:colOff>
      <xdr:row>29</xdr:row>
      <xdr:rowOff>14287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242887</xdr:colOff>
      <xdr:row>14</xdr:row>
      <xdr:rowOff>138112</xdr:rowOff>
    </xdr:from>
    <xdr:to>
      <xdr:col>32</xdr:col>
      <xdr:colOff>463827</xdr:colOff>
      <xdr:row>29</xdr:row>
      <xdr:rowOff>23812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opLeftCell="B5" zoomScale="115" zoomScaleNormal="115" workbookViewId="0">
      <selection activeCell="B16" sqref="B16"/>
    </sheetView>
  </sheetViews>
  <sheetFormatPr defaultRowHeight="15" x14ac:dyDescent="0.25"/>
  <cols>
    <col min="2" max="2" width="20.140625" customWidth="1"/>
    <col min="3" max="3" width="10.7109375" customWidth="1"/>
    <col min="5" max="5" width="4.85546875" customWidth="1"/>
    <col min="6" max="6" width="5" customWidth="1"/>
    <col min="7" max="7" width="4.7109375" customWidth="1"/>
    <col min="8" max="8" width="4.42578125" customWidth="1"/>
    <col min="9" max="9" width="4.28515625" customWidth="1"/>
    <col min="10" max="10" width="4.5703125" customWidth="1"/>
    <col min="11" max="11" width="4.42578125" customWidth="1"/>
    <col min="12" max="12" width="4" customWidth="1"/>
    <col min="13" max="15" width="4.28515625" customWidth="1"/>
    <col min="16" max="16" width="4" customWidth="1"/>
    <col min="17" max="17" width="3.7109375" customWidth="1"/>
    <col min="18" max="18" width="4" customWidth="1"/>
    <col min="19" max="19" width="3.7109375" customWidth="1"/>
    <col min="20" max="20" width="3.5703125" customWidth="1"/>
    <col min="21" max="21" width="4.140625" customWidth="1"/>
    <col min="22" max="22" width="4.28515625" customWidth="1"/>
    <col min="23" max="23" width="4.140625" customWidth="1"/>
    <col min="24" max="25" width="4.5703125" customWidth="1"/>
    <col min="26" max="26" width="4.28515625" customWidth="1"/>
    <col min="32" max="32" width="15.28515625" customWidth="1"/>
  </cols>
  <sheetData>
    <row r="1" spans="1:32" ht="18.7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ht="18.75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4" spans="1:32" ht="30" customHeight="1" x14ac:dyDescent="0.25">
      <c r="A4" s="16" t="s">
        <v>2</v>
      </c>
      <c r="B4" s="16" t="s">
        <v>3</v>
      </c>
      <c r="C4" s="16" t="s">
        <v>4</v>
      </c>
      <c r="D4" s="18" t="s">
        <v>5</v>
      </c>
      <c r="E4" s="20" t="s">
        <v>6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2"/>
      <c r="AA4" s="23" t="s">
        <v>7</v>
      </c>
      <c r="AB4" s="25" t="s">
        <v>13</v>
      </c>
      <c r="AC4" s="26"/>
      <c r="AD4" s="27"/>
      <c r="AE4" s="18" t="s">
        <v>10</v>
      </c>
      <c r="AF4" s="18" t="s">
        <v>11</v>
      </c>
    </row>
    <row r="5" spans="1:32" ht="57.75" customHeight="1" x14ac:dyDescent="0.25">
      <c r="A5" s="17"/>
      <c r="B5" s="17"/>
      <c r="C5" s="17"/>
      <c r="D5" s="19"/>
      <c r="E5" s="3">
        <v>43831</v>
      </c>
      <c r="F5" s="3">
        <v>43832</v>
      </c>
      <c r="G5" s="3">
        <v>43833</v>
      </c>
      <c r="H5" s="3">
        <v>43836</v>
      </c>
      <c r="I5" s="3">
        <v>43837</v>
      </c>
      <c r="J5" s="3">
        <v>43838</v>
      </c>
      <c r="K5" s="3">
        <v>43839</v>
      </c>
      <c r="L5" s="3">
        <v>43840</v>
      </c>
      <c r="M5" s="3">
        <v>43843</v>
      </c>
      <c r="N5" s="3">
        <v>43844</v>
      </c>
      <c r="O5" s="3">
        <v>43845</v>
      </c>
      <c r="P5" s="3">
        <v>43846</v>
      </c>
      <c r="Q5" s="3">
        <v>43847</v>
      </c>
      <c r="R5" s="3">
        <v>43850</v>
      </c>
      <c r="S5" s="3">
        <v>43851</v>
      </c>
      <c r="T5" s="3">
        <v>43852</v>
      </c>
      <c r="U5" s="3">
        <v>43853</v>
      </c>
      <c r="V5" s="3">
        <v>43854</v>
      </c>
      <c r="W5" s="3">
        <v>43857</v>
      </c>
      <c r="X5" s="3">
        <v>43858</v>
      </c>
      <c r="Y5" s="3">
        <v>43859</v>
      </c>
      <c r="Z5" s="3">
        <v>43860</v>
      </c>
      <c r="AA5" s="24"/>
      <c r="AB5" s="2" t="s">
        <v>8</v>
      </c>
      <c r="AC5" s="2" t="s">
        <v>9</v>
      </c>
      <c r="AD5" s="4" t="s">
        <v>12</v>
      </c>
      <c r="AE5" s="19"/>
      <c r="AF5" s="19"/>
    </row>
    <row r="6" spans="1:32" x14ac:dyDescent="0.25">
      <c r="A6" s="1">
        <v>1</v>
      </c>
      <c r="B6" s="1" t="s">
        <v>14</v>
      </c>
      <c r="C6" s="1" t="s">
        <v>21</v>
      </c>
      <c r="D6" s="1">
        <v>300</v>
      </c>
      <c r="E6" s="28">
        <v>8</v>
      </c>
      <c r="F6" s="28">
        <v>8</v>
      </c>
      <c r="G6" s="28">
        <v>8</v>
      </c>
      <c r="H6" s="28">
        <v>8</v>
      </c>
      <c r="I6" s="28">
        <v>8</v>
      </c>
      <c r="J6" s="28" t="s">
        <v>24</v>
      </c>
      <c r="K6" s="28" t="s">
        <v>24</v>
      </c>
      <c r="L6" s="28" t="s">
        <v>24</v>
      </c>
      <c r="M6" s="28" t="s">
        <v>24</v>
      </c>
      <c r="N6" s="28" t="s">
        <v>24</v>
      </c>
      <c r="O6" s="28" t="s">
        <v>24</v>
      </c>
      <c r="P6" s="28" t="s">
        <v>24</v>
      </c>
      <c r="Q6" s="28" t="s">
        <v>24</v>
      </c>
      <c r="R6" s="28">
        <v>8</v>
      </c>
      <c r="S6" s="28">
        <v>8</v>
      </c>
      <c r="T6" s="28">
        <v>8</v>
      </c>
      <c r="U6" s="28">
        <v>8</v>
      </c>
      <c r="V6" s="28">
        <v>8</v>
      </c>
      <c r="W6" s="28">
        <v>8</v>
      </c>
      <c r="X6" s="28">
        <v>8</v>
      </c>
      <c r="Y6" s="28">
        <v>8</v>
      </c>
      <c r="Z6" s="28">
        <v>8</v>
      </c>
      <c r="AA6" s="1">
        <f>COUNT(E6:Z6)</f>
        <v>14</v>
      </c>
      <c r="AB6" s="1">
        <f>COUNTIF(E6:Z6,"о")</f>
        <v>8</v>
      </c>
      <c r="AC6" s="1">
        <f>COUNTIF(E6:Z6,"б")</f>
        <v>0</v>
      </c>
      <c r="AD6" s="1">
        <f>COUNTIF(F6:AA6,"п")</f>
        <v>0</v>
      </c>
      <c r="AE6" s="1">
        <f>COUNTIF(E6:Z6,8) * 8</f>
        <v>112</v>
      </c>
      <c r="AF6" s="5">
        <f>D6*AE6</f>
        <v>33600</v>
      </c>
    </row>
    <row r="7" spans="1:32" x14ac:dyDescent="0.25">
      <c r="A7" s="1">
        <v>2</v>
      </c>
      <c r="B7" s="1" t="s">
        <v>15</v>
      </c>
      <c r="C7" s="1" t="s">
        <v>22</v>
      </c>
      <c r="D7" s="1">
        <v>200</v>
      </c>
      <c r="E7" s="28">
        <v>8</v>
      </c>
      <c r="F7" s="28">
        <v>8</v>
      </c>
      <c r="G7" s="28">
        <v>8</v>
      </c>
      <c r="H7" s="28">
        <v>8</v>
      </c>
      <c r="I7" s="28">
        <v>8</v>
      </c>
      <c r="J7" s="28">
        <v>8</v>
      </c>
      <c r="K7" s="28">
        <v>8</v>
      </c>
      <c r="L7" s="28">
        <v>8</v>
      </c>
      <c r="M7" s="28">
        <v>8</v>
      </c>
      <c r="N7" s="28">
        <v>8</v>
      </c>
      <c r="O7" s="28" t="s">
        <v>24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>
        <v>8</v>
      </c>
      <c r="W7" s="28">
        <v>8</v>
      </c>
      <c r="X7" s="28">
        <v>8</v>
      </c>
      <c r="Y7" s="28">
        <v>8</v>
      </c>
      <c r="Z7" s="28">
        <v>8</v>
      </c>
      <c r="AA7" s="1">
        <f t="shared" ref="AA7:AA12" si="0">COUNT(E7:Z7)</f>
        <v>15</v>
      </c>
      <c r="AB7" s="1">
        <f t="shared" ref="AB7:AB12" si="1">COUNTIF(E7:Z7,"о")</f>
        <v>7</v>
      </c>
      <c r="AC7" s="1">
        <f t="shared" ref="AC7:AC12" si="2">COUNTIF(E7:Z7,"б")</f>
        <v>0</v>
      </c>
      <c r="AD7" s="1">
        <f t="shared" ref="AD7:AD12" si="3">COUNTIF(F7:AA7,"п")</f>
        <v>0</v>
      </c>
      <c r="AE7" s="1">
        <f t="shared" ref="AE7:AE12" si="4">COUNTIF(E7:Z7,8) * 8</f>
        <v>120</v>
      </c>
      <c r="AF7" s="5">
        <f t="shared" ref="AF7:AF12" si="5">D7*AE7</f>
        <v>24000</v>
      </c>
    </row>
    <row r="8" spans="1:32" x14ac:dyDescent="0.25">
      <c r="A8" s="1">
        <v>3</v>
      </c>
      <c r="B8" s="1" t="s">
        <v>16</v>
      </c>
      <c r="C8" s="1" t="s">
        <v>23</v>
      </c>
      <c r="D8" s="1">
        <v>150</v>
      </c>
      <c r="E8" s="28">
        <v>8</v>
      </c>
      <c r="F8" s="28">
        <v>8</v>
      </c>
      <c r="G8" s="28" t="s">
        <v>25</v>
      </c>
      <c r="H8" s="28" t="s">
        <v>25</v>
      </c>
      <c r="I8" s="28" t="s">
        <v>26</v>
      </c>
      <c r="J8" s="28" t="s">
        <v>26</v>
      </c>
      <c r="K8" s="28" t="s">
        <v>26</v>
      </c>
      <c r="L8" s="28" t="s">
        <v>26</v>
      </c>
      <c r="M8" s="28" t="s">
        <v>26</v>
      </c>
      <c r="N8" s="28">
        <v>8</v>
      </c>
      <c r="O8" s="28">
        <v>8</v>
      </c>
      <c r="P8" s="28">
        <v>8</v>
      </c>
      <c r="Q8" s="28">
        <v>8</v>
      </c>
      <c r="R8" s="28">
        <v>8</v>
      </c>
      <c r="S8" s="28">
        <v>8</v>
      </c>
      <c r="T8" s="28">
        <v>8</v>
      </c>
      <c r="U8" s="28">
        <v>8</v>
      </c>
      <c r="V8" s="28">
        <v>8</v>
      </c>
      <c r="W8" s="28">
        <v>8</v>
      </c>
      <c r="X8" s="28">
        <v>8</v>
      </c>
      <c r="Y8" s="28">
        <v>8</v>
      </c>
      <c r="Z8" s="28">
        <v>8</v>
      </c>
      <c r="AA8" s="1">
        <f t="shared" si="0"/>
        <v>15</v>
      </c>
      <c r="AB8" s="1">
        <f t="shared" si="1"/>
        <v>0</v>
      </c>
      <c r="AC8" s="1">
        <f t="shared" si="2"/>
        <v>5</v>
      </c>
      <c r="AD8" s="1">
        <f t="shared" si="3"/>
        <v>2</v>
      </c>
      <c r="AE8" s="1">
        <f t="shared" si="4"/>
        <v>120</v>
      </c>
      <c r="AF8" s="5">
        <f t="shared" si="5"/>
        <v>18000</v>
      </c>
    </row>
    <row r="9" spans="1:32" x14ac:dyDescent="0.25">
      <c r="A9" s="1">
        <v>4</v>
      </c>
      <c r="B9" s="1" t="s">
        <v>18</v>
      </c>
      <c r="C9" s="1" t="s">
        <v>23</v>
      </c>
      <c r="D9" s="1">
        <v>150</v>
      </c>
      <c r="E9" s="28">
        <v>8</v>
      </c>
      <c r="F9" s="28">
        <v>8</v>
      </c>
      <c r="G9" s="28">
        <v>8</v>
      </c>
      <c r="H9" s="28">
        <v>8</v>
      </c>
      <c r="I9" s="28">
        <v>8</v>
      </c>
      <c r="J9" s="28">
        <v>8</v>
      </c>
      <c r="K9" s="28">
        <v>8</v>
      </c>
      <c r="L9" s="28">
        <v>8</v>
      </c>
      <c r="M9" s="28">
        <v>8</v>
      </c>
      <c r="N9" s="28">
        <v>8</v>
      </c>
      <c r="O9" s="28">
        <v>8</v>
      </c>
      <c r="P9" s="28">
        <v>8</v>
      </c>
      <c r="Q9" s="28">
        <v>8</v>
      </c>
      <c r="R9" s="28">
        <v>8</v>
      </c>
      <c r="S9" s="28">
        <v>8</v>
      </c>
      <c r="T9" s="28">
        <v>8</v>
      </c>
      <c r="U9" s="28">
        <v>8</v>
      </c>
      <c r="V9" s="28">
        <v>8</v>
      </c>
      <c r="W9" s="28">
        <v>8</v>
      </c>
      <c r="X9" s="28">
        <v>8</v>
      </c>
      <c r="Y9" s="28">
        <v>8</v>
      </c>
      <c r="Z9" s="28">
        <v>8</v>
      </c>
      <c r="AA9" s="1">
        <f t="shared" si="0"/>
        <v>22</v>
      </c>
      <c r="AB9" s="1">
        <f t="shared" si="1"/>
        <v>0</v>
      </c>
      <c r="AC9" s="1">
        <f t="shared" si="2"/>
        <v>0</v>
      </c>
      <c r="AD9" s="1">
        <f t="shared" si="3"/>
        <v>0</v>
      </c>
      <c r="AE9" s="1">
        <f t="shared" si="4"/>
        <v>176</v>
      </c>
      <c r="AF9" s="5">
        <f t="shared" si="5"/>
        <v>26400</v>
      </c>
    </row>
    <row r="10" spans="1:32" x14ac:dyDescent="0.25">
      <c r="A10" s="1">
        <v>5</v>
      </c>
      <c r="B10" s="1" t="s">
        <v>17</v>
      </c>
      <c r="C10" s="1" t="s">
        <v>22</v>
      </c>
      <c r="D10" s="1">
        <v>200</v>
      </c>
      <c r="E10" s="28" t="s">
        <v>26</v>
      </c>
      <c r="F10" s="28" t="s">
        <v>26</v>
      </c>
      <c r="G10" s="28" t="s">
        <v>26</v>
      </c>
      <c r="H10" s="28" t="s">
        <v>26</v>
      </c>
      <c r="I10" s="28" t="s">
        <v>26</v>
      </c>
      <c r="J10" s="28" t="s">
        <v>26</v>
      </c>
      <c r="K10" s="28">
        <v>8</v>
      </c>
      <c r="L10" s="28">
        <v>8</v>
      </c>
      <c r="M10" s="28">
        <v>8</v>
      </c>
      <c r="N10" s="28">
        <v>8</v>
      </c>
      <c r="O10" s="28">
        <v>8</v>
      </c>
      <c r="P10" s="28">
        <v>8</v>
      </c>
      <c r="Q10" s="28">
        <v>8</v>
      </c>
      <c r="R10" s="28">
        <v>8</v>
      </c>
      <c r="S10" s="28">
        <v>8</v>
      </c>
      <c r="T10" s="28">
        <v>8</v>
      </c>
      <c r="U10" s="28">
        <v>8</v>
      </c>
      <c r="V10" s="28">
        <v>8</v>
      </c>
      <c r="W10" s="28">
        <v>8</v>
      </c>
      <c r="X10" s="28">
        <v>8</v>
      </c>
      <c r="Y10" s="28">
        <v>8</v>
      </c>
      <c r="Z10" s="28">
        <v>8</v>
      </c>
      <c r="AA10" s="1">
        <f t="shared" si="0"/>
        <v>16</v>
      </c>
      <c r="AB10" s="1">
        <f t="shared" si="1"/>
        <v>0</v>
      </c>
      <c r="AC10" s="1">
        <f t="shared" si="2"/>
        <v>6</v>
      </c>
      <c r="AD10" s="1">
        <f t="shared" si="3"/>
        <v>0</v>
      </c>
      <c r="AE10" s="1">
        <f t="shared" si="4"/>
        <v>128</v>
      </c>
      <c r="AF10" s="5">
        <f t="shared" si="5"/>
        <v>25600</v>
      </c>
    </row>
    <row r="11" spans="1:32" x14ac:dyDescent="0.25">
      <c r="A11" s="1">
        <v>6</v>
      </c>
      <c r="B11" s="1" t="s">
        <v>19</v>
      </c>
      <c r="C11" s="1" t="s">
        <v>21</v>
      </c>
      <c r="D11" s="1">
        <v>300</v>
      </c>
      <c r="E11" s="28">
        <v>8</v>
      </c>
      <c r="F11" s="28">
        <v>8</v>
      </c>
      <c r="G11" s="28">
        <v>8</v>
      </c>
      <c r="H11" s="28">
        <v>8</v>
      </c>
      <c r="I11" s="28">
        <v>8</v>
      </c>
      <c r="J11" s="28">
        <v>8</v>
      </c>
      <c r="K11" s="28">
        <v>8</v>
      </c>
      <c r="L11" s="28">
        <v>8</v>
      </c>
      <c r="M11" s="28">
        <v>8</v>
      </c>
      <c r="N11" s="28">
        <v>8</v>
      </c>
      <c r="O11" s="28">
        <v>8</v>
      </c>
      <c r="P11" s="28">
        <v>8</v>
      </c>
      <c r="Q11" s="28">
        <v>8</v>
      </c>
      <c r="R11" s="28">
        <v>8</v>
      </c>
      <c r="S11" s="28">
        <v>8</v>
      </c>
      <c r="T11" s="28">
        <v>8</v>
      </c>
      <c r="U11" s="28">
        <v>8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  <c r="AA11" s="1">
        <f t="shared" si="0"/>
        <v>17</v>
      </c>
      <c r="AB11" s="1">
        <f t="shared" si="1"/>
        <v>5</v>
      </c>
      <c r="AC11" s="1">
        <f t="shared" si="2"/>
        <v>0</v>
      </c>
      <c r="AD11" s="1">
        <f t="shared" si="3"/>
        <v>0</v>
      </c>
      <c r="AE11" s="1">
        <f t="shared" si="4"/>
        <v>136</v>
      </c>
      <c r="AF11" s="5">
        <f t="shared" si="5"/>
        <v>40800</v>
      </c>
    </row>
    <row r="12" spans="1:32" x14ac:dyDescent="0.25">
      <c r="A12" s="1">
        <v>7</v>
      </c>
      <c r="B12" s="1" t="s">
        <v>20</v>
      </c>
      <c r="C12" s="1" t="s">
        <v>22</v>
      </c>
      <c r="D12" s="1">
        <v>200</v>
      </c>
      <c r="E12" s="28">
        <v>8</v>
      </c>
      <c r="F12" s="28">
        <v>8</v>
      </c>
      <c r="G12" s="28">
        <v>8</v>
      </c>
      <c r="H12" s="28">
        <v>8</v>
      </c>
      <c r="I12" s="28" t="s">
        <v>24</v>
      </c>
      <c r="J12" s="28" t="s">
        <v>24</v>
      </c>
      <c r="K12" s="28" t="s">
        <v>24</v>
      </c>
      <c r="L12" s="28" t="s">
        <v>24</v>
      </c>
      <c r="M12" s="28" t="s">
        <v>24</v>
      </c>
      <c r="N12" s="28" t="s">
        <v>24</v>
      </c>
      <c r="O12" s="28">
        <v>8</v>
      </c>
      <c r="P12" s="28">
        <v>8</v>
      </c>
      <c r="Q12" s="28">
        <v>8</v>
      </c>
      <c r="R12" s="28">
        <v>8</v>
      </c>
      <c r="S12" s="28">
        <v>8</v>
      </c>
      <c r="T12" s="28">
        <v>8</v>
      </c>
      <c r="U12" s="28" t="s">
        <v>26</v>
      </c>
      <c r="V12" s="28" t="s">
        <v>26</v>
      </c>
      <c r="W12" s="28" t="s">
        <v>26</v>
      </c>
      <c r="X12" s="28" t="s">
        <v>26</v>
      </c>
      <c r="Y12" s="28" t="s">
        <v>26</v>
      </c>
      <c r="Z12" s="28" t="s">
        <v>26</v>
      </c>
      <c r="AA12" s="1">
        <f t="shared" si="0"/>
        <v>10</v>
      </c>
      <c r="AB12" s="1">
        <f t="shared" si="1"/>
        <v>6</v>
      </c>
      <c r="AC12" s="1">
        <f t="shared" si="2"/>
        <v>6</v>
      </c>
      <c r="AD12" s="1">
        <f t="shared" si="3"/>
        <v>0</v>
      </c>
      <c r="AE12" s="1">
        <f t="shared" si="4"/>
        <v>80</v>
      </c>
      <c r="AF12" s="5">
        <f t="shared" si="5"/>
        <v>16000</v>
      </c>
    </row>
  </sheetData>
  <mergeCells count="11">
    <mergeCell ref="A1:AF1"/>
    <mergeCell ref="A2:AF2"/>
    <mergeCell ref="A4:A5"/>
    <mergeCell ref="B4:B5"/>
    <mergeCell ref="C4:C5"/>
    <mergeCell ref="D4:D5"/>
    <mergeCell ref="E4:Z4"/>
    <mergeCell ref="AA4:AA5"/>
    <mergeCell ref="AE4:AE5"/>
    <mergeCell ref="AF4:AF5"/>
    <mergeCell ref="AB4:AD4"/>
  </mergeCells>
  <dataValidations count="1">
    <dataValidation type="whole" allowBlank="1" showInputMessage="1" showErrorMessage="1" error="ОШИБКА!!! НЕ МЕНЕЕ 150 РУБ. И НЕ БОЛЕЕ 300 РУБ." prompt="БУДЬТЕ ВНИМАТЕЛЬНЫ ПРИ ВВОДЕ ПОЧАСОВОЙ ОПЛАТЫ!!!" sqref="D6:D12">
      <formula1>150</formula1>
      <formula2>300</formula2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29" workbookViewId="0">
      <selection activeCell="F55" sqref="F55"/>
    </sheetView>
  </sheetViews>
  <sheetFormatPr defaultRowHeight="15" x14ac:dyDescent="0.25"/>
  <cols>
    <col min="1" max="1" width="6.28515625" customWidth="1"/>
    <col min="2" max="2" width="14.5703125" customWidth="1"/>
    <col min="3" max="3" width="12.140625" customWidth="1"/>
    <col min="4" max="4" width="13.42578125" customWidth="1"/>
    <col min="5" max="5" width="12.7109375" customWidth="1"/>
    <col min="6" max="6" width="11.7109375" customWidth="1"/>
    <col min="7" max="7" width="13" customWidth="1"/>
    <col min="8" max="8" width="13.42578125" customWidth="1"/>
    <col min="9" max="9" width="12.7109375" customWidth="1"/>
    <col min="10" max="10" width="12.85546875" customWidth="1"/>
  </cols>
  <sheetData>
    <row r="1" spans="1:10" ht="44.25" customHeight="1" x14ac:dyDescent="0.25">
      <c r="A1" s="6" t="s">
        <v>27</v>
      </c>
      <c r="B1" s="6" t="s">
        <v>28</v>
      </c>
      <c r="C1" s="6" t="s">
        <v>29</v>
      </c>
      <c r="D1" s="6" t="s">
        <v>30</v>
      </c>
      <c r="E1" s="7" t="s">
        <v>31</v>
      </c>
      <c r="F1" s="7" t="s">
        <v>32</v>
      </c>
      <c r="G1" s="7" t="s">
        <v>33</v>
      </c>
      <c r="H1" s="6" t="s">
        <v>34</v>
      </c>
      <c r="I1" s="6" t="s">
        <v>35</v>
      </c>
      <c r="J1" s="6" t="s">
        <v>36</v>
      </c>
    </row>
    <row r="2" spans="1:10" x14ac:dyDescent="0.25">
      <c r="A2" s="1">
        <v>1</v>
      </c>
      <c r="B2" s="1" t="s">
        <v>37</v>
      </c>
      <c r="C2" s="1" t="s">
        <v>43</v>
      </c>
      <c r="D2" s="1" t="s">
        <v>52</v>
      </c>
      <c r="E2" s="8">
        <v>28120</v>
      </c>
      <c r="F2" s="8">
        <v>27650</v>
      </c>
      <c r="G2" s="8">
        <v>26270</v>
      </c>
      <c r="H2" s="5">
        <f>SUM(E2:G2)</f>
        <v>82040</v>
      </c>
      <c r="I2" s="5">
        <f>H2*13%</f>
        <v>10665.2</v>
      </c>
      <c r="J2" s="5">
        <f>H2-I2</f>
        <v>71374.8</v>
      </c>
    </row>
    <row r="3" spans="1:10" x14ac:dyDescent="0.25">
      <c r="A3" s="1">
        <v>2</v>
      </c>
      <c r="B3" s="1" t="s">
        <v>38</v>
      </c>
      <c r="C3" s="1" t="s">
        <v>44</v>
      </c>
      <c r="D3" s="1" t="s">
        <v>53</v>
      </c>
      <c r="E3" s="8">
        <v>29560</v>
      </c>
      <c r="F3" s="8">
        <v>26560</v>
      </c>
      <c r="G3" s="8">
        <v>28500</v>
      </c>
      <c r="H3" s="5">
        <f t="shared" ref="H3:H11" si="0">SUM(E3:G3)</f>
        <v>84620</v>
      </c>
      <c r="I3" s="5">
        <f t="shared" ref="I3:I11" si="1">H3*13%</f>
        <v>11000.6</v>
      </c>
      <c r="J3" s="5">
        <f t="shared" ref="J3:J11" si="2">H3-I3</f>
        <v>73619.399999999994</v>
      </c>
    </row>
    <row r="4" spans="1:10" x14ac:dyDescent="0.25">
      <c r="A4" s="1">
        <v>3</v>
      </c>
      <c r="B4" s="1" t="s">
        <v>39</v>
      </c>
      <c r="C4" s="1" t="s">
        <v>45</v>
      </c>
      <c r="D4" s="1" t="s">
        <v>54</v>
      </c>
      <c r="E4" s="8">
        <v>26250</v>
      </c>
      <c r="F4" s="8">
        <v>26500</v>
      </c>
      <c r="G4" s="8">
        <v>27560</v>
      </c>
      <c r="H4" s="5">
        <f t="shared" si="0"/>
        <v>80310</v>
      </c>
      <c r="I4" s="5">
        <f t="shared" si="1"/>
        <v>10440.300000000001</v>
      </c>
      <c r="J4" s="5">
        <f t="shared" si="2"/>
        <v>69869.7</v>
      </c>
    </row>
    <row r="5" spans="1:10" x14ac:dyDescent="0.25">
      <c r="A5" s="1">
        <v>4</v>
      </c>
      <c r="B5" s="1" t="s">
        <v>37</v>
      </c>
      <c r="C5" s="1" t="s">
        <v>46</v>
      </c>
      <c r="D5" s="1" t="s">
        <v>55</v>
      </c>
      <c r="E5" s="8">
        <v>27350</v>
      </c>
      <c r="F5" s="8">
        <v>28100</v>
      </c>
      <c r="G5" s="8">
        <v>29800</v>
      </c>
      <c r="H5" s="5">
        <f t="shared" si="0"/>
        <v>85250</v>
      </c>
      <c r="I5" s="5">
        <f t="shared" si="1"/>
        <v>11082.5</v>
      </c>
      <c r="J5" s="5">
        <f t="shared" si="2"/>
        <v>74167.5</v>
      </c>
    </row>
    <row r="6" spans="1:10" x14ac:dyDescent="0.25">
      <c r="A6" s="1">
        <v>5</v>
      </c>
      <c r="B6" s="1" t="s">
        <v>39</v>
      </c>
      <c r="C6" s="1" t="s">
        <v>47</v>
      </c>
      <c r="D6" s="1" t="s">
        <v>56</v>
      </c>
      <c r="E6" s="8">
        <v>29310</v>
      </c>
      <c r="F6" s="8">
        <v>29350</v>
      </c>
      <c r="G6" s="9">
        <v>28800</v>
      </c>
      <c r="H6" s="5">
        <f t="shared" si="0"/>
        <v>87460</v>
      </c>
      <c r="I6" s="5">
        <f t="shared" si="1"/>
        <v>11369.800000000001</v>
      </c>
      <c r="J6" s="5">
        <f t="shared" si="2"/>
        <v>76090.2</v>
      </c>
    </row>
    <row r="7" spans="1:10" x14ac:dyDescent="0.25">
      <c r="A7" s="1">
        <v>6</v>
      </c>
      <c r="B7" s="1" t="s">
        <v>40</v>
      </c>
      <c r="C7" s="1" t="s">
        <v>48</v>
      </c>
      <c r="D7" s="1" t="s">
        <v>57</v>
      </c>
      <c r="E7" s="8">
        <v>28320</v>
      </c>
      <c r="F7" s="8">
        <v>27680</v>
      </c>
      <c r="G7" s="8">
        <v>29100</v>
      </c>
      <c r="H7" s="5">
        <f t="shared" si="0"/>
        <v>85100</v>
      </c>
      <c r="I7" s="5">
        <f t="shared" si="1"/>
        <v>11063</v>
      </c>
      <c r="J7" s="5">
        <f t="shared" si="2"/>
        <v>74037</v>
      </c>
    </row>
    <row r="8" spans="1:10" x14ac:dyDescent="0.25">
      <c r="A8" s="1">
        <v>7</v>
      </c>
      <c r="B8" s="1" t="s">
        <v>39</v>
      </c>
      <c r="C8" s="1" t="s">
        <v>45</v>
      </c>
      <c r="D8" s="1" t="s">
        <v>58</v>
      </c>
      <c r="E8" s="8">
        <v>27260</v>
      </c>
      <c r="F8" s="8">
        <v>29100</v>
      </c>
      <c r="G8" s="8">
        <v>27690</v>
      </c>
      <c r="H8" s="5">
        <f t="shared" si="0"/>
        <v>84050</v>
      </c>
      <c r="I8" s="5">
        <f t="shared" si="1"/>
        <v>10926.5</v>
      </c>
      <c r="J8" s="5">
        <f t="shared" si="2"/>
        <v>73123.5</v>
      </c>
    </row>
    <row r="9" spans="1:10" x14ac:dyDescent="0.25">
      <c r="A9" s="1">
        <v>8</v>
      </c>
      <c r="B9" s="1" t="s">
        <v>41</v>
      </c>
      <c r="C9" s="1" t="s">
        <v>49</v>
      </c>
      <c r="D9" s="1" t="s">
        <v>59</v>
      </c>
      <c r="E9" s="8">
        <v>27890</v>
      </c>
      <c r="F9" s="8">
        <v>27500</v>
      </c>
      <c r="G9" s="8">
        <v>26680</v>
      </c>
      <c r="H9" s="5">
        <f t="shared" si="0"/>
        <v>82070</v>
      </c>
      <c r="I9" s="5">
        <f t="shared" si="1"/>
        <v>10669.1</v>
      </c>
      <c r="J9" s="5">
        <f t="shared" si="2"/>
        <v>71400.899999999994</v>
      </c>
    </row>
    <row r="10" spans="1:10" x14ac:dyDescent="0.25">
      <c r="A10" s="1">
        <v>9</v>
      </c>
      <c r="B10" s="1" t="s">
        <v>39</v>
      </c>
      <c r="C10" s="1" t="s">
        <v>50</v>
      </c>
      <c r="D10" s="1" t="s">
        <v>60</v>
      </c>
      <c r="E10" s="8">
        <v>29540</v>
      </c>
      <c r="F10" s="8">
        <v>28650</v>
      </c>
      <c r="G10" s="8">
        <v>28450</v>
      </c>
      <c r="H10" s="5">
        <f t="shared" si="0"/>
        <v>86640</v>
      </c>
      <c r="I10" s="5">
        <f t="shared" si="1"/>
        <v>11263.2</v>
      </c>
      <c r="J10" s="5">
        <f t="shared" si="2"/>
        <v>75376.800000000003</v>
      </c>
    </row>
    <row r="11" spans="1:10" x14ac:dyDescent="0.25">
      <c r="A11" s="1">
        <v>10</v>
      </c>
      <c r="B11" s="1" t="s">
        <v>42</v>
      </c>
      <c r="C11" s="1" t="s">
        <v>51</v>
      </c>
      <c r="D11" s="1" t="s">
        <v>58</v>
      </c>
      <c r="E11" s="8">
        <v>26290</v>
      </c>
      <c r="F11" s="8">
        <v>26270</v>
      </c>
      <c r="G11" s="8">
        <v>27900</v>
      </c>
      <c r="H11" s="5">
        <f t="shared" si="0"/>
        <v>80460</v>
      </c>
      <c r="I11" s="5">
        <f t="shared" si="1"/>
        <v>10459.800000000001</v>
      </c>
      <c r="J11" s="5">
        <f t="shared" si="2"/>
        <v>70000.2</v>
      </c>
    </row>
    <row r="12" spans="1:10" x14ac:dyDescent="0.25">
      <c r="A12" s="10"/>
      <c r="B12" s="10"/>
      <c r="C12" s="10"/>
      <c r="D12" s="11" t="s">
        <v>61</v>
      </c>
      <c r="E12" s="5">
        <f>SUM(E2:E11)</f>
        <v>279890</v>
      </c>
      <c r="F12" s="5">
        <f t="shared" ref="F12:J12" si="3">SUM(F2:F11)</f>
        <v>277360</v>
      </c>
      <c r="G12" s="5">
        <f t="shared" si="3"/>
        <v>280750</v>
      </c>
      <c r="H12" s="5">
        <f t="shared" si="3"/>
        <v>838000</v>
      </c>
      <c r="I12" s="5">
        <f t="shared" si="3"/>
        <v>108940.00000000001</v>
      </c>
      <c r="J12" s="5">
        <f t="shared" si="3"/>
        <v>729060</v>
      </c>
    </row>
    <row r="17" spans="1:10" ht="45.75" customHeight="1" x14ac:dyDescent="0.25">
      <c r="A17" s="6" t="s">
        <v>27</v>
      </c>
      <c r="B17" s="6" t="s">
        <v>28</v>
      </c>
      <c r="C17" s="6" t="s">
        <v>29</v>
      </c>
      <c r="D17" s="6" t="s">
        <v>30</v>
      </c>
      <c r="E17" s="7" t="s">
        <v>31</v>
      </c>
      <c r="F17" s="7" t="s">
        <v>32</v>
      </c>
      <c r="G17" s="7" t="s">
        <v>33</v>
      </c>
      <c r="H17" s="6" t="s">
        <v>34</v>
      </c>
      <c r="I17" s="6" t="s">
        <v>35</v>
      </c>
      <c r="J17" s="6" t="s">
        <v>36</v>
      </c>
    </row>
    <row r="18" spans="1:10" x14ac:dyDescent="0.25">
      <c r="A18" s="1">
        <v>1</v>
      </c>
      <c r="B18" s="1" t="s">
        <v>38</v>
      </c>
      <c r="C18" s="1" t="s">
        <v>44</v>
      </c>
      <c r="D18" s="1" t="s">
        <v>53</v>
      </c>
      <c r="E18" s="8">
        <v>29560</v>
      </c>
      <c r="F18" s="8">
        <v>26560</v>
      </c>
      <c r="G18" s="8">
        <v>28500</v>
      </c>
      <c r="H18" s="5">
        <f t="shared" ref="H18:H27" si="4">SUM(E18:G18)</f>
        <v>84620</v>
      </c>
      <c r="I18" s="5">
        <f t="shared" ref="I18:I27" si="5">H18*13%</f>
        <v>11000.6</v>
      </c>
      <c r="J18" s="5">
        <f t="shared" ref="J18:J27" si="6">H18-I18</f>
        <v>73619.399999999994</v>
      </c>
    </row>
    <row r="19" spans="1:10" x14ac:dyDescent="0.25">
      <c r="A19" s="1">
        <v>2</v>
      </c>
      <c r="B19" s="1" t="s">
        <v>41</v>
      </c>
      <c r="C19" s="1" t="s">
        <v>49</v>
      </c>
      <c r="D19" s="1" t="s">
        <v>59</v>
      </c>
      <c r="E19" s="8">
        <v>27890</v>
      </c>
      <c r="F19" s="8">
        <v>27500</v>
      </c>
      <c r="G19" s="8">
        <v>26680</v>
      </c>
      <c r="H19" s="5">
        <f t="shared" si="4"/>
        <v>82070</v>
      </c>
      <c r="I19" s="5">
        <f t="shared" si="5"/>
        <v>10669.1</v>
      </c>
      <c r="J19" s="5">
        <f t="shared" si="6"/>
        <v>71400.899999999994</v>
      </c>
    </row>
    <row r="20" spans="1:10" x14ac:dyDescent="0.25">
      <c r="A20" s="1">
        <v>3</v>
      </c>
      <c r="B20" s="1" t="s">
        <v>39</v>
      </c>
      <c r="C20" s="1" t="s">
        <v>50</v>
      </c>
      <c r="D20" s="1" t="s">
        <v>60</v>
      </c>
      <c r="E20" s="8">
        <v>29540</v>
      </c>
      <c r="F20" s="8">
        <v>28650</v>
      </c>
      <c r="G20" s="8">
        <v>28450</v>
      </c>
      <c r="H20" s="5">
        <f t="shared" si="4"/>
        <v>86640</v>
      </c>
      <c r="I20" s="5">
        <f t="shared" si="5"/>
        <v>11263.2</v>
      </c>
      <c r="J20" s="5">
        <f t="shared" si="6"/>
        <v>75376.800000000003</v>
      </c>
    </row>
    <row r="21" spans="1:10" x14ac:dyDescent="0.25">
      <c r="A21" s="1">
        <v>4</v>
      </c>
      <c r="B21" s="1" t="s">
        <v>39</v>
      </c>
      <c r="C21" s="1" t="s">
        <v>45</v>
      </c>
      <c r="D21" s="1" t="s">
        <v>58</v>
      </c>
      <c r="E21" s="8">
        <v>27260</v>
      </c>
      <c r="F21" s="8">
        <v>29100</v>
      </c>
      <c r="G21" s="8">
        <v>27690</v>
      </c>
      <c r="H21" s="5">
        <f t="shared" si="4"/>
        <v>84050</v>
      </c>
      <c r="I21" s="5">
        <f t="shared" si="5"/>
        <v>10926.5</v>
      </c>
      <c r="J21" s="5">
        <f t="shared" si="6"/>
        <v>73123.5</v>
      </c>
    </row>
    <row r="22" spans="1:10" x14ac:dyDescent="0.25">
      <c r="A22" s="1">
        <v>5</v>
      </c>
      <c r="B22" s="1" t="s">
        <v>39</v>
      </c>
      <c r="C22" s="1" t="s">
        <v>45</v>
      </c>
      <c r="D22" s="1" t="s">
        <v>54</v>
      </c>
      <c r="E22" s="8">
        <v>26250</v>
      </c>
      <c r="F22" s="8">
        <v>26500</v>
      </c>
      <c r="G22" s="13">
        <v>27560</v>
      </c>
      <c r="H22" s="5">
        <f t="shared" si="4"/>
        <v>80310</v>
      </c>
      <c r="I22" s="5">
        <f t="shared" si="5"/>
        <v>10440.300000000001</v>
      </c>
      <c r="J22" s="5">
        <f t="shared" si="6"/>
        <v>69869.7</v>
      </c>
    </row>
    <row r="23" spans="1:10" x14ac:dyDescent="0.25">
      <c r="A23" s="1">
        <v>6</v>
      </c>
      <c r="B23" s="1" t="s">
        <v>39</v>
      </c>
      <c r="C23" s="1" t="s">
        <v>47</v>
      </c>
      <c r="D23" s="1" t="s">
        <v>56</v>
      </c>
      <c r="E23" s="8">
        <v>29310</v>
      </c>
      <c r="F23" s="8">
        <v>29350</v>
      </c>
      <c r="G23" s="12">
        <v>28800</v>
      </c>
      <c r="H23" s="5">
        <f t="shared" si="4"/>
        <v>87460</v>
      </c>
      <c r="I23" s="5">
        <f t="shared" si="5"/>
        <v>11369.800000000001</v>
      </c>
      <c r="J23" s="5">
        <f t="shared" si="6"/>
        <v>76090.2</v>
      </c>
    </row>
    <row r="24" spans="1:10" x14ac:dyDescent="0.25">
      <c r="A24" s="1">
        <v>7</v>
      </c>
      <c r="B24" s="1" t="s">
        <v>37</v>
      </c>
      <c r="C24" s="1" t="s">
        <v>43</v>
      </c>
      <c r="D24" s="1" t="s">
        <v>52</v>
      </c>
      <c r="E24" s="8">
        <v>28120</v>
      </c>
      <c r="F24" s="8">
        <v>27650</v>
      </c>
      <c r="G24" s="8">
        <v>26270</v>
      </c>
      <c r="H24" s="5">
        <f t="shared" si="4"/>
        <v>82040</v>
      </c>
      <c r="I24" s="5">
        <f t="shared" si="5"/>
        <v>10665.2</v>
      </c>
      <c r="J24" s="5">
        <f t="shared" si="6"/>
        <v>71374.8</v>
      </c>
    </row>
    <row r="25" spans="1:10" x14ac:dyDescent="0.25">
      <c r="A25" s="1">
        <v>8</v>
      </c>
      <c r="B25" s="1" t="s">
        <v>37</v>
      </c>
      <c r="C25" s="1" t="s">
        <v>46</v>
      </c>
      <c r="D25" s="1" t="s">
        <v>55</v>
      </c>
      <c r="E25" s="8">
        <v>27350</v>
      </c>
      <c r="F25" s="8">
        <v>28100</v>
      </c>
      <c r="G25" s="8">
        <v>29800</v>
      </c>
      <c r="H25" s="5">
        <f t="shared" si="4"/>
        <v>85250</v>
      </c>
      <c r="I25" s="5">
        <f t="shared" si="5"/>
        <v>11082.5</v>
      </c>
      <c r="J25" s="5">
        <f t="shared" si="6"/>
        <v>74167.5</v>
      </c>
    </row>
    <row r="26" spans="1:10" x14ac:dyDescent="0.25">
      <c r="A26" s="1">
        <v>9</v>
      </c>
      <c r="B26" s="1" t="s">
        <v>40</v>
      </c>
      <c r="C26" s="1" t="s">
        <v>48</v>
      </c>
      <c r="D26" s="1" t="s">
        <v>57</v>
      </c>
      <c r="E26" s="8">
        <v>28320</v>
      </c>
      <c r="F26" s="8">
        <v>27680</v>
      </c>
      <c r="G26" s="8">
        <v>29100</v>
      </c>
      <c r="H26" s="5">
        <f t="shared" si="4"/>
        <v>85100</v>
      </c>
      <c r="I26" s="5">
        <f t="shared" si="5"/>
        <v>11063</v>
      </c>
      <c r="J26" s="5">
        <f t="shared" si="6"/>
        <v>74037</v>
      </c>
    </row>
    <row r="27" spans="1:10" x14ac:dyDescent="0.25">
      <c r="A27" s="1">
        <v>10</v>
      </c>
      <c r="B27" s="1" t="s">
        <v>42</v>
      </c>
      <c r="C27" s="1" t="s">
        <v>51</v>
      </c>
      <c r="D27" s="1" t="s">
        <v>58</v>
      </c>
      <c r="E27" s="8">
        <v>26290</v>
      </c>
      <c r="F27" s="8">
        <v>26270</v>
      </c>
      <c r="G27" s="8">
        <v>27900</v>
      </c>
      <c r="H27" s="5">
        <f t="shared" si="4"/>
        <v>80460</v>
      </c>
      <c r="I27" s="5">
        <f t="shared" si="5"/>
        <v>10459.800000000001</v>
      </c>
      <c r="J27" s="5">
        <f t="shared" si="6"/>
        <v>70000.2</v>
      </c>
    </row>
    <row r="28" spans="1:10" x14ac:dyDescent="0.25">
      <c r="A28" s="10"/>
      <c r="B28" s="10"/>
      <c r="C28" s="10"/>
      <c r="D28" s="11" t="s">
        <v>61</v>
      </c>
      <c r="E28" s="5">
        <f>SUM(E18:E27)</f>
        <v>279890</v>
      </c>
      <c r="F28" s="5">
        <f t="shared" ref="F28" si="7">SUM(F18:F27)</f>
        <v>277360</v>
      </c>
      <c r="G28" s="5">
        <f t="shared" ref="G28" si="8">SUM(G18:G27)</f>
        <v>280750</v>
      </c>
      <c r="H28" s="5">
        <f t="shared" ref="H28" si="9">SUM(H18:H27)</f>
        <v>838000</v>
      </c>
      <c r="I28" s="5">
        <f t="shared" ref="I28" si="10">SUM(I18:I27)</f>
        <v>108940</v>
      </c>
      <c r="J28" s="5">
        <f t="shared" ref="J28" si="11">SUM(J18:J27)</f>
        <v>729060</v>
      </c>
    </row>
    <row r="33" spans="1:10" ht="56.25" customHeight="1" x14ac:dyDescent="0.25">
      <c r="A33" s="6" t="s">
        <v>27</v>
      </c>
      <c r="B33" s="6" t="s">
        <v>28</v>
      </c>
      <c r="C33" s="6" t="s">
        <v>29</v>
      </c>
      <c r="D33" s="6" t="s">
        <v>30</v>
      </c>
      <c r="E33" s="7" t="s">
        <v>31</v>
      </c>
      <c r="F33" s="7" t="s">
        <v>32</v>
      </c>
      <c r="G33" s="7" t="s">
        <v>33</v>
      </c>
      <c r="H33" s="6" t="s">
        <v>34</v>
      </c>
      <c r="I33" s="6" t="s">
        <v>35</v>
      </c>
      <c r="J33" s="6" t="s">
        <v>36</v>
      </c>
    </row>
    <row r="34" spans="1:10" x14ac:dyDescent="0.25">
      <c r="A34" s="1">
        <v>1</v>
      </c>
      <c r="B34" s="1" t="s">
        <v>38</v>
      </c>
      <c r="C34" s="1" t="s">
        <v>44</v>
      </c>
      <c r="D34" s="1" t="s">
        <v>53</v>
      </c>
      <c r="E34" s="8">
        <v>29560</v>
      </c>
      <c r="F34" s="8">
        <v>26560</v>
      </c>
      <c r="G34" s="8">
        <v>28500</v>
      </c>
      <c r="H34" s="5">
        <f t="shared" ref="H34:H43" si="12">SUM(E34:G34)</f>
        <v>84620</v>
      </c>
      <c r="I34" s="5">
        <f t="shared" ref="I34:I43" si="13">H34*13%</f>
        <v>11000.6</v>
      </c>
      <c r="J34" s="5">
        <f t="shared" ref="J34:J43" si="14">H34-I34</f>
        <v>73619.399999999994</v>
      </c>
    </row>
    <row r="35" spans="1:10" x14ac:dyDescent="0.25">
      <c r="A35" s="1">
        <v>2</v>
      </c>
      <c r="B35" s="1" t="s">
        <v>39</v>
      </c>
      <c r="C35" s="1" t="s">
        <v>50</v>
      </c>
      <c r="D35" s="1" t="s">
        <v>60</v>
      </c>
      <c r="E35" s="8">
        <v>29540</v>
      </c>
      <c r="F35" s="8">
        <v>28650</v>
      </c>
      <c r="G35" s="8">
        <v>28450</v>
      </c>
      <c r="H35" s="5">
        <f t="shared" si="12"/>
        <v>86640</v>
      </c>
      <c r="I35" s="5">
        <f t="shared" si="13"/>
        <v>11263.2</v>
      </c>
      <c r="J35" s="5">
        <f t="shared" si="14"/>
        <v>75376.800000000003</v>
      </c>
    </row>
    <row r="36" spans="1:10" x14ac:dyDescent="0.25">
      <c r="A36" s="1">
        <v>3</v>
      </c>
      <c r="B36" s="1" t="s">
        <v>39</v>
      </c>
      <c r="C36" s="1" t="s">
        <v>47</v>
      </c>
      <c r="D36" s="1" t="s">
        <v>56</v>
      </c>
      <c r="E36" s="8">
        <v>29310</v>
      </c>
      <c r="F36" s="8">
        <v>29350</v>
      </c>
      <c r="G36" s="12">
        <v>28800</v>
      </c>
      <c r="H36" s="5">
        <f t="shared" si="12"/>
        <v>87460</v>
      </c>
      <c r="I36" s="5">
        <f t="shared" si="13"/>
        <v>11369.800000000001</v>
      </c>
      <c r="J36" s="5">
        <f t="shared" si="14"/>
        <v>76090.2</v>
      </c>
    </row>
    <row r="37" spans="1:10" x14ac:dyDescent="0.25">
      <c r="A37" s="1">
        <v>4</v>
      </c>
      <c r="B37" s="1" t="s">
        <v>40</v>
      </c>
      <c r="C37" s="1" t="s">
        <v>48</v>
      </c>
      <c r="D37" s="1" t="s">
        <v>57</v>
      </c>
      <c r="E37" s="8">
        <v>28320</v>
      </c>
      <c r="F37" s="8">
        <v>27680</v>
      </c>
      <c r="G37" s="8">
        <v>29100</v>
      </c>
      <c r="H37" s="5">
        <f t="shared" si="12"/>
        <v>85100</v>
      </c>
      <c r="I37" s="5">
        <f t="shared" si="13"/>
        <v>11063</v>
      </c>
      <c r="J37" s="5">
        <f t="shared" si="14"/>
        <v>74037</v>
      </c>
    </row>
    <row r="38" spans="1:10" x14ac:dyDescent="0.25">
      <c r="A38" s="1">
        <v>5</v>
      </c>
      <c r="B38" s="1" t="s">
        <v>37</v>
      </c>
      <c r="C38" s="1" t="s">
        <v>43</v>
      </c>
      <c r="D38" s="1" t="s">
        <v>52</v>
      </c>
      <c r="E38" s="8">
        <v>28120</v>
      </c>
      <c r="F38" s="8">
        <v>27650</v>
      </c>
      <c r="G38" s="13">
        <v>26270</v>
      </c>
      <c r="H38" s="5">
        <f t="shared" si="12"/>
        <v>82040</v>
      </c>
      <c r="I38" s="5">
        <f t="shared" si="13"/>
        <v>10665.2</v>
      </c>
      <c r="J38" s="5">
        <f t="shared" si="14"/>
        <v>71374.8</v>
      </c>
    </row>
    <row r="39" spans="1:10" x14ac:dyDescent="0.25">
      <c r="A39" s="1">
        <v>6</v>
      </c>
      <c r="B39" s="1" t="s">
        <v>41</v>
      </c>
      <c r="C39" s="1" t="s">
        <v>49</v>
      </c>
      <c r="D39" s="1" t="s">
        <v>59</v>
      </c>
      <c r="E39" s="8">
        <v>27890</v>
      </c>
      <c r="F39" s="8">
        <v>27500</v>
      </c>
      <c r="G39" s="8">
        <v>26680</v>
      </c>
      <c r="H39" s="5">
        <f t="shared" si="12"/>
        <v>82070</v>
      </c>
      <c r="I39" s="5">
        <f t="shared" si="13"/>
        <v>10669.1</v>
      </c>
      <c r="J39" s="5">
        <f t="shared" si="14"/>
        <v>71400.899999999994</v>
      </c>
    </row>
    <row r="40" spans="1:10" x14ac:dyDescent="0.25">
      <c r="A40" s="1">
        <v>7</v>
      </c>
      <c r="B40" s="1" t="s">
        <v>37</v>
      </c>
      <c r="C40" s="1" t="s">
        <v>46</v>
      </c>
      <c r="D40" s="1" t="s">
        <v>55</v>
      </c>
      <c r="E40" s="8">
        <v>27350</v>
      </c>
      <c r="F40" s="8">
        <v>28100</v>
      </c>
      <c r="G40" s="8">
        <v>29800</v>
      </c>
      <c r="H40" s="5">
        <f t="shared" si="12"/>
        <v>85250</v>
      </c>
      <c r="I40" s="5">
        <f t="shared" si="13"/>
        <v>11082.5</v>
      </c>
      <c r="J40" s="5">
        <f t="shared" si="14"/>
        <v>74167.5</v>
      </c>
    </row>
    <row r="41" spans="1:10" x14ac:dyDescent="0.25">
      <c r="A41" s="1">
        <v>8</v>
      </c>
      <c r="B41" s="1" t="s">
        <v>39</v>
      </c>
      <c r="C41" s="1" t="s">
        <v>45</v>
      </c>
      <c r="D41" s="1" t="s">
        <v>58</v>
      </c>
      <c r="E41" s="8">
        <v>27260</v>
      </c>
      <c r="F41" s="8">
        <v>29100</v>
      </c>
      <c r="G41" s="8">
        <v>27690</v>
      </c>
      <c r="H41" s="5">
        <f t="shared" si="12"/>
        <v>84050</v>
      </c>
      <c r="I41" s="5">
        <f t="shared" si="13"/>
        <v>10926.5</v>
      </c>
      <c r="J41" s="5">
        <f t="shared" si="14"/>
        <v>73123.5</v>
      </c>
    </row>
    <row r="42" spans="1:10" x14ac:dyDescent="0.25">
      <c r="A42" s="1">
        <v>9</v>
      </c>
      <c r="B42" s="1" t="s">
        <v>42</v>
      </c>
      <c r="C42" s="1" t="s">
        <v>51</v>
      </c>
      <c r="D42" s="1" t="s">
        <v>58</v>
      </c>
      <c r="E42" s="8">
        <v>26290</v>
      </c>
      <c r="F42" s="8">
        <v>26270</v>
      </c>
      <c r="G42" s="8">
        <v>27900</v>
      </c>
      <c r="H42" s="5">
        <f t="shared" si="12"/>
        <v>80460</v>
      </c>
      <c r="I42" s="5">
        <f t="shared" si="13"/>
        <v>10459.800000000001</v>
      </c>
      <c r="J42" s="5">
        <f t="shared" si="14"/>
        <v>70000.2</v>
      </c>
    </row>
    <row r="43" spans="1:10" x14ac:dyDescent="0.25">
      <c r="A43" s="1">
        <v>10</v>
      </c>
      <c r="B43" s="1" t="s">
        <v>39</v>
      </c>
      <c r="C43" s="1" t="s">
        <v>45</v>
      </c>
      <c r="D43" s="1" t="s">
        <v>54</v>
      </c>
      <c r="E43" s="8">
        <v>26250</v>
      </c>
      <c r="F43" s="8">
        <v>26500</v>
      </c>
      <c r="G43" s="8">
        <v>27560</v>
      </c>
      <c r="H43" s="5">
        <f t="shared" si="12"/>
        <v>80310</v>
      </c>
      <c r="I43" s="5">
        <f t="shared" si="13"/>
        <v>10440.300000000001</v>
      </c>
      <c r="J43" s="5">
        <f t="shared" si="14"/>
        <v>69869.7</v>
      </c>
    </row>
    <row r="44" spans="1:10" x14ac:dyDescent="0.25">
      <c r="A44" s="10"/>
      <c r="B44" s="10"/>
      <c r="C44" s="10"/>
      <c r="D44" s="11" t="s">
        <v>61</v>
      </c>
      <c r="E44" s="5">
        <f>SUM(E34:E43)</f>
        <v>279890</v>
      </c>
      <c r="F44" s="5">
        <f t="shared" ref="F44" si="15">SUM(F34:F43)</f>
        <v>277360</v>
      </c>
      <c r="G44" s="5">
        <f t="shared" ref="G44" si="16">SUM(G34:G43)</f>
        <v>280750</v>
      </c>
      <c r="H44" s="5">
        <f t="shared" ref="H44" si="17">SUM(H34:H43)</f>
        <v>838000</v>
      </c>
      <c r="I44" s="5">
        <f t="shared" ref="I44" si="18">SUM(I34:I43)</f>
        <v>108940.00000000001</v>
      </c>
      <c r="J44" s="5">
        <f t="shared" ref="J44" si="19">SUM(J34:J43)</f>
        <v>729059.99999999988</v>
      </c>
    </row>
    <row r="49" spans="1:10" ht="62.25" customHeight="1" x14ac:dyDescent="0.25">
      <c r="A49" s="6" t="s">
        <v>27</v>
      </c>
      <c r="B49" s="6" t="s">
        <v>28</v>
      </c>
      <c r="C49" s="6" t="s">
        <v>29</v>
      </c>
      <c r="D49" s="6" t="s">
        <v>30</v>
      </c>
      <c r="E49" s="7" t="s">
        <v>31</v>
      </c>
      <c r="F49" s="7" t="s">
        <v>32</v>
      </c>
      <c r="G49" s="7" t="s">
        <v>33</v>
      </c>
      <c r="H49" s="6" t="s">
        <v>34</v>
      </c>
      <c r="I49" s="6" t="s">
        <v>35</v>
      </c>
      <c r="J49" s="6" t="s">
        <v>36</v>
      </c>
    </row>
    <row r="50" spans="1:10" x14ac:dyDescent="0.25">
      <c r="A50" s="1">
        <v>1</v>
      </c>
      <c r="B50" s="1" t="s">
        <v>39</v>
      </c>
      <c r="C50" s="1" t="s">
        <v>45</v>
      </c>
      <c r="D50" s="1" t="s">
        <v>54</v>
      </c>
      <c r="E50" s="8">
        <v>26250</v>
      </c>
      <c r="F50" s="8">
        <v>26500</v>
      </c>
      <c r="G50" s="8">
        <v>27560</v>
      </c>
      <c r="H50" s="5">
        <f>SUM(E50:G50)</f>
        <v>80310</v>
      </c>
      <c r="I50" s="5">
        <f>H50*13%</f>
        <v>10440.300000000001</v>
      </c>
      <c r="J50" s="5">
        <f>H50-I50</f>
        <v>69869.7</v>
      </c>
    </row>
    <row r="51" spans="1:10" x14ac:dyDescent="0.25">
      <c r="A51" s="1">
        <v>2</v>
      </c>
      <c r="B51" s="1" t="s">
        <v>42</v>
      </c>
      <c r="C51" s="1" t="s">
        <v>51</v>
      </c>
      <c r="D51" s="1" t="s">
        <v>58</v>
      </c>
      <c r="E51" s="8">
        <v>26290</v>
      </c>
      <c r="F51" s="8">
        <v>26270</v>
      </c>
      <c r="G51" s="8">
        <v>27900</v>
      </c>
      <c r="H51" s="5">
        <f>SUM(E51:G51)</f>
        <v>80460</v>
      </c>
      <c r="I51" s="5">
        <f>H51*13%</f>
        <v>10459.800000000001</v>
      </c>
      <c r="J51" s="5">
        <f>H51-I51</f>
        <v>70000.2</v>
      </c>
    </row>
    <row r="52" spans="1:10" x14ac:dyDescent="0.25">
      <c r="A52" s="1">
        <v>3</v>
      </c>
      <c r="B52" s="1" t="s">
        <v>37</v>
      </c>
      <c r="C52" s="1" t="s">
        <v>43</v>
      </c>
      <c r="D52" s="1" t="s">
        <v>52</v>
      </c>
      <c r="E52" s="8">
        <v>28120</v>
      </c>
      <c r="F52" s="8">
        <v>27650</v>
      </c>
      <c r="G52" s="8">
        <v>26270</v>
      </c>
      <c r="H52" s="5">
        <f>SUM(E52:G52)</f>
        <v>82040</v>
      </c>
      <c r="I52" s="5">
        <f>H52*13%</f>
        <v>10665.2</v>
      </c>
      <c r="J52" s="5">
        <f>H52-I52</f>
        <v>71374.8</v>
      </c>
    </row>
    <row r="53" spans="1:10" x14ac:dyDescent="0.25">
      <c r="A53" s="1">
        <v>4</v>
      </c>
      <c r="B53" s="1" t="s">
        <v>41</v>
      </c>
      <c r="C53" s="1" t="s">
        <v>49</v>
      </c>
      <c r="D53" s="1" t="s">
        <v>59</v>
      </c>
      <c r="E53" s="8">
        <v>27890</v>
      </c>
      <c r="F53" s="8">
        <v>27500</v>
      </c>
      <c r="G53" s="8">
        <v>26680</v>
      </c>
      <c r="H53" s="5">
        <f>SUM(E53:G53)</f>
        <v>82070</v>
      </c>
      <c r="I53" s="5">
        <f>H53*13%</f>
        <v>10669.1</v>
      </c>
      <c r="J53" s="5">
        <f>H53-I53</f>
        <v>71400.899999999994</v>
      </c>
    </row>
    <row r="54" spans="1:10" x14ac:dyDescent="0.25">
      <c r="A54" s="1">
        <v>5</v>
      </c>
      <c r="B54" s="1" t="s">
        <v>39</v>
      </c>
      <c r="C54" s="1" t="s">
        <v>45</v>
      </c>
      <c r="D54" s="1" t="s">
        <v>58</v>
      </c>
      <c r="E54" s="8">
        <v>27260</v>
      </c>
      <c r="F54" s="8">
        <v>29100</v>
      </c>
      <c r="G54" s="13">
        <v>27690</v>
      </c>
      <c r="H54" s="5">
        <f>SUM(E54:G54)</f>
        <v>84050</v>
      </c>
      <c r="I54" s="5">
        <f>H54*13%</f>
        <v>10926.5</v>
      </c>
      <c r="J54" s="5">
        <f>H54-I54</f>
        <v>73123.5</v>
      </c>
    </row>
    <row r="55" spans="1:10" x14ac:dyDescent="0.25">
      <c r="A55" s="1">
        <v>6</v>
      </c>
      <c r="B55" s="1" t="s">
        <v>38</v>
      </c>
      <c r="C55" s="1" t="s">
        <v>44</v>
      </c>
      <c r="D55" s="1" t="s">
        <v>53</v>
      </c>
      <c r="E55" s="8">
        <v>29560</v>
      </c>
      <c r="F55" s="8">
        <v>26560</v>
      </c>
      <c r="G55" s="8">
        <v>28500</v>
      </c>
      <c r="H55" s="5">
        <f>SUM(E55:G55)</f>
        <v>84620</v>
      </c>
      <c r="I55" s="5">
        <f>H55*13%</f>
        <v>11000.6</v>
      </c>
      <c r="J55" s="5">
        <f>H55-I55</f>
        <v>73619.399999999994</v>
      </c>
    </row>
    <row r="56" spans="1:10" x14ac:dyDescent="0.25">
      <c r="A56" s="1">
        <v>7</v>
      </c>
      <c r="B56" s="1" t="s">
        <v>40</v>
      </c>
      <c r="C56" s="1" t="s">
        <v>48</v>
      </c>
      <c r="D56" s="1" t="s">
        <v>57</v>
      </c>
      <c r="E56" s="8">
        <v>28320</v>
      </c>
      <c r="F56" s="8">
        <v>27680</v>
      </c>
      <c r="G56" s="8">
        <v>29100</v>
      </c>
      <c r="H56" s="5">
        <f>SUM(E56:G56)</f>
        <v>85100</v>
      </c>
      <c r="I56" s="5">
        <f>H56*13%</f>
        <v>11063</v>
      </c>
      <c r="J56" s="5">
        <f>H56-I56</f>
        <v>74037</v>
      </c>
    </row>
    <row r="57" spans="1:10" x14ac:dyDescent="0.25">
      <c r="A57" s="1">
        <v>8</v>
      </c>
      <c r="B57" s="1" t="s">
        <v>37</v>
      </c>
      <c r="C57" s="1" t="s">
        <v>46</v>
      </c>
      <c r="D57" s="1" t="s">
        <v>55</v>
      </c>
      <c r="E57" s="8">
        <v>27350</v>
      </c>
      <c r="F57" s="8">
        <v>28100</v>
      </c>
      <c r="G57" s="8">
        <v>29800</v>
      </c>
      <c r="H57" s="5">
        <f>SUM(E57:G57)</f>
        <v>85250</v>
      </c>
      <c r="I57" s="5">
        <f>H57*13%</f>
        <v>11082.5</v>
      </c>
      <c r="J57" s="5">
        <f>H57-I57</f>
        <v>74167.5</v>
      </c>
    </row>
    <row r="58" spans="1:10" x14ac:dyDescent="0.25">
      <c r="A58" s="1">
        <v>9</v>
      </c>
      <c r="B58" s="1" t="s">
        <v>39</v>
      </c>
      <c r="C58" s="1" t="s">
        <v>50</v>
      </c>
      <c r="D58" s="1" t="s">
        <v>60</v>
      </c>
      <c r="E58" s="8">
        <v>29540</v>
      </c>
      <c r="F58" s="8">
        <v>28650</v>
      </c>
      <c r="G58" s="8">
        <v>28450</v>
      </c>
      <c r="H58" s="5">
        <f>SUM(E58:G58)</f>
        <v>86640</v>
      </c>
      <c r="I58" s="5">
        <f>H58*13%</f>
        <v>11263.2</v>
      </c>
      <c r="J58" s="5">
        <f>H58-I58</f>
        <v>75376.800000000003</v>
      </c>
    </row>
    <row r="59" spans="1:10" x14ac:dyDescent="0.25">
      <c r="A59" s="1">
        <v>10</v>
      </c>
      <c r="B59" s="1" t="s">
        <v>39</v>
      </c>
      <c r="C59" s="1" t="s">
        <v>47</v>
      </c>
      <c r="D59" s="1" t="s">
        <v>56</v>
      </c>
      <c r="E59" s="8">
        <v>29310</v>
      </c>
      <c r="F59" s="8">
        <v>29350</v>
      </c>
      <c r="G59" s="12">
        <v>28800</v>
      </c>
      <c r="H59" s="5">
        <f>SUM(E59:G59)</f>
        <v>87460</v>
      </c>
      <c r="I59" s="5">
        <f>H59*13%</f>
        <v>11369.800000000001</v>
      </c>
      <c r="J59" s="5">
        <f>H59-I59</f>
        <v>76090.2</v>
      </c>
    </row>
    <row r="60" spans="1:10" x14ac:dyDescent="0.25">
      <c r="A60" s="10"/>
      <c r="B60" s="10"/>
      <c r="C60" s="10"/>
      <c r="D60" s="11" t="s">
        <v>61</v>
      </c>
      <c r="E60" s="5">
        <f>SUM(E50:E59)</f>
        <v>279890</v>
      </c>
      <c r="F60" s="5">
        <f>SUM(F50:F59)</f>
        <v>277360</v>
      </c>
      <c r="G60" s="5">
        <f>SUM(G50:G59)</f>
        <v>280750</v>
      </c>
      <c r="H60" s="5">
        <f>SUM(H50:H59)</f>
        <v>838000</v>
      </c>
      <c r="I60" s="5">
        <f>SUM(I50:I59)</f>
        <v>108940</v>
      </c>
      <c r="J60" s="5">
        <f>SUM(J50:J59)</f>
        <v>729060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Табель</vt:lpstr>
      <vt:lpstr>Сортировка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2023-10-09T20:49:24Z</dcterms:modified>
</cp:coreProperties>
</file>