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ArtemBatutim\Documents\school\champ\aside\qm\"/>
    </mc:Choice>
  </mc:AlternateContent>
  <bookViews>
    <workbookView xWindow="0" yWindow="0" windowWidth="23040" windowHeight="9228"/>
  </bookViews>
  <sheets>
    <sheet name="EX 5.3 #1" sheetId="1" r:id="rId1"/>
    <sheet name="EX 5.4 #1" sheetId="2" r:id="rId2"/>
    <sheet name="Cost of Living and CPI" sheetId="8" r:id="rId3"/>
    <sheet name="EX 5.5 #1" sheetId="3" r:id="rId4"/>
    <sheet name="EX 5.6 #1" sheetId="4" r:id="rId5"/>
    <sheet name="EX 5.6 #3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Q18" i="1"/>
  <c r="Q17" i="1"/>
  <c r="O17" i="1"/>
  <c r="N17" i="1"/>
  <c r="P17" i="1"/>
  <c r="P14" i="1"/>
  <c r="N14" i="1"/>
  <c r="Q14" i="1"/>
  <c r="O14" i="1"/>
  <c r="J3" i="1"/>
  <c r="J12" i="1"/>
  <c r="J7" i="1"/>
  <c r="J4" i="1"/>
  <c r="J2" i="1"/>
  <c r="N18" i="1"/>
  <c r="O20" i="1"/>
  <c r="N20" i="1"/>
  <c r="G2" i="3" l="1"/>
  <c r="D6" i="8" l="1"/>
  <c r="F6" i="8" s="1"/>
  <c r="D7" i="8"/>
  <c r="F7" i="8" s="1"/>
  <c r="D8" i="8"/>
  <c r="F8" i="8" s="1"/>
  <c r="D10" i="8"/>
  <c r="F10" i="8" s="1"/>
  <c r="D11" i="8"/>
  <c r="F11" i="8" s="1"/>
  <c r="D12" i="8"/>
  <c r="F12" i="8" s="1"/>
  <c r="D13" i="8"/>
  <c r="F13" i="8" s="1"/>
  <c r="D15" i="8"/>
  <c r="F15" i="8" s="1"/>
  <c r="D16" i="8"/>
  <c r="F16" i="8" s="1"/>
  <c r="D5" i="8"/>
  <c r="F5" i="8" s="1"/>
  <c r="C3" i="5" l="1"/>
  <c r="C4" i="5"/>
  <c r="H2" i="5"/>
  <c r="C2" i="5" s="1"/>
  <c r="C12" i="4"/>
  <c r="D12" i="4"/>
  <c r="E12" i="4"/>
  <c r="F12" i="4"/>
  <c r="G12" i="4"/>
  <c r="B12" i="4"/>
  <c r="C9" i="4"/>
  <c r="D9" i="4"/>
  <c r="E9" i="4"/>
  <c r="F9" i="4"/>
  <c r="G9" i="4"/>
  <c r="B9" i="4"/>
  <c r="C5" i="5" l="1"/>
  <c r="G10" i="3"/>
  <c r="G6" i="3"/>
  <c r="G1" i="3"/>
  <c r="G4" i="2"/>
  <c r="H4" i="2" s="1"/>
  <c r="G5" i="2"/>
  <c r="H5" i="2" s="1"/>
  <c r="G6" i="2"/>
  <c r="H6" i="2" s="1"/>
  <c r="G7" i="2"/>
  <c r="H7" i="2" s="1"/>
  <c r="G3" i="2"/>
  <c r="H3" i="2" s="1"/>
  <c r="J13" i="1"/>
  <c r="J14" i="1"/>
  <c r="J8" i="1"/>
  <c r="J9" i="1"/>
  <c r="Q19" i="1"/>
  <c r="P18" i="1"/>
  <c r="P19" i="1"/>
  <c r="O18" i="1"/>
  <c r="O19" i="1"/>
  <c r="N19" i="1"/>
  <c r="H9" i="2" l="1"/>
  <c r="O10" i="1"/>
  <c r="O1" i="1"/>
  <c r="Q20" i="1"/>
  <c r="P20" i="1"/>
  <c r="O7" i="1" s="1"/>
</calcChain>
</file>

<file path=xl/sharedStrings.xml><?xml version="1.0" encoding="utf-8"?>
<sst xmlns="http://schemas.openxmlformats.org/spreadsheetml/2006/main" count="105" uniqueCount="83">
  <si>
    <t>Commodity</t>
  </si>
  <si>
    <t>Bread (loaf)</t>
  </si>
  <si>
    <t>Milk (litre)</t>
  </si>
  <si>
    <t>Butter (kg)</t>
  </si>
  <si>
    <t>Price</t>
  </si>
  <si>
    <t>Quantity</t>
  </si>
  <si>
    <t>Simple Price Index:</t>
  </si>
  <si>
    <t>Simple Quantity Index:</t>
  </si>
  <si>
    <t>Simple Value Index:</t>
  </si>
  <si>
    <t>Unweighted Aggregate Price Index:</t>
  </si>
  <si>
    <t>Weighted Aggregate Price Index:</t>
  </si>
  <si>
    <t>Weighted Aggregate Quantity Index:</t>
  </si>
  <si>
    <t>Weighted Aggregate Value Index: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</si>
  <si>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</si>
  <si>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t>Q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</si>
  <si>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t>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</si>
  <si>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</si>
  <si>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</si>
  <si>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</si>
  <si>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</si>
  <si>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t>∑</t>
  </si>
  <si>
    <t>2002 is 75% higher than 1990</t>
  </si>
  <si>
    <t>Index</t>
  </si>
  <si>
    <t>Weight</t>
  </si>
  <si>
    <t>Item</t>
  </si>
  <si>
    <t>Food</t>
  </si>
  <si>
    <t>Rent</t>
  </si>
  <si>
    <t>Clothing</t>
  </si>
  <si>
    <t>Utilities</t>
  </si>
  <si>
    <t>Misc.</t>
  </si>
  <si>
    <t>Cost of living is 24.3% higher in 2002 than it was in 1992</t>
  </si>
  <si>
    <t>Year</t>
  </si>
  <si>
    <t>CPI</t>
  </si>
  <si>
    <t>Jack's annual salary</t>
  </si>
  <si>
    <t>Jack's real income in for 2000</t>
  </si>
  <si>
    <t>Purchasing Power of the dollar for 1996</t>
  </si>
  <si>
    <t>=1/CPI*100</t>
  </si>
  <si>
    <t>In 1996 the dollar was worth .94 as compared to 1992</t>
  </si>
  <si>
    <t>=current income/CPI *100</t>
  </si>
  <si>
    <t>Jack's real income in for 1996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</si>
  <si>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</si>
  <si>
    <r>
      <t>∑Q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</si>
  <si>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</si>
  <si>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n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</si>
  <si>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</si>
  <si>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n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</si>
  <si>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n</t>
    </r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</si>
  <si>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0</t>
    </r>
  </si>
  <si>
    <t>Company A</t>
  </si>
  <si>
    <t>Company B</t>
  </si>
  <si>
    <t>Index Year 1997</t>
  </si>
  <si>
    <t>Company A had higher increase than Company B</t>
  </si>
  <si>
    <t>Company B had higher increase than Company A</t>
  </si>
  <si>
    <r>
      <t>Index = 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</t>
    </r>
  </si>
  <si>
    <t>Updated CPI</t>
  </si>
  <si>
    <t>Index Old</t>
  </si>
  <si>
    <t>Index New</t>
  </si>
  <si>
    <t>Index Quotient:</t>
  </si>
  <si>
    <t>Index # of revised Series/Index # of Old Series</t>
  </si>
  <si>
    <t>Index Base Unknown</t>
  </si>
  <si>
    <t>=100/4983.3</t>
  </si>
  <si>
    <t>Domestic Beer (0.5 liter draught)</t>
  </si>
  <si>
    <t>Imported Beer (0.33 liter bottle)</t>
  </si>
  <si>
    <t>Cappuccino (regular)</t>
  </si>
  <si>
    <t>Coke/Pepsi (0.33 liter bottle)</t>
  </si>
  <si>
    <t>Loaf of Fresh White Bread (500g)</t>
  </si>
  <si>
    <t>Rice (white), (1kg)</t>
  </si>
  <si>
    <t>Banana (1kg)</t>
  </si>
  <si>
    <t>Oranges (1kg)</t>
  </si>
  <si>
    <t>Price per m2 to Buy Apt in City Centre</t>
  </si>
  <si>
    <t>Price per m2 to Buy Apt Outside of Centre</t>
  </si>
  <si>
    <t>Vancouver</t>
  </si>
  <si>
    <t>Montreal</t>
  </si>
  <si>
    <t>Price Index</t>
  </si>
  <si>
    <t>https://www.numbeo.com/cost-of-living/compare_cities.jsp?country1=Canada&amp;country2=Canada&amp;city1=Vancouver&amp;city2=Montreal</t>
  </si>
  <si>
    <t>Cost of Living: Comparing Vancouver to Montreal</t>
  </si>
  <si>
    <t>http://www.statcan.gc.ca/tables-tableaux/sum-som/l01/cst01/cpis01f-eng.htm</t>
  </si>
  <si>
    <t>Consumer Price Index: 2002 as base year</t>
  </si>
  <si>
    <t>CPI: Consumer Price Index</t>
  </si>
  <si>
    <t>Jack's real income increased from 1996 to 2000, his purchasing power also increased</t>
  </si>
  <si>
    <t>CPI of base year becomes 100</t>
  </si>
  <si>
    <t>In 2000 the dollar was worth .88 as compared to 1992</t>
  </si>
  <si>
    <r>
      <t xml:space="preserve">Cost of Living Index = </t>
    </r>
    <r>
      <rPr>
        <sz val="11"/>
        <color theme="1"/>
        <rFont val="Calibri"/>
        <family val="2"/>
      </rPr>
      <t>∑(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*100 * Weight)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</si>
</sst>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0.0"/>
    <numFmt numFmtId="166" formatCode="&quot;$&quot;#,##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NumberFormat="1" applyBorder="1"/>
    <xf numFmtId="9" fontId="0" fillId="0" borderId="0" xfId="1" applyFon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quotePrefix="1"/>
    <xf numFmtId="0" fontId="0" fillId="0" borderId="0" xfId="0" applyAlignment="1">
      <alignment horizontal="right" wrapText="1"/>
    </xf>
    <xf numFmtId="2" fontId="0" fillId="0" borderId="0" xfId="0" quotePrefix="1" applyNumberFormat="1"/>
    <xf numFmtId="2" fontId="0" fillId="0" borderId="0" xfId="0" applyNumberFormat="1"/>
    <xf numFmtId="165" fontId="5" fillId="0" borderId="0" xfId="0" applyNumberFormat="1" applyFont="1"/>
    <xf numFmtId="0" fontId="5" fillId="0" borderId="0" xfId="0" applyFon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B2" workbookViewId="0">
      <selection activeCell="J7" sqref="J7"/>
    </sheetView>
  </sheetViews>
  <sheetFormatPr defaultRowHeight="14.4" x14ac:dyDescent="0.3"/>
  <cols>
    <col min="1" max="1" width="16.33203125" bestFit="1" customWidth="1"/>
    <col min="2" max="3" width="10.5546875" bestFit="1" customWidth="1"/>
    <col min="7" max="7" width="19.44140625" customWidth="1"/>
    <col min="8" max="8" width="9.88671875" customWidth="1"/>
    <col min="9" max="9" width="10.5546875" customWidth="1"/>
    <col min="10" max="10" width="8.88671875" customWidth="1"/>
    <col min="11" max="11" width="24.88671875" customWidth="1"/>
    <col min="12" max="12" width="12.88671875" customWidth="1"/>
    <col min="13" max="13" width="31.44140625" customWidth="1"/>
    <col min="14" max="14" width="15.6640625" customWidth="1"/>
    <col min="15" max="15" width="10.5546875" customWidth="1"/>
    <col min="16" max="16" width="5.5546875" customWidth="1"/>
    <col min="17" max="17" width="7.44140625" customWidth="1"/>
    <col min="18" max="18" width="24.88671875" customWidth="1"/>
    <col min="19" max="19" width="9.33203125" customWidth="1"/>
    <col min="20" max="31" width="8.88671875" customWidth="1"/>
  </cols>
  <sheetData>
    <row r="1" spans="1:17" ht="15.6" x14ac:dyDescent="0.35">
      <c r="B1" s="17">
        <v>1990</v>
      </c>
      <c r="C1" s="18"/>
      <c r="D1" s="17">
        <v>2002</v>
      </c>
      <c r="E1" s="17"/>
      <c r="I1" t="s">
        <v>0</v>
      </c>
      <c r="M1" t="s">
        <v>9</v>
      </c>
      <c r="N1" t="s">
        <v>16</v>
      </c>
      <c r="O1" s="3">
        <f>P14/N14*100</f>
        <v>139.62264150943392</v>
      </c>
    </row>
    <row r="2" spans="1:17" ht="15.6" x14ac:dyDescent="0.35">
      <c r="A2" t="s">
        <v>0</v>
      </c>
      <c r="B2" s="4" t="s">
        <v>4</v>
      </c>
      <c r="C2" s="4" t="s">
        <v>5</v>
      </c>
      <c r="D2" s="4" t="s">
        <v>4</v>
      </c>
      <c r="E2" s="4" t="s">
        <v>5</v>
      </c>
      <c r="G2" t="s">
        <v>6</v>
      </c>
      <c r="H2" t="s">
        <v>13</v>
      </c>
      <c r="I2" t="s">
        <v>1</v>
      </c>
      <c r="J2" s="3">
        <f>D3/B3*100</f>
        <v>174.99999999999997</v>
      </c>
      <c r="K2" t="s">
        <v>21</v>
      </c>
      <c r="O2" s="3"/>
    </row>
    <row r="3" spans="1:17" x14ac:dyDescent="0.3">
      <c r="A3" t="s">
        <v>1</v>
      </c>
      <c r="B3" s="1">
        <v>0.8</v>
      </c>
      <c r="C3">
        <v>2000</v>
      </c>
      <c r="D3" s="1">
        <v>1.4</v>
      </c>
      <c r="E3">
        <v>3600</v>
      </c>
      <c r="I3" t="s">
        <v>2</v>
      </c>
      <c r="J3" s="3">
        <f>D4/B4*100</f>
        <v>133.33333333333331</v>
      </c>
      <c r="O3" s="3"/>
    </row>
    <row r="4" spans="1:17" ht="15.6" x14ac:dyDescent="0.35">
      <c r="A4" t="s">
        <v>2</v>
      </c>
      <c r="B4" s="1">
        <v>0.9</v>
      </c>
      <c r="C4">
        <v>600</v>
      </c>
      <c r="D4" s="1">
        <v>1.2</v>
      </c>
      <c r="E4">
        <v>800</v>
      </c>
      <c r="I4" t="s">
        <v>3</v>
      </c>
      <c r="J4" s="3">
        <f>D5/B5*100</f>
        <v>133.33333333333331</v>
      </c>
      <c r="M4" t="s">
        <v>10</v>
      </c>
      <c r="N4" t="s">
        <v>17</v>
      </c>
      <c r="O4" s="3">
        <f>Q20/N20*100</f>
        <v>151.95530726256982</v>
      </c>
    </row>
    <row r="5" spans="1:17" x14ac:dyDescent="0.3">
      <c r="A5" t="s">
        <v>3</v>
      </c>
      <c r="B5" s="1">
        <v>3.6</v>
      </c>
      <c r="C5">
        <v>400</v>
      </c>
      <c r="D5" s="1">
        <v>4.8</v>
      </c>
      <c r="E5">
        <v>300</v>
      </c>
      <c r="J5" s="3"/>
      <c r="O5" s="3"/>
    </row>
    <row r="6" spans="1:17" ht="15.6" x14ac:dyDescent="0.35">
      <c r="G6" t="s">
        <v>7</v>
      </c>
      <c r="H6" t="s">
        <v>14</v>
      </c>
      <c r="I6" t="s">
        <v>0</v>
      </c>
      <c r="J6" s="3"/>
      <c r="O6" s="3"/>
    </row>
    <row r="7" spans="1:17" ht="15.6" x14ac:dyDescent="0.35">
      <c r="I7" t="s">
        <v>1</v>
      </c>
      <c r="J7" s="3">
        <f>E3/C3*100</f>
        <v>180</v>
      </c>
      <c r="M7" t="s">
        <v>11</v>
      </c>
      <c r="N7" t="s">
        <v>18</v>
      </c>
      <c r="O7" s="3">
        <f>P20/N20*100</f>
        <v>130.72625698324023</v>
      </c>
    </row>
    <row r="8" spans="1:17" x14ac:dyDescent="0.3">
      <c r="D8" s="3"/>
      <c r="I8" t="s">
        <v>2</v>
      </c>
      <c r="J8" s="3">
        <f>E4/C4*100</f>
        <v>133.33333333333331</v>
      </c>
      <c r="O8" s="3"/>
    </row>
    <row r="9" spans="1:17" x14ac:dyDescent="0.3">
      <c r="I9" t="s">
        <v>3</v>
      </c>
      <c r="J9" s="3">
        <f>E5/C5*100</f>
        <v>75</v>
      </c>
      <c r="O9" s="3"/>
    </row>
    <row r="10" spans="1:17" ht="15.6" x14ac:dyDescent="0.35">
      <c r="J10" s="3"/>
      <c r="M10" t="s">
        <v>12</v>
      </c>
      <c r="N10" t="s">
        <v>19</v>
      </c>
      <c r="O10" s="3">
        <f>O20/N20*100</f>
        <v>207.8212290502793</v>
      </c>
    </row>
    <row r="11" spans="1:17" ht="15.6" x14ac:dyDescent="0.35">
      <c r="G11" t="s">
        <v>8</v>
      </c>
      <c r="H11" t="s">
        <v>15</v>
      </c>
      <c r="I11" t="s">
        <v>0</v>
      </c>
      <c r="J11" s="3"/>
      <c r="P11" s="3"/>
    </row>
    <row r="12" spans="1:17" x14ac:dyDescent="0.3">
      <c r="I12" t="s">
        <v>1</v>
      </c>
      <c r="J12" s="3">
        <f>(E3*D3)/(C3*B3)*100</f>
        <v>315</v>
      </c>
    </row>
    <row r="13" spans="1:17" ht="15.6" x14ac:dyDescent="0.35">
      <c r="I13" t="s">
        <v>2</v>
      </c>
      <c r="J13" s="3">
        <f>(E4*D4)/(C4*B4)*100</f>
        <v>177.77777777777777</v>
      </c>
      <c r="N13" s="4" t="s">
        <v>40</v>
      </c>
      <c r="O13" s="5" t="s">
        <v>41</v>
      </c>
      <c r="P13" s="4" t="s">
        <v>42</v>
      </c>
      <c r="Q13" s="4" t="s">
        <v>43</v>
      </c>
    </row>
    <row r="14" spans="1:17" x14ac:dyDescent="0.3">
      <c r="I14" t="s">
        <v>3</v>
      </c>
      <c r="J14" s="3">
        <f>(E5*D5)/(C5*B5)*100</f>
        <v>100</v>
      </c>
      <c r="N14" s="1">
        <f>SUM(B3:B5)</f>
        <v>5.3000000000000007</v>
      </c>
      <c r="O14" s="2">
        <f>SUM(C3:C5)</f>
        <v>3000</v>
      </c>
      <c r="P14" s="1">
        <f>SUM(D3:D5)</f>
        <v>7.3999999999999995</v>
      </c>
      <c r="Q14" s="2">
        <f>SUM(E3:E5)</f>
        <v>4700</v>
      </c>
    </row>
    <row r="16" spans="1:17" ht="15.6" x14ac:dyDescent="0.35">
      <c r="N16" s="4" t="s">
        <v>44</v>
      </c>
      <c r="O16" s="4" t="s">
        <v>45</v>
      </c>
      <c r="P16" s="4" t="s">
        <v>46</v>
      </c>
      <c r="Q16" s="4" t="s">
        <v>47</v>
      </c>
    </row>
    <row r="17" spans="13:17" x14ac:dyDescent="0.3">
      <c r="N17" s="1">
        <f>B3*C3</f>
        <v>1600</v>
      </c>
      <c r="O17" s="1">
        <f>D3*E3</f>
        <v>5040</v>
      </c>
      <c r="P17" s="1">
        <f>B3*E3</f>
        <v>2880</v>
      </c>
      <c r="Q17" s="1">
        <f>D3*C3</f>
        <v>2800</v>
      </c>
    </row>
    <row r="18" spans="13:17" x14ac:dyDescent="0.3">
      <c r="N18" s="1">
        <f>B4*C4</f>
        <v>540</v>
      </c>
      <c r="O18" s="2">
        <f>D4*E4</f>
        <v>960</v>
      </c>
      <c r="P18" s="2">
        <f>B4*E4</f>
        <v>720</v>
      </c>
      <c r="Q18" s="1">
        <f>D4*C4</f>
        <v>720</v>
      </c>
    </row>
    <row r="19" spans="13:17" x14ac:dyDescent="0.3">
      <c r="N19" s="6">
        <f>B5*C5</f>
        <v>1440</v>
      </c>
      <c r="O19" s="6">
        <f>D5*E5</f>
        <v>1440</v>
      </c>
      <c r="P19" s="6">
        <f>B5*E5</f>
        <v>1080</v>
      </c>
      <c r="Q19" s="6">
        <f>D5*C5</f>
        <v>1920</v>
      </c>
    </row>
    <row r="20" spans="13:17" x14ac:dyDescent="0.3">
      <c r="M20" s="5" t="s">
        <v>20</v>
      </c>
      <c r="N20">
        <f>SUM(N17:N19)</f>
        <v>3580</v>
      </c>
      <c r="O20">
        <f>SUM(O17:O19)</f>
        <v>7440</v>
      </c>
      <c r="P20">
        <f t="shared" ref="O20:Q20" si="0">SUM(P17:P19)</f>
        <v>4680</v>
      </c>
      <c r="Q20">
        <f t="shared" si="0"/>
        <v>5440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4" x14ac:dyDescent="0.3"/>
  <cols>
    <col min="6" max="6" width="9.77734375" customWidth="1"/>
    <col min="7" max="7" width="9.33203125" customWidth="1"/>
    <col min="8" max="8" width="13.44140625" customWidth="1"/>
    <col min="9" max="10" width="8.88671875" customWidth="1"/>
  </cols>
  <sheetData>
    <row r="1" spans="1:9" ht="15.6" x14ac:dyDescent="0.35">
      <c r="B1" s="17" t="s">
        <v>22</v>
      </c>
      <c r="C1" s="17"/>
      <c r="F1" t="s">
        <v>82</v>
      </c>
    </row>
    <row r="2" spans="1:9" ht="15.6" x14ac:dyDescent="0.35">
      <c r="A2" t="s">
        <v>24</v>
      </c>
      <c r="B2" s="4">
        <v>1992</v>
      </c>
      <c r="C2" s="4">
        <v>2002</v>
      </c>
      <c r="D2" s="4" t="s">
        <v>23</v>
      </c>
      <c r="G2" t="s">
        <v>13</v>
      </c>
    </row>
    <row r="3" spans="1:9" x14ac:dyDescent="0.3">
      <c r="A3" t="s">
        <v>25</v>
      </c>
      <c r="B3">
        <v>120</v>
      </c>
      <c r="C3">
        <v>180</v>
      </c>
      <c r="D3" s="7">
        <v>0.35</v>
      </c>
      <c r="G3" s="8">
        <f>C3/B3*100</f>
        <v>150</v>
      </c>
      <c r="H3" s="8">
        <f>G3*D3</f>
        <v>52.5</v>
      </c>
    </row>
    <row r="4" spans="1:9" x14ac:dyDescent="0.3">
      <c r="A4" t="s">
        <v>26</v>
      </c>
      <c r="B4">
        <v>110</v>
      </c>
      <c r="C4">
        <v>135</v>
      </c>
      <c r="D4" s="7">
        <v>0.1</v>
      </c>
      <c r="G4" s="8">
        <f>C4/B4*100</f>
        <v>122.72727272727273</v>
      </c>
      <c r="H4" s="8">
        <f>G4*D4</f>
        <v>12.272727272727273</v>
      </c>
    </row>
    <row r="5" spans="1:9" x14ac:dyDescent="0.3">
      <c r="A5" t="s">
        <v>27</v>
      </c>
      <c r="B5">
        <v>112</v>
      </c>
      <c r="C5">
        <v>95</v>
      </c>
      <c r="D5" s="7">
        <v>0.17</v>
      </c>
      <c r="G5" s="8">
        <f>C5/B5*100</f>
        <v>84.821428571428569</v>
      </c>
      <c r="H5" s="8">
        <f>G5*D5</f>
        <v>14.419642857142858</v>
      </c>
    </row>
    <row r="6" spans="1:9" x14ac:dyDescent="0.3">
      <c r="A6" t="s">
        <v>28</v>
      </c>
      <c r="B6">
        <v>130</v>
      </c>
      <c r="C6">
        <v>170</v>
      </c>
      <c r="D6" s="7">
        <v>0.08</v>
      </c>
      <c r="G6" s="8">
        <f>C6/B6*100</f>
        <v>130.76923076923077</v>
      </c>
      <c r="H6" s="8">
        <f>G6*D6</f>
        <v>10.461538461538462</v>
      </c>
    </row>
    <row r="7" spans="1:9" x14ac:dyDescent="0.3">
      <c r="A7" t="s">
        <v>29</v>
      </c>
      <c r="B7">
        <v>104</v>
      </c>
      <c r="C7">
        <v>120</v>
      </c>
      <c r="D7" s="7">
        <v>0.3</v>
      </c>
      <c r="G7" s="8">
        <f>C7/B7*100</f>
        <v>115.38461538461537</v>
      </c>
      <c r="H7" s="8">
        <f>G7*D7</f>
        <v>34.615384615384613</v>
      </c>
    </row>
    <row r="9" spans="1:9" x14ac:dyDescent="0.3">
      <c r="H9" s="3">
        <f>SUM(H3:H7)</f>
        <v>124.26929320679322</v>
      </c>
      <c r="I9" t="s">
        <v>30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4.4" x14ac:dyDescent="0.3"/>
  <cols>
    <col min="1" max="1" width="35.44140625" bestFit="1" customWidth="1"/>
    <col min="2" max="3" width="10.5546875" bestFit="1" customWidth="1"/>
    <col min="4" max="5" width="10.5546875" customWidth="1"/>
  </cols>
  <sheetData>
    <row r="1" spans="1:6" x14ac:dyDescent="0.3">
      <c r="A1" t="s">
        <v>75</v>
      </c>
    </row>
    <row r="2" spans="1:6" x14ac:dyDescent="0.3">
      <c r="A2" t="s">
        <v>74</v>
      </c>
    </row>
    <row r="4" spans="1:6" x14ac:dyDescent="0.3">
      <c r="B4" t="s">
        <v>71</v>
      </c>
      <c r="C4" t="s">
        <v>72</v>
      </c>
      <c r="D4" t="s">
        <v>73</v>
      </c>
      <c r="F4">
        <v>100</v>
      </c>
    </row>
    <row r="5" spans="1:6" x14ac:dyDescent="0.3">
      <c r="A5" t="s">
        <v>61</v>
      </c>
      <c r="B5" s="1">
        <v>6</v>
      </c>
      <c r="C5" s="1">
        <v>6</v>
      </c>
      <c r="D5" s="3">
        <f>C5/B5*100</f>
        <v>100</v>
      </c>
      <c r="F5" s="16">
        <f>(D5-$F$4)/100</f>
        <v>0</v>
      </c>
    </row>
    <row r="6" spans="1:6" x14ac:dyDescent="0.3">
      <c r="A6" t="s">
        <v>62</v>
      </c>
      <c r="B6" s="1">
        <v>7</v>
      </c>
      <c r="C6" s="1">
        <v>6</v>
      </c>
      <c r="D6" s="3">
        <f t="shared" ref="D6:D16" si="0">C6/B6*100</f>
        <v>85.714285714285708</v>
      </c>
      <c r="E6" s="13"/>
      <c r="F6" s="16">
        <f t="shared" ref="F6:F16" si="1">(D6-$F$4)/100</f>
        <v>-0.1428571428571429</v>
      </c>
    </row>
    <row r="7" spans="1:6" x14ac:dyDescent="0.3">
      <c r="A7" t="s">
        <v>63</v>
      </c>
      <c r="B7" s="1">
        <v>4.0599999999999996</v>
      </c>
      <c r="C7" s="1">
        <v>3.72</v>
      </c>
      <c r="D7" s="3">
        <f t="shared" si="0"/>
        <v>91.625615763546804</v>
      </c>
      <c r="E7" s="13"/>
      <c r="F7" s="16">
        <f t="shared" si="1"/>
        <v>-8.3743842364531959E-2</v>
      </c>
    </row>
    <row r="8" spans="1:6" x14ac:dyDescent="0.3">
      <c r="A8" t="s">
        <v>64</v>
      </c>
      <c r="B8" s="1">
        <v>1.93</v>
      </c>
      <c r="C8" s="1">
        <v>1.83</v>
      </c>
      <c r="D8" s="3">
        <f t="shared" si="0"/>
        <v>94.818652849740943</v>
      </c>
      <c r="E8" s="13"/>
      <c r="F8" s="16">
        <f t="shared" si="1"/>
        <v>-5.1813471502590573E-2</v>
      </c>
    </row>
    <row r="9" spans="1:6" x14ac:dyDescent="0.3">
      <c r="B9" s="1"/>
      <c r="C9" s="1"/>
      <c r="D9" s="3"/>
      <c r="E9" s="13"/>
      <c r="F9" s="16"/>
    </row>
    <row r="10" spans="1:6" x14ac:dyDescent="0.3">
      <c r="A10" t="s">
        <v>65</v>
      </c>
      <c r="B10" s="1">
        <v>3.02</v>
      </c>
      <c r="C10" s="1">
        <v>3.26</v>
      </c>
      <c r="D10" s="3">
        <f t="shared" si="0"/>
        <v>107.94701986754967</v>
      </c>
      <c r="E10" s="13"/>
      <c r="F10" s="16">
        <f t="shared" si="1"/>
        <v>7.9470198675496706E-2</v>
      </c>
    </row>
    <row r="11" spans="1:6" x14ac:dyDescent="0.3">
      <c r="A11" t="s">
        <v>66</v>
      </c>
      <c r="B11" s="1">
        <v>3.42</v>
      </c>
      <c r="C11" s="1">
        <v>4.21</v>
      </c>
      <c r="D11" s="3">
        <f t="shared" si="0"/>
        <v>123.09941520467838</v>
      </c>
      <c r="E11" s="13"/>
      <c r="F11" s="16">
        <f t="shared" si="1"/>
        <v>0.23099415204678381</v>
      </c>
    </row>
    <row r="12" spans="1:6" x14ac:dyDescent="0.3">
      <c r="A12" t="s">
        <v>67</v>
      </c>
      <c r="B12" s="1">
        <v>1.68</v>
      </c>
      <c r="C12" s="1">
        <v>1.86</v>
      </c>
      <c r="D12" s="3">
        <f t="shared" si="0"/>
        <v>110.71428571428572</v>
      </c>
      <c r="E12" s="13"/>
      <c r="F12" s="16">
        <f t="shared" si="1"/>
        <v>0.10714285714285722</v>
      </c>
    </row>
    <row r="13" spans="1:6" x14ac:dyDescent="0.3">
      <c r="A13" t="s">
        <v>68</v>
      </c>
      <c r="B13" s="1">
        <v>3.74</v>
      </c>
      <c r="C13" s="1">
        <v>4.74</v>
      </c>
      <c r="D13" s="3">
        <f t="shared" si="0"/>
        <v>126.7379679144385</v>
      </c>
      <c r="E13" s="13"/>
      <c r="F13" s="16">
        <f t="shared" si="1"/>
        <v>0.26737967914438499</v>
      </c>
    </row>
    <row r="14" spans="1:6" x14ac:dyDescent="0.3">
      <c r="B14" s="1"/>
      <c r="C14" s="1"/>
      <c r="D14" s="3"/>
      <c r="E14" s="13"/>
      <c r="F14" s="16"/>
    </row>
    <row r="15" spans="1:6" x14ac:dyDescent="0.3">
      <c r="A15" t="s">
        <v>69</v>
      </c>
      <c r="B15" s="1">
        <v>9679.61</v>
      </c>
      <c r="C15" s="1">
        <v>4182.04</v>
      </c>
      <c r="D15" s="3">
        <f t="shared" si="0"/>
        <v>43.204633244521212</v>
      </c>
      <c r="E15" s="13"/>
      <c r="F15" s="16">
        <f t="shared" si="1"/>
        <v>-0.56795366755478793</v>
      </c>
    </row>
    <row r="16" spans="1:6" x14ac:dyDescent="0.3">
      <c r="A16" t="s">
        <v>70</v>
      </c>
      <c r="B16" s="1">
        <v>6124.74</v>
      </c>
      <c r="C16" s="1">
        <v>2920.96</v>
      </c>
      <c r="D16" s="3">
        <f t="shared" si="0"/>
        <v>47.691167298530225</v>
      </c>
      <c r="E16" s="13"/>
      <c r="F16" s="16">
        <f t="shared" si="1"/>
        <v>-0.52308832701469776</v>
      </c>
    </row>
    <row r="20" spans="1:1" x14ac:dyDescent="0.3">
      <c r="A20" t="s">
        <v>77</v>
      </c>
    </row>
    <row r="21" spans="1:1" x14ac:dyDescent="0.3">
      <c r="A2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4.4" x14ac:dyDescent="0.3"/>
  <cols>
    <col min="3" max="3" width="10" bestFit="1" customWidth="1"/>
    <col min="6" max="6" width="33.77734375" bestFit="1" customWidth="1"/>
    <col min="7" max="7" width="11.5546875" customWidth="1"/>
    <col min="8" max="8" width="44.6640625" customWidth="1"/>
  </cols>
  <sheetData>
    <row r="1" spans="1:8" x14ac:dyDescent="0.3">
      <c r="A1" s="4" t="s">
        <v>31</v>
      </c>
      <c r="B1" s="4" t="s">
        <v>32</v>
      </c>
      <c r="C1" t="s">
        <v>33</v>
      </c>
      <c r="F1" t="s">
        <v>35</v>
      </c>
      <c r="G1" s="1">
        <f>1/105.9*100</f>
        <v>0.94428706326723322</v>
      </c>
      <c r="H1" t="s">
        <v>37</v>
      </c>
    </row>
    <row r="2" spans="1:8" x14ac:dyDescent="0.3">
      <c r="A2">
        <v>1992</v>
      </c>
      <c r="B2">
        <v>100</v>
      </c>
      <c r="C2" s="9">
        <v>40000</v>
      </c>
      <c r="F2" s="10" t="s">
        <v>36</v>
      </c>
      <c r="G2" s="1">
        <f>1/113.5*100</f>
        <v>0.88105726872246704</v>
      </c>
      <c r="H2" t="s">
        <v>81</v>
      </c>
    </row>
    <row r="3" spans="1:8" x14ac:dyDescent="0.3">
      <c r="A3">
        <v>1996</v>
      </c>
      <c r="B3">
        <v>105.9</v>
      </c>
      <c r="C3" s="9">
        <v>49442</v>
      </c>
    </row>
    <row r="4" spans="1:8" x14ac:dyDescent="0.3">
      <c r="A4">
        <v>2000</v>
      </c>
      <c r="B4">
        <v>113.5</v>
      </c>
      <c r="C4" s="9">
        <v>54155</v>
      </c>
    </row>
    <row r="6" spans="1:8" x14ac:dyDescent="0.3">
      <c r="F6" t="s">
        <v>34</v>
      </c>
      <c r="G6" s="1">
        <f>C4/B4*100</f>
        <v>47713.656387665193</v>
      </c>
    </row>
    <row r="7" spans="1:8" x14ac:dyDescent="0.3">
      <c r="A7" t="s">
        <v>78</v>
      </c>
      <c r="F7" s="10" t="s">
        <v>38</v>
      </c>
    </row>
    <row r="10" spans="1:8" x14ac:dyDescent="0.3">
      <c r="F10" t="s">
        <v>39</v>
      </c>
      <c r="G10" s="1">
        <f>C3/B3*100</f>
        <v>46687.440982058542</v>
      </c>
    </row>
    <row r="11" spans="1:8" x14ac:dyDescent="0.3">
      <c r="F11" s="10" t="s">
        <v>38</v>
      </c>
    </row>
    <row r="14" spans="1:8" x14ac:dyDescent="0.3">
      <c r="G1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4" x14ac:dyDescent="0.3"/>
  <cols>
    <col min="1" max="1" width="14.109375" bestFit="1" customWidth="1"/>
  </cols>
  <sheetData>
    <row r="1" spans="1:10" ht="15.6" x14ac:dyDescent="0.35">
      <c r="A1" t="s">
        <v>31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J1" t="s">
        <v>53</v>
      </c>
    </row>
    <row r="2" spans="1:10" x14ac:dyDescent="0.3">
      <c r="A2" t="s">
        <v>48</v>
      </c>
      <c r="B2">
        <v>154.19999999999999</v>
      </c>
      <c r="C2">
        <v>167.9</v>
      </c>
      <c r="D2">
        <v>184.7</v>
      </c>
      <c r="E2">
        <v>200.9</v>
      </c>
      <c r="F2">
        <v>204.3</v>
      </c>
      <c r="G2">
        <v>195.3</v>
      </c>
      <c r="J2" t="s">
        <v>80</v>
      </c>
    </row>
    <row r="3" spans="1:10" x14ac:dyDescent="0.3">
      <c r="A3" t="s">
        <v>49</v>
      </c>
      <c r="B3">
        <v>129.30000000000001</v>
      </c>
      <c r="C3">
        <v>134.6</v>
      </c>
      <c r="D3">
        <v>144.80000000000001</v>
      </c>
      <c r="E3">
        <v>167.8</v>
      </c>
      <c r="F3">
        <v>179.6</v>
      </c>
      <c r="G3">
        <v>184.3</v>
      </c>
    </row>
    <row r="6" spans="1:10" x14ac:dyDescent="0.3">
      <c r="A6" t="s">
        <v>31</v>
      </c>
      <c r="B6">
        <v>1997</v>
      </c>
      <c r="C6">
        <v>1998</v>
      </c>
      <c r="D6">
        <v>1999</v>
      </c>
      <c r="E6">
        <v>2000</v>
      </c>
      <c r="F6">
        <v>2001</v>
      </c>
      <c r="G6">
        <v>2002</v>
      </c>
    </row>
    <row r="7" spans="1:10" x14ac:dyDescent="0.3">
      <c r="A7" t="s">
        <v>50</v>
      </c>
    </row>
    <row r="8" spans="1:10" x14ac:dyDescent="0.3">
      <c r="A8" t="s">
        <v>48</v>
      </c>
      <c r="B8">
        <v>154.19999999999999</v>
      </c>
      <c r="C8">
        <v>167.9</v>
      </c>
      <c r="D8">
        <v>184.7</v>
      </c>
      <c r="E8">
        <v>200.9</v>
      </c>
      <c r="F8">
        <v>204.3</v>
      </c>
      <c r="G8">
        <v>195.3</v>
      </c>
      <c r="I8">
        <v>1998</v>
      </c>
      <c r="J8" t="s">
        <v>51</v>
      </c>
    </row>
    <row r="9" spans="1:10" x14ac:dyDescent="0.3">
      <c r="A9" t="s">
        <v>54</v>
      </c>
      <c r="B9" s="3">
        <f>B8/$B$8*100</f>
        <v>100</v>
      </c>
      <c r="C9" s="3">
        <f t="shared" ref="C9:G9" si="0">C8/$B$8*100</f>
        <v>108.88456549935151</v>
      </c>
      <c r="D9" s="3">
        <f t="shared" si="0"/>
        <v>119.77950713359273</v>
      </c>
      <c r="E9" s="3">
        <f t="shared" si="0"/>
        <v>130.28534370946824</v>
      </c>
      <c r="F9" s="3">
        <f t="shared" si="0"/>
        <v>132.49027237354088</v>
      </c>
      <c r="G9" s="3">
        <f t="shared" si="0"/>
        <v>126.65369649805449</v>
      </c>
    </row>
    <row r="11" spans="1:10" x14ac:dyDescent="0.3">
      <c r="A11" t="s">
        <v>49</v>
      </c>
      <c r="B11">
        <v>129.30000000000001</v>
      </c>
      <c r="C11">
        <v>134.6</v>
      </c>
      <c r="D11">
        <v>144.80000000000001</v>
      </c>
      <c r="E11">
        <v>167.8</v>
      </c>
      <c r="F11">
        <v>179.6</v>
      </c>
      <c r="G11">
        <v>184.3</v>
      </c>
    </row>
    <row r="12" spans="1:10" x14ac:dyDescent="0.3">
      <c r="A12" t="s">
        <v>54</v>
      </c>
      <c r="B12" s="3">
        <f>B11/$B$11*100</f>
        <v>100</v>
      </c>
      <c r="C12" s="3">
        <f t="shared" ref="C12:G12" si="1">C11/$B$11*100</f>
        <v>104.09899458623354</v>
      </c>
      <c r="D12" s="3">
        <f t="shared" si="1"/>
        <v>111.9876256767208</v>
      </c>
      <c r="E12" s="3">
        <f t="shared" si="1"/>
        <v>129.77571539056459</v>
      </c>
      <c r="F12" s="3">
        <f t="shared" si="1"/>
        <v>138.90177880897136</v>
      </c>
      <c r="G12" s="3">
        <f t="shared" si="1"/>
        <v>142.53673627223512</v>
      </c>
      <c r="I12">
        <v>2002</v>
      </c>
      <c r="J12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4" x14ac:dyDescent="0.3"/>
  <cols>
    <col min="2" max="2" width="10.6640625" customWidth="1"/>
    <col min="3" max="3" width="7.88671875" customWidth="1"/>
    <col min="7" max="7" width="13.21875" bestFit="1" customWidth="1"/>
  </cols>
  <sheetData>
    <row r="1" spans="1:8" ht="28.8" customHeight="1" x14ac:dyDescent="0.3">
      <c r="A1" s="4" t="s">
        <v>31</v>
      </c>
      <c r="B1" s="11" t="s">
        <v>59</v>
      </c>
      <c r="C1" s="11" t="s">
        <v>55</v>
      </c>
      <c r="D1" s="11" t="s">
        <v>56</v>
      </c>
    </row>
    <row r="2" spans="1:8" x14ac:dyDescent="0.3">
      <c r="A2">
        <v>1992</v>
      </c>
      <c r="B2">
        <v>115</v>
      </c>
      <c r="C2" s="14">
        <f t="shared" ref="C2:C4" si="0">B2*$H$2</f>
        <v>2.3077077438645075</v>
      </c>
      <c r="G2" t="s">
        <v>57</v>
      </c>
      <c r="H2" s="12">
        <f>100/4983.3</f>
        <v>2.006702385969137E-2</v>
      </c>
    </row>
    <row r="3" spans="1:8" x14ac:dyDescent="0.3">
      <c r="A3">
        <v>1993</v>
      </c>
      <c r="B3">
        <v>357.8</v>
      </c>
      <c r="C3" s="14">
        <f t="shared" si="0"/>
        <v>7.1799811369975721</v>
      </c>
      <c r="G3" t="s">
        <v>58</v>
      </c>
    </row>
    <row r="4" spans="1:8" x14ac:dyDescent="0.3">
      <c r="A4">
        <v>1994</v>
      </c>
      <c r="B4">
        <v>1865.6</v>
      </c>
      <c r="C4" s="14">
        <f t="shared" si="0"/>
        <v>37.437039712640221</v>
      </c>
      <c r="G4" s="10" t="s">
        <v>60</v>
      </c>
    </row>
    <row r="5" spans="1:8" x14ac:dyDescent="0.3">
      <c r="A5">
        <v>1995</v>
      </c>
      <c r="B5">
        <v>3603.4</v>
      </c>
      <c r="C5" s="14">
        <f>B5*$H$2</f>
        <v>72.309513776011883</v>
      </c>
    </row>
    <row r="6" spans="1:8" x14ac:dyDescent="0.3">
      <c r="A6">
        <v>1996</v>
      </c>
      <c r="B6">
        <v>4983.3</v>
      </c>
      <c r="C6" s="15">
        <v>100</v>
      </c>
      <c r="D6" s="15">
        <v>100</v>
      </c>
    </row>
    <row r="7" spans="1:8" x14ac:dyDescent="0.3">
      <c r="A7">
        <v>1997</v>
      </c>
      <c r="D7">
        <v>121</v>
      </c>
    </row>
    <row r="8" spans="1:8" x14ac:dyDescent="0.3">
      <c r="A8">
        <v>1998</v>
      </c>
      <c r="D8">
        <v>164.1</v>
      </c>
    </row>
    <row r="9" spans="1:8" x14ac:dyDescent="0.3">
      <c r="A9">
        <v>1999</v>
      </c>
      <c r="D9">
        <v>249.3</v>
      </c>
    </row>
    <row r="10" spans="1:8" x14ac:dyDescent="0.3">
      <c r="A10">
        <v>2000</v>
      </c>
      <c r="D10">
        <v>372.3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 5.3 #1</vt:lpstr>
      <vt:lpstr>EX 5.4 #1</vt:lpstr>
      <vt:lpstr>Cost of Living and CPI</vt:lpstr>
      <vt:lpstr>EX 5.5 #1</vt:lpstr>
      <vt:lpstr>EX 5.6 #1</vt:lpstr>
      <vt:lpstr>EX 5.6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Liutec</dc:creator>
  <cp:lastModifiedBy>ArtemBatutin</cp:lastModifiedBy>
  <dcterms:created xsi:type="dcterms:W3CDTF">2017-03-02T21:35:12Z</dcterms:created>
  <dcterms:modified xsi:type="dcterms:W3CDTF">2017-03-17T13:29:26Z</dcterms:modified>
</cp:coreProperties>
</file>