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f572a6a8e9057c/Рабочий стол/2.5.1/"/>
    </mc:Choice>
  </mc:AlternateContent>
  <xr:revisionPtr revIDLastSave="1" documentId="8_{3C68F92A-C691-4C5E-88F9-CDE1F3356EB8}" xr6:coauthVersionLast="47" xr6:coauthVersionMax="47" xr10:uidLastSave="{2209FC99-84F5-43E7-B744-CE6396D16585}"/>
  <bookViews>
    <workbookView xWindow="11424" yWindow="0" windowWidth="11712" windowHeight="12336" tabRatio="500" xr2:uid="{00000000-000D-0000-FFFF-FFFF00000000}"/>
  </bookViews>
  <sheets>
    <sheet name="Лист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7" i="1" l="1"/>
  <c r="P17" i="1"/>
  <c r="Q15" i="1"/>
  <c r="P11" i="1"/>
  <c r="D11" i="1"/>
  <c r="E11" i="1"/>
  <c r="Q11" i="1" s="1"/>
  <c r="F5" i="1"/>
  <c r="D14" i="1"/>
  <c r="M2" i="1"/>
  <c r="N2" i="1"/>
  <c r="L2" i="1"/>
  <c r="B11" i="1"/>
  <c r="E2" i="1"/>
  <c r="F2" i="1" s="1"/>
  <c r="P10" i="1"/>
  <c r="Q10" i="1" s="1"/>
  <c r="B27" i="1"/>
  <c r="B28" i="1" s="1"/>
  <c r="B29" i="1" s="1"/>
  <c r="B30" i="1" s="1"/>
  <c r="B31" i="1" s="1"/>
  <c r="B32" i="1" s="1"/>
  <c r="B33" i="1" s="1"/>
  <c r="D17" i="1"/>
  <c r="D16" i="1"/>
  <c r="D15" i="1"/>
  <c r="E14" i="1"/>
  <c r="Q14" i="1" s="1"/>
  <c r="D13" i="1"/>
  <c r="E13" i="1" s="1"/>
  <c r="D12" i="1"/>
  <c r="E12" i="1" s="1"/>
  <c r="Q12" i="1" s="1"/>
  <c r="E6" i="1"/>
  <c r="F6" i="1" s="1"/>
  <c r="E5" i="1"/>
  <c r="E4" i="1"/>
  <c r="F4" i="1" s="1"/>
  <c r="E3" i="1"/>
  <c r="F3" i="1" s="1"/>
  <c r="B3" i="1"/>
  <c r="B2" i="1"/>
  <c r="E15" i="1" l="1"/>
  <c r="E16" i="1"/>
  <c r="Q16" i="1" s="1"/>
  <c r="E17" i="1"/>
  <c r="B12" i="1"/>
  <c r="C3" i="1"/>
  <c r="C2" i="1"/>
  <c r="P12" i="1" l="1"/>
  <c r="B13" i="1"/>
  <c r="B14" i="1" l="1"/>
  <c r="P13" i="1"/>
  <c r="Q13" i="1" s="1"/>
  <c r="B15" i="1" l="1"/>
  <c r="P14" i="1"/>
  <c r="B16" i="1" l="1"/>
  <c r="P15" i="1"/>
  <c r="B17" i="1" l="1"/>
  <c r="P16" i="1"/>
  <c r="P18" i="1" l="1"/>
  <c r="Q18" i="1" s="1"/>
</calcChain>
</file>

<file path=xl/sharedStrings.xml><?xml version="1.0" encoding="utf-8"?>
<sst xmlns="http://schemas.openxmlformats.org/spreadsheetml/2006/main" count="20" uniqueCount="11">
  <si>
    <t>P_max, мм.спирт.ст</t>
  </si>
  <si>
    <t>dP</t>
  </si>
  <si>
    <t>dP, Па</t>
  </si>
  <si>
    <t>r_тр, мм</t>
  </si>
  <si>
    <t>r_тр_изм, мм</t>
  </si>
  <si>
    <t>h1, см</t>
  </si>
  <si>
    <t>P1_макс</t>
  </si>
  <si>
    <t>h2, см</t>
  </si>
  <si>
    <t>dP_h, Па</t>
  </si>
  <si>
    <t>T, град цел</t>
  </si>
  <si>
    <t>сигма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</si>
</sst>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strRef>
              <c:f>Лист1!$B$10:$B$18</c:f>
              <c:strCache>
                <c:ptCount val="8"/>
                <c:pt idx="0">
                  <c:v>T, град цел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</c:strCache>
            </c:strRef>
          </c:xVal>
          <c:yVal>
            <c:numRef>
              <c:f>Лист1!$E$10:$E$18</c:f>
              <c:numCache>
                <c:formatCode>General</c:formatCode>
                <c:ptCount val="9"/>
                <c:pt idx="0">
                  <c:v>0</c:v>
                </c:pt>
                <c:pt idx="1">
                  <c:v>67.640789624999996</c:v>
                </c:pt>
                <c:pt idx="2">
                  <c:v>66.278916374999994</c:v>
                </c:pt>
                <c:pt idx="3">
                  <c:v>64.236106500000005</c:v>
                </c:pt>
                <c:pt idx="4">
                  <c:v>63.555169874999983</c:v>
                </c:pt>
                <c:pt idx="5">
                  <c:v>62.193296625000002</c:v>
                </c:pt>
                <c:pt idx="6">
                  <c:v>60.831423375</c:v>
                </c:pt>
                <c:pt idx="7">
                  <c:v>59.469550124999998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6-4AE3-B6B4-5280EF9F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1648"/>
        <c:axId val="23234192"/>
      </c:scatterChart>
      <c:valAx>
        <c:axId val="90371648"/>
        <c:scaling>
          <c:orientation val="minMax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595959"/>
                    </a:solidFill>
                    <a:latin typeface="Calibri"/>
                  </a:rPr>
                  <a:t>T, град цел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3234192"/>
        <c:crosses val="autoZero"/>
        <c:crossBetween val="midCat"/>
      </c:valAx>
      <c:valAx>
        <c:axId val="23234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1" strike="noStrike" spc="-1">
                    <a:solidFill>
                      <a:srgbClr val="595959"/>
                    </a:solidFill>
                    <a:latin typeface="Calibri"/>
                  </a:rPr>
                  <a:t>Сигма, (Н/м)*10^-3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903716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strRef>
              <c:f>Лист1!$B$10:$B$18</c:f>
              <c:strCache>
                <c:ptCount val="8"/>
                <c:pt idx="0">
                  <c:v>T, град цел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</c:strCache>
            </c:strRef>
          </c:xVal>
          <c:yVal>
            <c:numRef>
              <c:f>Лист1!$P$10:$P$18</c:f>
              <c:numCache>
                <c:formatCode>General</c:formatCode>
                <c:ptCount val="9"/>
                <c:pt idx="0">
                  <c:v>0</c:v>
                </c:pt>
                <c:pt idx="1">
                  <c:v>6.6750000000000007</c:v>
                </c:pt>
                <c:pt idx="2">
                  <c:v>8.01</c:v>
                </c:pt>
                <c:pt idx="3">
                  <c:v>9.3450000000000006</c:v>
                </c:pt>
                <c:pt idx="4">
                  <c:v>10.68</c:v>
                </c:pt>
                <c:pt idx="5">
                  <c:v>12.015000000000001</c:v>
                </c:pt>
                <c:pt idx="6">
                  <c:v>13.350000000000001</c:v>
                </c:pt>
                <c:pt idx="7">
                  <c:v>14.685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B-4179-836D-EF5CEAFF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390"/>
        <c:axId val="59242588"/>
      </c:scatterChart>
      <c:valAx>
        <c:axId val="3102390"/>
        <c:scaling>
          <c:orientation val="minMax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595959"/>
                    </a:solidFill>
                    <a:latin typeface="Calibri"/>
                  </a:rPr>
                  <a:t>T, град цел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59242588"/>
        <c:crosses val="autoZero"/>
        <c:crossBetween val="midCat"/>
      </c:valAx>
      <c:valAx>
        <c:axId val="592425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595959"/>
                    </a:solidFill>
                    <a:latin typeface="Calibri"/>
                  </a:rPr>
                  <a:t>q, (Н/м)*10^-3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31023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strRef>
              <c:f>Лист1!$B$10:$B$18</c:f>
              <c:strCache>
                <c:ptCount val="8"/>
                <c:pt idx="0">
                  <c:v>T, град цел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</c:strCache>
            </c:strRef>
          </c:xVal>
          <c:yVal>
            <c:numRef>
              <c:f>Лист1!$Q$10:$Q$18</c:f>
              <c:numCache>
                <c:formatCode>General</c:formatCode>
                <c:ptCount val="9"/>
                <c:pt idx="0">
                  <c:v>0</c:v>
                </c:pt>
                <c:pt idx="1">
                  <c:v>74.315789624999994</c:v>
                </c:pt>
                <c:pt idx="2">
                  <c:v>74.288916374999999</c:v>
                </c:pt>
                <c:pt idx="3">
                  <c:v>73.581106500000004</c:v>
                </c:pt>
                <c:pt idx="4">
                  <c:v>74.235169874999983</c:v>
                </c:pt>
                <c:pt idx="5">
                  <c:v>74.208296625000003</c:v>
                </c:pt>
                <c:pt idx="6">
                  <c:v>74.181423375000008</c:v>
                </c:pt>
                <c:pt idx="7">
                  <c:v>74.154550125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E-42DF-8C24-E4B0ADC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3090"/>
        <c:axId val="8121132"/>
      </c:scatterChart>
      <c:valAx>
        <c:axId val="45503090"/>
        <c:scaling>
          <c:orientation val="minMax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595959"/>
                    </a:solidFill>
                    <a:latin typeface="Calibri"/>
                  </a:rPr>
                  <a:t>T, град цел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8121132"/>
        <c:crosses val="autoZero"/>
        <c:crossBetween val="midCat"/>
      </c:valAx>
      <c:valAx>
        <c:axId val="8121132"/>
        <c:scaling>
          <c:orientation val="minMax"/>
          <c:max val="90"/>
          <c:min val="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595959"/>
                    </a:solidFill>
                    <a:latin typeface="Calibri"/>
                  </a:rPr>
                  <a:t>U/F, (Дж/м^2)*10^-3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550309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745200</xdr:colOff>
      <xdr:row>8</xdr:row>
      <xdr:rowOff>21600</xdr:rowOff>
    </xdr:from>
    <xdr:to>
      <xdr:col>12</xdr:col>
      <xdr:colOff>4417</xdr:colOff>
      <xdr:row>23</xdr:row>
      <xdr:rowOff>101160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8</xdr:row>
      <xdr:rowOff>0</xdr:rowOff>
    </xdr:from>
    <xdr:to>
      <xdr:col>25</xdr:col>
      <xdr:colOff>37800</xdr:colOff>
      <xdr:row>23</xdr:row>
      <xdr:rowOff>79560</xdr:rowOff>
    </xdr:to>
    <xdr:graphicFrame macro="">
      <xdr:nvGraphicFramePr>
        <xdr:cNvPr id="3" name="Диаграмма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8</xdr:row>
      <xdr:rowOff>0</xdr:rowOff>
    </xdr:from>
    <xdr:to>
      <xdr:col>33</xdr:col>
      <xdr:colOff>37800</xdr:colOff>
      <xdr:row>23</xdr:row>
      <xdr:rowOff>79560</xdr:rowOff>
    </xdr:to>
    <xdr:graphicFrame macro="">
      <xdr:nvGraphicFramePr>
        <xdr:cNvPr id="4" name="Диаграмма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topLeftCell="M1" zoomScale="93" zoomScaleNormal="98" workbookViewId="0">
      <selection activeCell="Q18" sqref="Q18"/>
    </sheetView>
  </sheetViews>
  <sheetFormatPr defaultColWidth="8.5546875" defaultRowHeight="14.4" x14ac:dyDescent="0.3"/>
  <cols>
    <col min="1" max="1" width="17.6640625" customWidth="1"/>
    <col min="2" max="2" width="9.88671875" customWidth="1"/>
    <col min="6" max="6" width="10.5546875" customWidth="1"/>
    <col min="7" max="7" width="13.6640625" customWidth="1"/>
    <col min="9" max="9" width="14.21875" customWidth="1"/>
  </cols>
  <sheetData>
    <row r="1" spans="1:20" x14ac:dyDescent="0.3">
      <c r="A1" t="s">
        <v>0</v>
      </c>
      <c r="D1" s="1" t="s">
        <v>1</v>
      </c>
      <c r="E1" s="2" t="s">
        <v>2</v>
      </c>
      <c r="F1" s="3" t="s">
        <v>3</v>
      </c>
      <c r="G1" t="s">
        <v>4</v>
      </c>
      <c r="H1" s="4" t="s">
        <v>5</v>
      </c>
      <c r="I1" s="4" t="s">
        <v>6</v>
      </c>
      <c r="J1" s="4" t="s">
        <v>7</v>
      </c>
      <c r="K1" s="4" t="s">
        <v>6</v>
      </c>
      <c r="L1" s="4" t="s">
        <v>1</v>
      </c>
      <c r="M1" s="4" t="s">
        <v>2</v>
      </c>
      <c r="N1" s="4" t="s">
        <v>8</v>
      </c>
      <c r="P1">
        <v>-0.26700000000000002</v>
      </c>
    </row>
    <row r="2" spans="1:20" x14ac:dyDescent="0.3">
      <c r="A2">
        <v>47</v>
      </c>
      <c r="B2">
        <f>_xlfn.STDEV.S(D2:D6)</f>
        <v>0.54772255750516607</v>
      </c>
      <c r="C2">
        <f>_xlfn.STDEV.S(F2:F6)</f>
        <v>7.4589972571022451E-3</v>
      </c>
      <c r="D2" s="5">
        <v>47</v>
      </c>
      <c r="E2" s="6">
        <f>D2*789.5*9.8*0.2/1000</f>
        <v>72.728740000000002</v>
      </c>
      <c r="F2" s="7">
        <f>2*22.78/(E2)</f>
        <v>0.62643736162622921</v>
      </c>
      <c r="G2">
        <v>0.55000000000000004</v>
      </c>
      <c r="H2" s="6">
        <v>1.9</v>
      </c>
      <c r="I2" s="6">
        <v>132</v>
      </c>
      <c r="J2" s="6">
        <v>0.65</v>
      </c>
      <c r="K2" s="6">
        <v>175</v>
      </c>
      <c r="L2" s="6">
        <f>K2-I2</f>
        <v>43</v>
      </c>
      <c r="M2" s="6">
        <f>L2*9.81*0.3</f>
        <v>126.54900000000001</v>
      </c>
      <c r="N2" s="6">
        <f>(H2-J2)/100*1000*9.81</f>
        <v>122.625</v>
      </c>
      <c r="T2" s="6"/>
    </row>
    <row r="3" spans="1:20" x14ac:dyDescent="0.3">
      <c r="B3">
        <f>AVERAGE(D2:D6)</f>
        <v>46.6</v>
      </c>
      <c r="C3">
        <f>AVERAGE(F2:F6)</f>
        <v>0.63188464303167458</v>
      </c>
      <c r="D3" s="5">
        <v>46</v>
      </c>
      <c r="E3" s="6">
        <f>D3*789.5*9.8*0.2/1000</f>
        <v>71.181320000000014</v>
      </c>
      <c r="F3" s="7">
        <f>2*22.78/(E3)</f>
        <v>0.64005556513984274</v>
      </c>
      <c r="M3" s="6">
        <v>126.5</v>
      </c>
      <c r="T3" s="6"/>
    </row>
    <row r="4" spans="1:20" x14ac:dyDescent="0.3">
      <c r="D4" s="5">
        <v>47</v>
      </c>
      <c r="E4" s="6">
        <f>D4*789.5*9.8*0.2/1000</f>
        <v>72.728740000000002</v>
      </c>
      <c r="F4" s="7">
        <f>2*22.78/(E4)</f>
        <v>0.62643736162622921</v>
      </c>
      <c r="M4" s="6">
        <v>126.5</v>
      </c>
      <c r="T4" s="6"/>
    </row>
    <row r="5" spans="1:20" x14ac:dyDescent="0.3">
      <c r="D5" s="5">
        <v>47</v>
      </c>
      <c r="E5" s="6">
        <f>D5*789.5*9.8*0.2/1000</f>
        <v>72.728740000000002</v>
      </c>
      <c r="F5" s="7">
        <f>2*22.78/(E5)</f>
        <v>0.62643736162622921</v>
      </c>
      <c r="M5" s="6">
        <v>126.5</v>
      </c>
      <c r="T5" s="6"/>
    </row>
    <row r="6" spans="1:20" x14ac:dyDescent="0.3">
      <c r="D6" s="8">
        <v>46</v>
      </c>
      <c r="E6" s="9">
        <f>D6*789.5*9.8*0.2/1000</f>
        <v>71.181320000000014</v>
      </c>
      <c r="F6" s="10">
        <f>2*22.78/(E6)</f>
        <v>0.64005556513984274</v>
      </c>
      <c r="M6" s="6">
        <v>126.5</v>
      </c>
      <c r="T6" s="6"/>
    </row>
    <row r="7" spans="1:20" x14ac:dyDescent="0.3">
      <c r="M7" s="6">
        <v>126.5</v>
      </c>
      <c r="T7" s="6"/>
    </row>
    <row r="8" spans="1:20" x14ac:dyDescent="0.3">
      <c r="M8" s="6">
        <v>126.5</v>
      </c>
      <c r="T8" s="6"/>
    </row>
    <row r="9" spans="1:20" x14ac:dyDescent="0.3">
      <c r="B9" s="11" t="s">
        <v>9</v>
      </c>
      <c r="C9" s="12" t="s">
        <v>1</v>
      </c>
      <c r="D9" s="4" t="s">
        <v>2</v>
      </c>
      <c r="E9" s="4" t="s">
        <v>10</v>
      </c>
      <c r="M9" s="6">
        <v>126.5</v>
      </c>
    </row>
    <row r="10" spans="1:20" x14ac:dyDescent="0.3">
      <c r="B10" s="11" t="s">
        <v>9</v>
      </c>
      <c r="C10" s="12" t="s">
        <v>1</v>
      </c>
      <c r="D10" s="4" t="s">
        <v>2</v>
      </c>
      <c r="E10" s="4" t="s">
        <v>10</v>
      </c>
      <c r="M10" s="6">
        <v>126.5</v>
      </c>
      <c r="P10" t="e">
        <f>-B10*$P$1</f>
        <v>#VALUE!</v>
      </c>
      <c r="Q10" t="e">
        <f>E10+P10</f>
        <v>#VALUE!</v>
      </c>
    </row>
    <row r="11" spans="1:20" x14ac:dyDescent="0.3">
      <c r="B11" s="6">
        <f>25</f>
        <v>25</v>
      </c>
      <c r="C11" s="6">
        <v>169</v>
      </c>
      <c r="D11" s="6">
        <f>C11*9.81*0.1851</f>
        <v>306.87543899999997</v>
      </c>
      <c r="E11" s="6">
        <f>(D11-M3)*0.75/2</f>
        <v>67.640789624999996</v>
      </c>
      <c r="P11">
        <f>-B11*$P$1</f>
        <v>6.6750000000000007</v>
      </c>
      <c r="Q11">
        <f>E11+P11</f>
        <v>74.315789624999994</v>
      </c>
    </row>
    <row r="12" spans="1:20" x14ac:dyDescent="0.3">
      <c r="B12" s="6">
        <f t="shared" ref="B11:B18" si="0">B11+5</f>
        <v>30</v>
      </c>
      <c r="C12" s="6">
        <v>167</v>
      </c>
      <c r="D12" s="6">
        <f t="shared" ref="D10:D18" si="1">C12*9.81*0.1851</f>
        <v>303.24377699999997</v>
      </c>
      <c r="E12" s="6">
        <f t="shared" ref="E10:E18" si="2">(D12-M4)*0.75/2</f>
        <v>66.278916374999994</v>
      </c>
      <c r="P12">
        <f>-B12*$P$1</f>
        <v>8.01</v>
      </c>
      <c r="Q12">
        <f>E12+P12</f>
        <v>74.288916374999999</v>
      </c>
    </row>
    <row r="13" spans="1:20" x14ac:dyDescent="0.3">
      <c r="B13" s="6">
        <f t="shared" si="0"/>
        <v>35</v>
      </c>
      <c r="C13" s="6">
        <v>164</v>
      </c>
      <c r="D13" s="6">
        <f t="shared" si="1"/>
        <v>297.79628400000001</v>
      </c>
      <c r="E13" s="6">
        <f t="shared" si="2"/>
        <v>64.236106500000005</v>
      </c>
      <c r="P13">
        <f>-B13*$P$1</f>
        <v>9.3450000000000006</v>
      </c>
      <c r="Q13">
        <f t="shared" ref="Q10:Q18" si="3">E13+P13</f>
        <v>73.581106500000004</v>
      </c>
    </row>
    <row r="14" spans="1:20" x14ac:dyDescent="0.3">
      <c r="B14" s="6">
        <f t="shared" si="0"/>
        <v>40</v>
      </c>
      <c r="C14" s="6">
        <v>163</v>
      </c>
      <c r="D14" s="6">
        <f>C14*9.81*0.1851</f>
        <v>295.98045299999995</v>
      </c>
      <c r="E14" s="6">
        <f t="shared" si="2"/>
        <v>63.555169874999983</v>
      </c>
      <c r="P14">
        <f>-B14*$P$1</f>
        <v>10.68</v>
      </c>
      <c r="Q14">
        <f>E14+P14</f>
        <v>74.235169874999983</v>
      </c>
    </row>
    <row r="15" spans="1:20" x14ac:dyDescent="0.3">
      <c r="B15" s="6">
        <f t="shared" si="0"/>
        <v>45</v>
      </c>
      <c r="C15" s="6">
        <v>161</v>
      </c>
      <c r="D15" s="6">
        <f t="shared" si="1"/>
        <v>292.34879100000001</v>
      </c>
      <c r="E15" s="6">
        <f t="shared" si="2"/>
        <v>62.193296625000002</v>
      </c>
      <c r="P15">
        <f t="shared" ref="P10:P18" si="4">-B15*$P$1</f>
        <v>12.015000000000001</v>
      </c>
      <c r="Q15">
        <f>E15+P15</f>
        <v>74.208296625000003</v>
      </c>
    </row>
    <row r="16" spans="1:20" x14ac:dyDescent="0.3">
      <c r="B16" s="6">
        <f t="shared" si="0"/>
        <v>50</v>
      </c>
      <c r="C16" s="6">
        <v>159</v>
      </c>
      <c r="D16" s="6">
        <f t="shared" si="1"/>
        <v>288.717129</v>
      </c>
      <c r="E16" s="6">
        <f t="shared" si="2"/>
        <v>60.831423375</v>
      </c>
      <c r="P16">
        <f t="shared" si="4"/>
        <v>13.350000000000001</v>
      </c>
      <c r="Q16">
        <f>E16+P16</f>
        <v>74.181423375000008</v>
      </c>
    </row>
    <row r="17" spans="2:17" x14ac:dyDescent="0.3">
      <c r="B17" s="6">
        <f t="shared" si="0"/>
        <v>55</v>
      </c>
      <c r="C17" s="6">
        <v>157</v>
      </c>
      <c r="D17" s="6">
        <f t="shared" si="1"/>
        <v>285.08546699999999</v>
      </c>
      <c r="E17" s="6">
        <f t="shared" si="2"/>
        <v>59.469550124999998</v>
      </c>
      <c r="P17">
        <f>-B17*$P$1</f>
        <v>14.685</v>
      </c>
      <c r="Q17">
        <f>E17+P17</f>
        <v>74.154550125</v>
      </c>
    </row>
    <row r="18" spans="2:17" x14ac:dyDescent="0.3">
      <c r="B18" s="6"/>
      <c r="C18" s="6"/>
      <c r="D18" s="6"/>
      <c r="E18" s="6"/>
      <c r="P18">
        <f>-B18*$P$1</f>
        <v>0</v>
      </c>
      <c r="Q18">
        <f t="shared" si="3"/>
        <v>0</v>
      </c>
    </row>
    <row r="27" spans="2:17" x14ac:dyDescent="0.3">
      <c r="B27" s="6">
        <f t="shared" ref="B27:B33" si="5">B26+5</f>
        <v>5</v>
      </c>
    </row>
    <row r="28" spans="2:17" x14ac:dyDescent="0.3">
      <c r="B28" s="6">
        <f t="shared" si="5"/>
        <v>10</v>
      </c>
    </row>
    <row r="29" spans="2:17" x14ac:dyDescent="0.3">
      <c r="B29" s="6">
        <f t="shared" si="5"/>
        <v>15</v>
      </c>
    </row>
    <row r="30" spans="2:17" x14ac:dyDescent="0.3">
      <c r="B30" s="6">
        <f t="shared" si="5"/>
        <v>20</v>
      </c>
    </row>
    <row r="31" spans="2:17" x14ac:dyDescent="0.3">
      <c r="B31" s="6">
        <f t="shared" si="5"/>
        <v>25</v>
      </c>
    </row>
    <row r="32" spans="2:17" x14ac:dyDescent="0.3">
      <c r="B32" s="6">
        <f t="shared" si="5"/>
        <v>30</v>
      </c>
    </row>
    <row r="33" spans="2:2" x14ac:dyDescent="0.3">
      <c r="B33" s="6">
        <f t="shared" si="5"/>
        <v>35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Влад Костылев</dc:creator>
  <dc:description/>
  <cp:lastModifiedBy>artemkagramanian111@gmail.com</cp:lastModifiedBy>
  <cp:revision>1</cp:revision>
  <dcterms:created xsi:type="dcterms:W3CDTF">2023-04-12T11:11:17Z</dcterms:created>
  <dcterms:modified xsi:type="dcterms:W3CDTF">2023-05-21T07:33:33Z</dcterms:modified>
  <dc:language>en-US</dc:language>
</cp:coreProperties>
</file>