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Учеба\Информатика\"/>
    </mc:Choice>
  </mc:AlternateContent>
  <bookViews>
    <workbookView xWindow="0" yWindow="0" windowWidth="23016" windowHeight="9924" tabRatio="348"/>
  </bookViews>
  <sheets>
    <sheet name="Задача 1" sheetId="1" r:id="rId1"/>
    <sheet name="Задача 2" sheetId="2" r:id="rId2"/>
    <sheet name="Задача 3" sheetId="3" r:id="rId3"/>
    <sheet name="Задача 4" sheetId="4" r:id="rId4"/>
  </sheets>
  <calcPr calcId="152511"/>
</workbook>
</file>

<file path=xl/calcChain.xml><?xml version="1.0" encoding="utf-8"?>
<calcChain xmlns="http://schemas.openxmlformats.org/spreadsheetml/2006/main">
  <c r="F13" i="2" l="1"/>
  <c r="F12" i="2"/>
  <c r="D9" i="4"/>
  <c r="C9" i="4"/>
  <c r="D17" i="3"/>
  <c r="D15" i="3"/>
  <c r="D14" i="3"/>
  <c r="D26" i="3"/>
  <c r="D25" i="3"/>
  <c r="D24" i="3"/>
  <c r="D29" i="3"/>
  <c r="D28" i="3"/>
  <c r="D11" i="4" l="1"/>
  <c r="C11" i="4"/>
  <c r="D27" i="3"/>
  <c r="D16" i="3"/>
  <c r="D18" i="3"/>
  <c r="D19" i="3"/>
  <c r="D20" i="3"/>
  <c r="D21" i="3"/>
  <c r="D22" i="3"/>
  <c r="D23" i="3"/>
  <c r="G12" i="2"/>
  <c r="F14" i="2"/>
  <c r="H14" i="2" s="1"/>
  <c r="F15" i="2"/>
  <c r="H15" i="2" s="1"/>
  <c r="F16" i="2"/>
  <c r="F17" i="2"/>
  <c r="F18" i="2"/>
  <c r="H18" i="2" s="1"/>
  <c r="C13" i="1"/>
  <c r="E13" i="1" s="1"/>
  <c r="C14" i="1"/>
  <c r="E14" i="1" s="1"/>
  <c r="C15" i="1"/>
  <c r="E15" i="1" s="1"/>
  <c r="C16" i="1"/>
  <c r="E16" i="1" s="1"/>
  <c r="C12" i="1"/>
  <c r="E12" i="1" s="1"/>
  <c r="E17" i="1" l="1"/>
  <c r="H12" i="2"/>
  <c r="J12" i="2" s="1"/>
  <c r="G15" i="2"/>
  <c r="I15" i="2" s="1"/>
  <c r="G17" i="2"/>
  <c r="G13" i="2"/>
  <c r="H16" i="2"/>
  <c r="I12" i="2"/>
  <c r="G16" i="2"/>
  <c r="G18" i="2"/>
  <c r="I18" i="2" s="1"/>
  <c r="G14" i="2"/>
  <c r="I14" i="2" s="1"/>
  <c r="H17" i="2"/>
  <c r="H13" i="2"/>
  <c r="K13" i="2" l="1"/>
  <c r="J13" i="2"/>
  <c r="K16" i="2"/>
  <c r="I16" i="2"/>
  <c r="L16" i="2" s="1"/>
  <c r="I17" i="2"/>
  <c r="K14" i="2"/>
  <c r="K12" i="2"/>
  <c r="L12" i="2" s="1"/>
  <c r="K17" i="2"/>
  <c r="K18" i="2"/>
  <c r="K15" i="2"/>
  <c r="J14" i="2"/>
  <c r="J15" i="2"/>
  <c r="J17" i="2"/>
  <c r="I13" i="2"/>
  <c r="J16" i="2"/>
  <c r="J18" i="2"/>
  <c r="L18" i="2" s="1"/>
  <c r="L17" i="2" l="1"/>
  <c r="L15" i="2"/>
  <c r="L13" i="2"/>
  <c r="L14" i="2"/>
</calcChain>
</file>

<file path=xl/sharedStrings.xml><?xml version="1.0" encoding="utf-8"?>
<sst xmlns="http://schemas.openxmlformats.org/spreadsheetml/2006/main" count="78" uniqueCount="75">
  <si>
    <r>
      <t>1.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sz val="12"/>
        <color theme="1"/>
        <rFont val="Times New Roman"/>
        <family val="1"/>
        <charset val="204"/>
      </rPr>
      <t>Оформите таблицу в которую внесена раскладка продуктов</t>
    </r>
  </si>
  <si>
    <t>на одну порцию плова и цена продуктов за кг.</t>
  </si>
  <si>
    <t>Рассчитать необходимое количество продуктов на указанное</t>
  </si>
  <si>
    <t xml:space="preserve"> в отдельной ячейке (D2) число порций,</t>
  </si>
  <si>
    <t xml:space="preserve"> стоимость каждого продуктаи общую стоимость всех порций.</t>
  </si>
  <si>
    <t>Плов с кальмарами</t>
  </si>
  <si>
    <t>Продукт</t>
  </si>
  <si>
    <t>Лук репчатый</t>
  </si>
  <si>
    <t>Кальмары</t>
  </si>
  <si>
    <t>Морковь</t>
  </si>
  <si>
    <t>Рис</t>
  </si>
  <si>
    <t>Масло растительное</t>
  </si>
  <si>
    <t>Раскладка на 1  порцию (г.)</t>
  </si>
  <si>
    <t>Всего (г)</t>
  </si>
  <si>
    <t>Цена продукта (за 1 кг)</t>
  </si>
  <si>
    <t>Стоимость всех порций</t>
  </si>
  <si>
    <t>Всего порций</t>
  </si>
  <si>
    <r>
      <t>Начисления 20% и 15% (</t>
    </r>
    <r>
      <rPr>
        <u/>
        <sz val="12"/>
        <color theme="1"/>
        <rFont val="Times New Roman"/>
        <family val="1"/>
        <charset val="204"/>
      </rPr>
      <t>могут быть и другие числа</t>
    </r>
    <r>
      <rPr>
        <sz val="12"/>
        <color theme="1"/>
        <rFont val="Times New Roman"/>
        <family val="1"/>
        <charset val="204"/>
      </rPr>
      <t>) делаются на оклад в рублях. Удержания 2%, 3% и 12% (</t>
    </r>
    <r>
      <rPr>
        <u/>
        <sz val="12"/>
        <color theme="1"/>
        <rFont val="Times New Roman"/>
        <family val="1"/>
        <charset val="204"/>
      </rPr>
      <t>могут быть и другие числа</t>
    </r>
    <r>
      <rPr>
        <sz val="12"/>
        <color theme="1"/>
        <rFont val="Times New Roman"/>
        <family val="1"/>
        <charset val="204"/>
      </rPr>
      <t xml:space="preserve">) делаются от суммы </t>
    </r>
    <r>
      <rPr>
        <i/>
        <sz val="12"/>
        <color theme="1"/>
        <rFont val="Times New Roman"/>
        <family val="1"/>
        <charset val="204"/>
      </rPr>
      <t>Оклад + Начисления.</t>
    </r>
  </si>
  <si>
    <t>Создать (по образцу) таблицу для расчета заработной платы.</t>
  </si>
  <si>
    <t>Курс доллара  и оклад каждого сотрудника в$ вводится с клавиатуры, все остальные поля рассчитываются по формулам.</t>
  </si>
  <si>
    <t xml:space="preserve"> Курс доллара  вводится в отдельную ячейку.</t>
  </si>
  <si>
    <t>Дата</t>
  </si>
  <si>
    <t>Курс доллара</t>
  </si>
  <si>
    <t>№</t>
  </si>
  <si>
    <t>Фамилия И.О.</t>
  </si>
  <si>
    <t>Должность</t>
  </si>
  <si>
    <t>Оклад</t>
  </si>
  <si>
    <t>Начисления</t>
  </si>
  <si>
    <t>Удержания</t>
  </si>
  <si>
    <t>К выдаче</t>
  </si>
  <si>
    <t>Иванов И.И.</t>
  </si>
  <si>
    <t>Петров В.П.</t>
  </si>
  <si>
    <t>Сидоров Т.Б.</t>
  </si>
  <si>
    <t>Юдина И.П.</t>
  </si>
  <si>
    <t>Чудов А.А.</t>
  </si>
  <si>
    <t>Митина О.Т.</t>
  </si>
  <si>
    <t>Борин М.Р.</t>
  </si>
  <si>
    <t>Программист</t>
  </si>
  <si>
    <t>Лаборант</t>
  </si>
  <si>
    <t>Инженер</t>
  </si>
  <si>
    <t>Зав. Отделом</t>
  </si>
  <si>
    <t>в $</t>
  </si>
  <si>
    <t>в руб.</t>
  </si>
  <si>
    <t>Автогонщик участвовал в десяти  этапах соревнований.</t>
  </si>
  <si>
    <t>Известны средняя скорость движения автомобиля</t>
  </si>
  <si>
    <t xml:space="preserve"> на каждом из этапов (км/час) и время, затраченное на прохождение дистанции этапа (час).</t>
  </si>
  <si>
    <t>Вычислить:</t>
  </si>
  <si>
    <t>1) общее расстояние,которое проехал автогонщик на соревнованиях;</t>
  </si>
  <si>
    <t>2) среднюю скорость движения;</t>
  </si>
  <si>
    <t>3) минимальную скорость;</t>
  </si>
  <si>
    <t>4) максимальную скорость;</t>
  </si>
  <si>
    <t>5)количество этапов, на которых скорость автогонщика была равна 180 км/ч;</t>
  </si>
  <si>
    <t>6) расстояние, которое проехал автогонщик со скоростью 180 км/ч.</t>
  </si>
  <si>
    <t>Этапы соревнония</t>
  </si>
  <si>
    <t>Затраченное время, в часах</t>
  </si>
  <si>
    <t>Средняя скорость в, км\ч</t>
  </si>
  <si>
    <t>Общее расстояние</t>
  </si>
  <si>
    <t>Средняя скорость движения</t>
  </si>
  <si>
    <t>Расстояние (м)</t>
  </si>
  <si>
    <t>Минимальная скорость</t>
  </si>
  <si>
    <t>Максимальная скорость</t>
  </si>
  <si>
    <t>Кол-во этапов, на которых скорость была равна 180км\ч</t>
  </si>
  <si>
    <t>Расстояние , которое проехал гонщик со скоростью 180км\ч</t>
  </si>
  <si>
    <r>
      <t>1.</t>
    </r>
    <r>
      <rPr>
        <sz val="7"/>
        <color theme="1"/>
        <rFont val="Times New Roman"/>
        <family val="1"/>
        <charset val="204"/>
      </rPr>
      <t xml:space="preserve">           </t>
    </r>
    <r>
      <rPr>
        <sz val="12"/>
        <color theme="1"/>
        <rFont val="Times New Roman"/>
        <family val="1"/>
        <charset val="204"/>
      </rPr>
      <t>Известны данные о количестве страниц в каждом из 20 газет и журналов. Вычислить :</t>
    </r>
  </si>
  <si>
    <r>
      <t>1)</t>
    </r>
    <r>
      <rPr>
        <sz val="7"/>
        <color theme="1"/>
        <rFont val="Times New Roman"/>
        <family val="1"/>
        <charset val="204"/>
      </rPr>
      <t xml:space="preserve">     </t>
    </r>
    <r>
      <rPr>
        <sz val="12"/>
        <color theme="1"/>
        <rFont val="Times New Roman"/>
        <family val="1"/>
        <charset val="204"/>
      </rPr>
      <t>Количество газет в списке;</t>
    </r>
  </si>
  <si>
    <r>
      <t>2)</t>
    </r>
    <r>
      <rPr>
        <sz val="7"/>
        <color theme="1"/>
        <rFont val="Times New Roman"/>
        <family val="1"/>
        <charset val="204"/>
      </rPr>
      <t xml:space="preserve">     </t>
    </r>
    <r>
      <rPr>
        <sz val="12"/>
        <color theme="1"/>
        <rFont val="Times New Roman"/>
        <family val="1"/>
        <charset val="204"/>
      </rPr>
      <t>Количество журналов в списке;</t>
    </r>
  </si>
  <si>
    <r>
      <t>3)</t>
    </r>
    <r>
      <rPr>
        <sz val="7"/>
        <color theme="1"/>
        <rFont val="Times New Roman"/>
        <family val="1"/>
        <charset val="204"/>
      </rPr>
      <t xml:space="preserve">     </t>
    </r>
    <r>
      <rPr>
        <sz val="12"/>
        <color theme="1"/>
        <rFont val="Times New Roman"/>
        <family val="1"/>
        <charset val="204"/>
      </rPr>
      <t>общее число страниц во всех журналах;</t>
    </r>
  </si>
  <si>
    <r>
      <t>4)</t>
    </r>
    <r>
      <rPr>
        <sz val="7"/>
        <color theme="1"/>
        <rFont val="Times New Roman"/>
        <family val="1"/>
        <charset val="204"/>
      </rPr>
      <t xml:space="preserve">     </t>
    </r>
    <r>
      <rPr>
        <sz val="12"/>
        <color theme="1"/>
        <rFont val="Times New Roman"/>
        <family val="1"/>
        <charset val="204"/>
      </rPr>
      <t>общее число страниц во всех газетах.</t>
    </r>
  </si>
  <si>
    <t>Известно, что число страниц в газете не более 16 и что объем (число страниц) любого журнала превышает объем любой газеты.</t>
  </si>
  <si>
    <t>Номер издания</t>
  </si>
  <si>
    <t>Количество страниц в издании</t>
  </si>
  <si>
    <t>Кол-во газет</t>
  </si>
  <si>
    <t>Кол-во страниц журналов</t>
  </si>
  <si>
    <t>Кол-во  журналов</t>
  </si>
  <si>
    <r>
      <rPr>
        <b/>
        <sz val="11"/>
        <color theme="1"/>
        <rFont val="Calibri"/>
        <family val="2"/>
        <charset val="204"/>
        <scheme val="minor"/>
      </rPr>
      <t>Кол-во страниц газе</t>
    </r>
    <r>
      <rPr>
        <sz val="11"/>
        <color theme="1"/>
        <rFont val="Calibri"/>
        <family val="2"/>
        <charset val="204"/>
        <scheme val="minor"/>
      </rPr>
      <t>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</si>
</sst>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2" fillId="0" borderId="6" xfId="0" applyFont="1" applyBorder="1"/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4" fontId="0" fillId="0" borderId="1" xfId="1" applyFont="1" applyBorder="1"/>
    <xf numFmtId="0" fontId="0" fillId="0" borderId="2" xfId="0" applyBorder="1" applyAlignment="1">
      <alignment horizontal="center" wrapText="1"/>
    </xf>
    <xf numFmtId="44" fontId="0" fillId="0" borderId="7" xfId="0" applyNumberFormat="1" applyBorder="1"/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8" xfId="0" applyFont="1" applyBorder="1"/>
    <xf numFmtId="0" fontId="0" fillId="0" borderId="9" xfId="0" applyBorder="1" applyAlignment="1">
      <alignment horizontal="center"/>
    </xf>
    <xf numFmtId="44" fontId="0" fillId="0" borderId="9" xfId="1" applyFont="1" applyBorder="1"/>
    <xf numFmtId="44" fontId="0" fillId="0" borderId="10" xfId="0" applyNumberFormat="1" applyBorder="1"/>
    <xf numFmtId="44" fontId="0" fillId="0" borderId="0" xfId="0" applyNumberFormat="1" applyBorder="1"/>
    <xf numFmtId="0" fontId="3" fillId="0" borderId="0" xfId="0" applyFont="1" applyAlignment="1">
      <alignment horizontal="left" indent="2"/>
    </xf>
    <xf numFmtId="0" fontId="2" fillId="0" borderId="1" xfId="0" applyFont="1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indent="10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9" xfId="0" applyFont="1" applyBorder="1" applyAlignment="1">
      <alignment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G12" sqref="G12"/>
    </sheetView>
  </sheetViews>
  <sheetFormatPr defaultRowHeight="14.4" x14ac:dyDescent="0.3"/>
  <cols>
    <col min="1" max="1" width="19.21875" customWidth="1"/>
    <col min="2" max="2" width="15.5546875" customWidth="1"/>
    <col min="3" max="3" width="11.44140625" customWidth="1"/>
    <col min="4" max="4" width="10.6640625" customWidth="1"/>
    <col min="5" max="5" width="12.88671875" customWidth="1"/>
  </cols>
  <sheetData>
    <row r="1" spans="1:5" ht="15.6" x14ac:dyDescent="0.3">
      <c r="A1" s="1" t="s">
        <v>0</v>
      </c>
    </row>
    <row r="2" spans="1:5" ht="15.6" x14ac:dyDescent="0.3">
      <c r="A2" s="3" t="s">
        <v>1</v>
      </c>
    </row>
    <row r="3" spans="1:5" ht="15.6" x14ac:dyDescent="0.3">
      <c r="A3" s="3" t="s">
        <v>2</v>
      </c>
    </row>
    <row r="4" spans="1:5" ht="15.6" x14ac:dyDescent="0.3">
      <c r="A4" s="3" t="s">
        <v>3</v>
      </c>
    </row>
    <row r="5" spans="1:5" ht="15.6" x14ac:dyDescent="0.3">
      <c r="A5" s="1" t="s">
        <v>4</v>
      </c>
    </row>
    <row r="9" spans="1:5" ht="3" customHeight="1" thickBot="1" x14ac:dyDescent="0.35"/>
    <row r="10" spans="1:5" ht="32.4" customHeight="1" thickBot="1" x14ac:dyDescent="0.35">
      <c r="A10" s="37" t="s">
        <v>5</v>
      </c>
      <c r="B10" s="37"/>
      <c r="C10" s="56" t="s">
        <v>16</v>
      </c>
      <c r="D10" s="55">
        <v>5</v>
      </c>
    </row>
    <row r="11" spans="1:5" ht="42.6" customHeight="1" x14ac:dyDescent="0.3">
      <c r="A11" s="12" t="s">
        <v>6</v>
      </c>
      <c r="B11" s="15" t="s">
        <v>12</v>
      </c>
      <c r="C11" s="20" t="s">
        <v>13</v>
      </c>
      <c r="D11" s="15" t="s">
        <v>14</v>
      </c>
      <c r="E11" s="16" t="s">
        <v>15</v>
      </c>
    </row>
    <row r="12" spans="1:5" ht="16.8" customHeight="1" x14ac:dyDescent="0.3">
      <c r="A12" s="11" t="s">
        <v>8</v>
      </c>
      <c r="B12" s="13">
        <v>90</v>
      </c>
      <c r="C12" s="4">
        <f>B12*$D$10</f>
        <v>450</v>
      </c>
      <c r="D12" s="17">
        <v>250</v>
      </c>
      <c r="E12" s="19">
        <f>D12/1000*C12</f>
        <v>112.5</v>
      </c>
    </row>
    <row r="13" spans="1:5" ht="19.8" customHeight="1" x14ac:dyDescent="0.3">
      <c r="A13" s="11" t="s">
        <v>7</v>
      </c>
      <c r="B13" s="14">
        <v>25</v>
      </c>
      <c r="C13" s="4">
        <f t="shared" ref="C13:C16" si="0">B13*$D$10</f>
        <v>125</v>
      </c>
      <c r="D13" s="17">
        <v>30</v>
      </c>
      <c r="E13" s="19">
        <f t="shared" ref="E13:E16" si="1">D13/1000*C13</f>
        <v>3.75</v>
      </c>
    </row>
    <row r="14" spans="1:5" ht="17.399999999999999" customHeight="1" x14ac:dyDescent="0.3">
      <c r="A14" s="11" t="s">
        <v>9</v>
      </c>
      <c r="B14" s="14">
        <v>30</v>
      </c>
      <c r="C14" s="4">
        <f t="shared" si="0"/>
        <v>150</v>
      </c>
      <c r="D14" s="17">
        <v>45</v>
      </c>
      <c r="E14" s="19">
        <f t="shared" si="1"/>
        <v>6.75</v>
      </c>
    </row>
    <row r="15" spans="1:5" ht="20.399999999999999" customHeight="1" x14ac:dyDescent="0.3">
      <c r="A15" s="11" t="s">
        <v>10</v>
      </c>
      <c r="B15" s="18">
        <v>50</v>
      </c>
      <c r="C15" s="4">
        <f t="shared" si="0"/>
        <v>250</v>
      </c>
      <c r="D15" s="17">
        <v>85</v>
      </c>
      <c r="E15" s="19">
        <f t="shared" si="1"/>
        <v>21.25</v>
      </c>
    </row>
    <row r="16" spans="1:5" ht="17.399999999999999" customHeight="1" thickBot="1" x14ac:dyDescent="0.35">
      <c r="A16" s="22" t="s">
        <v>11</v>
      </c>
      <c r="B16" s="23">
        <v>20</v>
      </c>
      <c r="C16" s="9">
        <f t="shared" si="0"/>
        <v>100</v>
      </c>
      <c r="D16" s="24">
        <v>90</v>
      </c>
      <c r="E16" s="25">
        <f t="shared" si="1"/>
        <v>9</v>
      </c>
    </row>
    <row r="17" spans="1:5" x14ac:dyDescent="0.3">
      <c r="B17" s="6"/>
      <c r="C17" s="6"/>
      <c r="D17" s="6"/>
      <c r="E17" s="26">
        <f>SUM(E12:E16)</f>
        <v>153.25</v>
      </c>
    </row>
    <row r="18" spans="1:5" x14ac:dyDescent="0.3">
      <c r="A18" s="6"/>
      <c r="B18" s="6"/>
      <c r="C18" s="6"/>
      <c r="D18" s="6"/>
      <c r="E18" s="6"/>
    </row>
  </sheetData>
  <mergeCells count="1">
    <mergeCell ref="A10:B1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B9" sqref="B9"/>
    </sheetView>
  </sheetViews>
  <sheetFormatPr defaultRowHeight="14.4" x14ac:dyDescent="0.3"/>
  <cols>
    <col min="1" max="1" width="14.21875" customWidth="1"/>
    <col min="2" max="2" width="10.88671875" customWidth="1"/>
    <col min="3" max="3" width="8.88671875" customWidth="1"/>
    <col min="4" max="4" width="15.44140625" customWidth="1"/>
    <col min="9" max="9" width="12" bestFit="1" customWidth="1"/>
    <col min="12" max="12" width="13.21875" customWidth="1"/>
  </cols>
  <sheetData>
    <row r="1" spans="1:12" ht="15.6" x14ac:dyDescent="0.3">
      <c r="A1" s="3" t="s">
        <v>18</v>
      </c>
    </row>
    <row r="2" spans="1:12" ht="15.6" x14ac:dyDescent="0.3">
      <c r="A2" s="3" t="s">
        <v>19</v>
      </c>
    </row>
    <row r="3" spans="1:12" ht="15.6" x14ac:dyDescent="0.3">
      <c r="A3" s="3" t="s">
        <v>20</v>
      </c>
    </row>
    <row r="4" spans="1:12" x14ac:dyDescent="0.3">
      <c r="A4" s="2"/>
    </row>
    <row r="5" spans="1:12" ht="15.6" x14ac:dyDescent="0.3">
      <c r="A5" s="3" t="s">
        <v>17</v>
      </c>
    </row>
    <row r="6" spans="1:12" ht="15.6" x14ac:dyDescent="0.3">
      <c r="A6" s="27"/>
    </row>
    <row r="7" spans="1:12" x14ac:dyDescent="0.3">
      <c r="A7" s="28" t="s">
        <v>21</v>
      </c>
      <c r="B7" s="29">
        <v>44163</v>
      </c>
    </row>
    <row r="8" spans="1:12" x14ac:dyDescent="0.3">
      <c r="A8" s="28" t="s">
        <v>22</v>
      </c>
      <c r="B8" s="4">
        <v>74</v>
      </c>
    </row>
    <row r="10" spans="1:12" x14ac:dyDescent="0.3">
      <c r="A10" s="40" t="s">
        <v>23</v>
      </c>
      <c r="B10" s="41" t="s">
        <v>24</v>
      </c>
      <c r="C10" s="42"/>
      <c r="D10" s="45" t="s">
        <v>25</v>
      </c>
      <c r="E10" s="38" t="s">
        <v>26</v>
      </c>
      <c r="F10" s="39"/>
      <c r="G10" s="38" t="s">
        <v>27</v>
      </c>
      <c r="H10" s="39"/>
      <c r="I10" s="38" t="s">
        <v>28</v>
      </c>
      <c r="J10" s="47"/>
      <c r="K10" s="39"/>
      <c r="L10" s="45" t="s">
        <v>29</v>
      </c>
    </row>
    <row r="11" spans="1:12" x14ac:dyDescent="0.3">
      <c r="A11" s="40"/>
      <c r="B11" s="43"/>
      <c r="C11" s="44"/>
      <c r="D11" s="46"/>
      <c r="E11" s="30" t="s">
        <v>41</v>
      </c>
      <c r="F11" s="30" t="s">
        <v>42</v>
      </c>
      <c r="G11" s="31">
        <v>0.2</v>
      </c>
      <c r="H11" s="31">
        <v>0.15</v>
      </c>
      <c r="I11" s="31">
        <v>0.02</v>
      </c>
      <c r="J11" s="31">
        <v>0.03</v>
      </c>
      <c r="K11" s="31">
        <v>0.12</v>
      </c>
      <c r="L11" s="46"/>
    </row>
    <row r="12" spans="1:12" x14ac:dyDescent="0.3">
      <c r="A12" s="4">
        <v>1</v>
      </c>
      <c r="B12" s="38" t="s">
        <v>30</v>
      </c>
      <c r="C12" s="39"/>
      <c r="D12" s="4" t="s">
        <v>37</v>
      </c>
      <c r="E12" s="4">
        <v>300</v>
      </c>
      <c r="F12" s="4">
        <f>(E12*$B$8)</f>
        <v>22200</v>
      </c>
      <c r="G12" s="4">
        <f>($F12*$G$11)</f>
        <v>4440</v>
      </c>
      <c r="H12" s="4">
        <f>($F12*$H$11)</f>
        <v>3330</v>
      </c>
      <c r="I12" s="4">
        <f>SUM($F12:$H12)*$I$11</f>
        <v>599.4</v>
      </c>
      <c r="J12" s="4">
        <f>SUM($F12:$H12)*$J$11</f>
        <v>899.1</v>
      </c>
      <c r="K12" s="4">
        <f>SUM($F12:$H12)*$K$11</f>
        <v>3596.4</v>
      </c>
      <c r="L12" s="17">
        <f>SUM(F12:H12)-SUM(I12:K12)</f>
        <v>24875.1</v>
      </c>
    </row>
    <row r="13" spans="1:12" x14ac:dyDescent="0.3">
      <c r="A13" s="4">
        <v>2</v>
      </c>
      <c r="B13" s="38" t="s">
        <v>31</v>
      </c>
      <c r="C13" s="39"/>
      <c r="D13" s="4" t="s">
        <v>38</v>
      </c>
      <c r="E13" s="4">
        <v>200</v>
      </c>
      <c r="F13" s="4">
        <f>(E13*$B$8)</f>
        <v>14800</v>
      </c>
      <c r="G13" s="4">
        <f t="shared" ref="G13:G18" si="0">($F13*$G$11)</f>
        <v>2960</v>
      </c>
      <c r="H13" s="4">
        <f t="shared" ref="H13:H18" si="1">($F13*$H$11)</f>
        <v>2220</v>
      </c>
      <c r="I13" s="4">
        <f t="shared" ref="I13:I18" si="2">SUM($F13:$H13)*$I$11</f>
        <v>399.6</v>
      </c>
      <c r="J13" s="4">
        <f t="shared" ref="J13:J18" si="3">SUM($F13:$H13)*$J$11</f>
        <v>599.4</v>
      </c>
      <c r="K13" s="4">
        <f t="shared" ref="K13:K18" si="4">SUM($F13:$H13)*$K$11</f>
        <v>2397.6</v>
      </c>
      <c r="L13" s="17">
        <f t="shared" ref="L13:L18" si="5">SUM(F13:H13)-SUM(I13:K13)</f>
        <v>16583.400000000001</v>
      </c>
    </row>
    <row r="14" spans="1:12" x14ac:dyDescent="0.3">
      <c r="A14" s="4">
        <v>3</v>
      </c>
      <c r="B14" s="38" t="s">
        <v>32</v>
      </c>
      <c r="C14" s="39"/>
      <c r="D14" s="4" t="s">
        <v>38</v>
      </c>
      <c r="E14" s="4">
        <v>200</v>
      </c>
      <c r="F14" s="4">
        <f t="shared" ref="F14:F18" si="6">(E14*$B$8)</f>
        <v>14800</v>
      </c>
      <c r="G14" s="4">
        <f t="shared" si="0"/>
        <v>2960</v>
      </c>
      <c r="H14" s="4">
        <f t="shared" si="1"/>
        <v>2220</v>
      </c>
      <c r="I14" s="4">
        <f t="shared" si="2"/>
        <v>399.6</v>
      </c>
      <c r="J14" s="4">
        <f t="shared" si="3"/>
        <v>599.4</v>
      </c>
      <c r="K14" s="4">
        <f t="shared" si="4"/>
        <v>2397.6</v>
      </c>
      <c r="L14" s="17">
        <f t="shared" si="5"/>
        <v>16583.400000000001</v>
      </c>
    </row>
    <row r="15" spans="1:12" x14ac:dyDescent="0.3">
      <c r="A15" s="4">
        <v>4</v>
      </c>
      <c r="B15" s="38" t="s">
        <v>33</v>
      </c>
      <c r="C15" s="39"/>
      <c r="D15" s="4" t="s">
        <v>39</v>
      </c>
      <c r="E15" s="4">
        <v>300</v>
      </c>
      <c r="F15" s="4">
        <f t="shared" si="6"/>
        <v>22200</v>
      </c>
      <c r="G15" s="4">
        <f t="shared" si="0"/>
        <v>4440</v>
      </c>
      <c r="H15" s="4">
        <f t="shared" si="1"/>
        <v>3330</v>
      </c>
      <c r="I15" s="4">
        <f t="shared" si="2"/>
        <v>599.4</v>
      </c>
      <c r="J15" s="4">
        <f t="shared" si="3"/>
        <v>899.1</v>
      </c>
      <c r="K15" s="4">
        <f t="shared" si="4"/>
        <v>3596.4</v>
      </c>
      <c r="L15" s="17">
        <f t="shared" si="5"/>
        <v>24875.1</v>
      </c>
    </row>
    <row r="16" spans="1:12" x14ac:dyDescent="0.3">
      <c r="A16" s="4">
        <v>5</v>
      </c>
      <c r="B16" s="38" t="s">
        <v>34</v>
      </c>
      <c r="C16" s="39"/>
      <c r="D16" s="4" t="s">
        <v>37</v>
      </c>
      <c r="E16" s="4">
        <v>310</v>
      </c>
      <c r="F16" s="4">
        <f t="shared" si="6"/>
        <v>22940</v>
      </c>
      <c r="G16" s="4">
        <f t="shared" si="0"/>
        <v>4588</v>
      </c>
      <c r="H16" s="4">
        <f t="shared" si="1"/>
        <v>3441</v>
      </c>
      <c r="I16" s="4">
        <f t="shared" si="2"/>
        <v>619.38</v>
      </c>
      <c r="J16" s="4">
        <f t="shared" si="3"/>
        <v>929.06999999999994</v>
      </c>
      <c r="K16" s="4">
        <f t="shared" si="4"/>
        <v>3716.2799999999997</v>
      </c>
      <c r="L16" s="17">
        <f t="shared" si="5"/>
        <v>25704.27</v>
      </c>
    </row>
    <row r="17" spans="1:12" x14ac:dyDescent="0.3">
      <c r="A17" s="4">
        <v>6</v>
      </c>
      <c r="B17" s="38" t="s">
        <v>35</v>
      </c>
      <c r="C17" s="39"/>
      <c r="D17" s="4" t="s">
        <v>40</v>
      </c>
      <c r="E17" s="4">
        <v>500</v>
      </c>
      <c r="F17" s="4">
        <f t="shared" si="6"/>
        <v>37000</v>
      </c>
      <c r="G17" s="4">
        <f t="shared" si="0"/>
        <v>7400</v>
      </c>
      <c r="H17" s="4">
        <f t="shared" si="1"/>
        <v>5550</v>
      </c>
      <c r="I17" s="4">
        <f t="shared" si="2"/>
        <v>999</v>
      </c>
      <c r="J17" s="4">
        <f t="shared" si="3"/>
        <v>1498.5</v>
      </c>
      <c r="K17" s="4">
        <f t="shared" si="4"/>
        <v>5994</v>
      </c>
      <c r="L17" s="17">
        <f t="shared" si="5"/>
        <v>41458.5</v>
      </c>
    </row>
    <row r="18" spans="1:12" x14ac:dyDescent="0.3">
      <c r="A18" s="4">
        <v>7</v>
      </c>
      <c r="B18" s="38" t="s">
        <v>36</v>
      </c>
      <c r="C18" s="39"/>
      <c r="D18" s="4" t="s">
        <v>39</v>
      </c>
      <c r="E18" s="4">
        <v>320</v>
      </c>
      <c r="F18" s="4">
        <f t="shared" si="6"/>
        <v>23680</v>
      </c>
      <c r="G18" s="4">
        <f t="shared" si="0"/>
        <v>4736</v>
      </c>
      <c r="H18" s="4">
        <f t="shared" si="1"/>
        <v>3552</v>
      </c>
      <c r="I18" s="4">
        <f t="shared" si="2"/>
        <v>639.36</v>
      </c>
      <c r="J18" s="4">
        <f t="shared" si="3"/>
        <v>959.04</v>
      </c>
      <c r="K18" s="4">
        <f t="shared" si="4"/>
        <v>3836.16</v>
      </c>
      <c r="L18" s="17">
        <f t="shared" si="5"/>
        <v>26533.440000000002</v>
      </c>
    </row>
  </sheetData>
  <mergeCells count="14">
    <mergeCell ref="D10:D11"/>
    <mergeCell ref="E10:F10"/>
    <mergeCell ref="G10:H10"/>
    <mergeCell ref="I10:K10"/>
    <mergeCell ref="L10:L11"/>
    <mergeCell ref="B17:C17"/>
    <mergeCell ref="B18:C18"/>
    <mergeCell ref="A10:A11"/>
    <mergeCell ref="B10:C11"/>
    <mergeCell ref="B12:C12"/>
    <mergeCell ref="B13:C13"/>
    <mergeCell ref="B14:C14"/>
    <mergeCell ref="B15:C15"/>
    <mergeCell ref="B16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topLeftCell="A7" workbookViewId="0">
      <selection activeCell="H21" sqref="H21"/>
    </sheetView>
  </sheetViews>
  <sheetFormatPr defaultRowHeight="14.4" x14ac:dyDescent="0.3"/>
  <cols>
    <col min="1" max="1" width="12.77734375" customWidth="1"/>
    <col min="2" max="2" width="11.44140625" customWidth="1"/>
    <col min="3" max="3" width="14.33203125" customWidth="1"/>
    <col min="4" max="4" width="11.5546875" customWidth="1"/>
    <col min="5" max="5" width="10.5546875" customWidth="1"/>
    <col min="6" max="6" width="9.88671875" customWidth="1"/>
    <col min="8" max="8" width="10.6640625" customWidth="1"/>
    <col min="9" max="9" width="10" customWidth="1"/>
  </cols>
  <sheetData>
    <row r="2" spans="1:9" ht="15.6" x14ac:dyDescent="0.3">
      <c r="A2" s="3" t="s">
        <v>43</v>
      </c>
    </row>
    <row r="3" spans="1:9" ht="15.6" x14ac:dyDescent="0.3">
      <c r="A3" s="3" t="s">
        <v>44</v>
      </c>
    </row>
    <row r="4" spans="1:9" ht="15.6" x14ac:dyDescent="0.3">
      <c r="A4" s="3" t="s">
        <v>45</v>
      </c>
    </row>
    <row r="5" spans="1:9" ht="15.6" x14ac:dyDescent="0.3">
      <c r="A5" s="1" t="s">
        <v>46</v>
      </c>
    </row>
    <row r="6" spans="1:9" ht="15.6" x14ac:dyDescent="0.3">
      <c r="A6" s="1" t="s">
        <v>47</v>
      </c>
    </row>
    <row r="7" spans="1:9" ht="15.6" x14ac:dyDescent="0.3">
      <c r="A7" s="1" t="s">
        <v>48</v>
      </c>
    </row>
    <row r="8" spans="1:9" ht="15.6" x14ac:dyDescent="0.3">
      <c r="A8" s="1" t="s">
        <v>49</v>
      </c>
    </row>
    <row r="9" spans="1:9" ht="15.6" x14ac:dyDescent="0.3">
      <c r="A9" s="1" t="s">
        <v>50</v>
      </c>
    </row>
    <row r="10" spans="1:9" ht="15.6" x14ac:dyDescent="0.3">
      <c r="A10" s="1" t="s">
        <v>51</v>
      </c>
    </row>
    <row r="11" spans="1:9" ht="15.6" x14ac:dyDescent="0.3">
      <c r="A11" s="1" t="s">
        <v>52</v>
      </c>
    </row>
    <row r="12" spans="1:9" ht="15" thickBot="1" x14ac:dyDescent="0.35"/>
    <row r="13" spans="1:9" ht="43.2" x14ac:dyDescent="0.3">
      <c r="A13" s="32" t="s">
        <v>53</v>
      </c>
      <c r="B13" s="33" t="s">
        <v>55</v>
      </c>
      <c r="C13" s="33" t="s">
        <v>54</v>
      </c>
      <c r="D13" s="16" t="s">
        <v>58</v>
      </c>
      <c r="E13" s="6"/>
      <c r="F13" s="6"/>
      <c r="G13" s="6"/>
      <c r="H13" s="6"/>
      <c r="I13" s="6"/>
    </row>
    <row r="14" spans="1:9" x14ac:dyDescent="0.3">
      <c r="A14" s="7">
        <v>1</v>
      </c>
      <c r="B14" s="4">
        <v>180</v>
      </c>
      <c r="C14" s="4">
        <v>2</v>
      </c>
      <c r="D14" s="8">
        <f>(B14*C14)</f>
        <v>360</v>
      </c>
      <c r="E14" s="6"/>
      <c r="F14" s="6"/>
      <c r="G14" s="6"/>
      <c r="H14" s="6"/>
      <c r="I14" s="6"/>
    </row>
    <row r="15" spans="1:9" x14ac:dyDescent="0.3">
      <c r="A15" s="7">
        <v>2</v>
      </c>
      <c r="B15" s="4">
        <v>220</v>
      </c>
      <c r="C15" s="4">
        <v>2.5</v>
      </c>
      <c r="D15" s="8">
        <f>(B15*C15)</f>
        <v>550</v>
      </c>
      <c r="E15" s="6"/>
      <c r="F15" s="6"/>
      <c r="G15" s="6"/>
      <c r="H15" s="6"/>
      <c r="I15" s="6"/>
    </row>
    <row r="16" spans="1:9" x14ac:dyDescent="0.3">
      <c r="A16" s="7">
        <v>3</v>
      </c>
      <c r="B16" s="4">
        <v>240</v>
      </c>
      <c r="C16" s="4">
        <v>3</v>
      </c>
      <c r="D16" s="8">
        <f t="shared" ref="D15:D23" si="0">(B16*C16)</f>
        <v>720</v>
      </c>
      <c r="E16" s="6"/>
      <c r="F16" s="6"/>
      <c r="G16" s="6"/>
      <c r="H16" s="6"/>
      <c r="I16" s="6"/>
    </row>
    <row r="17" spans="1:9" x14ac:dyDescent="0.3">
      <c r="A17" s="7">
        <v>4</v>
      </c>
      <c r="B17" s="4">
        <v>250</v>
      </c>
      <c r="C17" s="4">
        <v>3.1</v>
      </c>
      <c r="D17" s="8">
        <f>(B17*C17)</f>
        <v>775</v>
      </c>
      <c r="E17" s="6"/>
      <c r="F17" s="6"/>
      <c r="G17" s="6"/>
      <c r="H17" s="6"/>
      <c r="I17" s="6"/>
    </row>
    <row r="18" spans="1:9" x14ac:dyDescent="0.3">
      <c r="A18" s="7">
        <v>5</v>
      </c>
      <c r="B18" s="4">
        <v>190</v>
      </c>
      <c r="C18" s="4">
        <v>2.1</v>
      </c>
      <c r="D18" s="8">
        <f t="shared" si="0"/>
        <v>399</v>
      </c>
      <c r="E18" s="6"/>
      <c r="F18" s="6"/>
      <c r="G18" s="6"/>
      <c r="H18" s="6"/>
      <c r="I18" s="6"/>
    </row>
    <row r="19" spans="1:9" x14ac:dyDescent="0.3">
      <c r="A19" s="7">
        <v>6</v>
      </c>
      <c r="B19" s="4">
        <v>300</v>
      </c>
      <c r="C19" s="4">
        <v>3.5</v>
      </c>
      <c r="D19" s="8">
        <f t="shared" si="0"/>
        <v>1050</v>
      </c>
      <c r="E19" s="6"/>
      <c r="F19" s="6"/>
      <c r="G19" s="6"/>
      <c r="H19" s="6"/>
      <c r="I19" s="6"/>
    </row>
    <row r="20" spans="1:9" x14ac:dyDescent="0.3">
      <c r="A20" s="7">
        <v>7</v>
      </c>
      <c r="B20" s="4">
        <v>100</v>
      </c>
      <c r="C20" s="4">
        <v>1</v>
      </c>
      <c r="D20" s="8">
        <f t="shared" si="0"/>
        <v>100</v>
      </c>
      <c r="E20" s="6"/>
      <c r="F20" s="6"/>
      <c r="G20" s="6"/>
      <c r="H20" s="6"/>
      <c r="I20" s="6"/>
    </row>
    <row r="21" spans="1:9" x14ac:dyDescent="0.3">
      <c r="A21" s="7">
        <v>8</v>
      </c>
      <c r="B21" s="4">
        <v>120</v>
      </c>
      <c r="C21" s="4">
        <v>1.2</v>
      </c>
      <c r="D21" s="8">
        <f t="shared" si="0"/>
        <v>144</v>
      </c>
      <c r="E21" s="6"/>
      <c r="F21" s="6"/>
      <c r="G21" s="6"/>
      <c r="H21" s="6"/>
      <c r="I21" s="6"/>
    </row>
    <row r="22" spans="1:9" x14ac:dyDescent="0.3">
      <c r="A22" s="7">
        <v>9</v>
      </c>
      <c r="B22" s="4">
        <v>350</v>
      </c>
      <c r="C22" s="4">
        <v>4</v>
      </c>
      <c r="D22" s="8">
        <f t="shared" si="0"/>
        <v>1400</v>
      </c>
      <c r="E22" s="6"/>
      <c r="F22" s="6"/>
      <c r="G22" s="6"/>
      <c r="H22" s="6"/>
      <c r="I22" s="6"/>
    </row>
    <row r="23" spans="1:9" x14ac:dyDescent="0.3">
      <c r="A23" s="7">
        <v>10</v>
      </c>
      <c r="B23" s="4">
        <v>180</v>
      </c>
      <c r="C23" s="4">
        <v>2</v>
      </c>
      <c r="D23" s="8">
        <f t="shared" si="0"/>
        <v>360</v>
      </c>
      <c r="E23" s="6"/>
      <c r="F23" s="6"/>
      <c r="G23" s="6"/>
      <c r="H23" s="6"/>
      <c r="I23" s="6"/>
    </row>
    <row r="24" spans="1:9" x14ac:dyDescent="0.3">
      <c r="A24" s="52" t="s">
        <v>56</v>
      </c>
      <c r="B24" s="53"/>
      <c r="C24" s="53"/>
      <c r="D24" s="8">
        <f>SUM(D14:D23)</f>
        <v>5858</v>
      </c>
      <c r="E24" s="6"/>
      <c r="F24" s="6"/>
      <c r="G24" s="6"/>
      <c r="H24" s="6"/>
      <c r="I24" s="6"/>
    </row>
    <row r="25" spans="1:9" x14ac:dyDescent="0.3">
      <c r="A25" s="52" t="s">
        <v>57</v>
      </c>
      <c r="B25" s="54"/>
      <c r="C25" s="54"/>
      <c r="D25" s="8">
        <f>AVERAGE(B14:B23)</f>
        <v>213</v>
      </c>
      <c r="E25" s="6"/>
      <c r="F25" s="6"/>
      <c r="G25" s="6"/>
      <c r="H25" s="6"/>
      <c r="I25" s="6"/>
    </row>
    <row r="26" spans="1:9" x14ac:dyDescent="0.3">
      <c r="A26" s="52" t="s">
        <v>59</v>
      </c>
      <c r="B26" s="54"/>
      <c r="C26" s="54"/>
      <c r="D26" s="8">
        <f>MIN(B14:B23)</f>
        <v>100</v>
      </c>
    </row>
    <row r="27" spans="1:9" x14ac:dyDescent="0.3">
      <c r="A27" s="52" t="s">
        <v>60</v>
      </c>
      <c r="B27" s="54"/>
      <c r="C27" s="54"/>
      <c r="D27" s="8">
        <f>MAX(B14:B23)</f>
        <v>350</v>
      </c>
    </row>
    <row r="28" spans="1:9" ht="27.6" customHeight="1" x14ac:dyDescent="0.3">
      <c r="A28" s="48" t="s">
        <v>61</v>
      </c>
      <c r="B28" s="49"/>
      <c r="C28" s="49"/>
      <c r="D28" s="8">
        <f>COUNTIF(B14:B23,"180")</f>
        <v>2</v>
      </c>
    </row>
    <row r="29" spans="1:9" ht="31.2" customHeight="1" thickBot="1" x14ac:dyDescent="0.35">
      <c r="A29" s="50" t="s">
        <v>62</v>
      </c>
      <c r="B29" s="51"/>
      <c r="C29" s="51"/>
      <c r="D29" s="10">
        <f>SUMIF(B14:B23,"=180",D14:D23)</f>
        <v>720</v>
      </c>
    </row>
  </sheetData>
  <mergeCells count="6">
    <mergeCell ref="A28:C28"/>
    <mergeCell ref="A29:C29"/>
    <mergeCell ref="A24:C24"/>
    <mergeCell ref="A25:C25"/>
    <mergeCell ref="A26:C26"/>
    <mergeCell ref="A27:C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4" workbookViewId="0">
      <selection activeCell="C15" sqref="C15"/>
    </sheetView>
  </sheetViews>
  <sheetFormatPr defaultRowHeight="14.4" x14ac:dyDescent="0.3"/>
  <cols>
    <col min="1" max="1" width="16.5546875" customWidth="1"/>
    <col min="2" max="2" width="28.44140625" customWidth="1"/>
    <col min="3" max="3" width="12.33203125" customWidth="1"/>
    <col min="4" max="4" width="13.44140625" customWidth="1"/>
  </cols>
  <sheetData>
    <row r="1" spans="1:4" ht="15.6" x14ac:dyDescent="0.3">
      <c r="A1" s="1" t="s">
        <v>63</v>
      </c>
    </row>
    <row r="2" spans="1:4" ht="15.6" x14ac:dyDescent="0.3">
      <c r="A2" s="35" t="s">
        <v>64</v>
      </c>
    </row>
    <row r="3" spans="1:4" ht="15.6" x14ac:dyDescent="0.3">
      <c r="A3" s="35" t="s">
        <v>65</v>
      </c>
    </row>
    <row r="4" spans="1:4" ht="15.6" x14ac:dyDescent="0.3">
      <c r="A4" s="35" t="s">
        <v>66</v>
      </c>
    </row>
    <row r="5" spans="1:4" ht="15.6" x14ac:dyDescent="0.3">
      <c r="A5" s="35" t="s">
        <v>67</v>
      </c>
    </row>
    <row r="6" spans="1:4" ht="15.6" x14ac:dyDescent="0.3">
      <c r="A6" s="1" t="s">
        <v>68</v>
      </c>
    </row>
    <row r="8" spans="1:4" ht="53.4" customHeight="1" x14ac:dyDescent="0.3">
      <c r="A8" s="36" t="s">
        <v>69</v>
      </c>
      <c r="B8" s="36" t="s">
        <v>70</v>
      </c>
      <c r="C8" s="34" t="s">
        <v>71</v>
      </c>
      <c r="D8" s="34" t="s">
        <v>73</v>
      </c>
    </row>
    <row r="9" spans="1:4" x14ac:dyDescent="0.3">
      <c r="A9" s="4">
        <v>1</v>
      </c>
      <c r="B9" s="4">
        <v>5</v>
      </c>
      <c r="C9" s="4">
        <f>COUNTIF(B9:B28,"&lt;16")</f>
        <v>11</v>
      </c>
      <c r="D9" s="4">
        <f>COUNTIF(B9:B28,"&gt;15")</f>
        <v>9</v>
      </c>
    </row>
    <row r="10" spans="1:4" ht="47.4" customHeight="1" x14ac:dyDescent="0.3">
      <c r="A10" s="4">
        <v>2</v>
      </c>
      <c r="B10" s="4">
        <v>6</v>
      </c>
      <c r="C10" s="5" t="s">
        <v>74</v>
      </c>
      <c r="D10" s="21" t="s">
        <v>72</v>
      </c>
    </row>
    <row r="11" spans="1:4" x14ac:dyDescent="0.3">
      <c r="A11" s="4">
        <v>3</v>
      </c>
      <c r="B11" s="4">
        <v>7</v>
      </c>
      <c r="C11" s="4">
        <f>SUMIF(B9:B28,"&lt;16",B9:B28)</f>
        <v>110</v>
      </c>
      <c r="D11" s="4">
        <f>SUMIF(B9:B28,"&gt;15",B9:B28)</f>
        <v>180</v>
      </c>
    </row>
    <row r="12" spans="1:4" x14ac:dyDescent="0.3">
      <c r="A12" s="4">
        <v>4</v>
      </c>
      <c r="B12" s="4">
        <v>8</v>
      </c>
    </row>
    <row r="13" spans="1:4" x14ac:dyDescent="0.3">
      <c r="A13" s="4">
        <v>5</v>
      </c>
      <c r="B13" s="4">
        <v>9</v>
      </c>
    </row>
    <row r="14" spans="1:4" x14ac:dyDescent="0.3">
      <c r="A14" s="4">
        <v>6</v>
      </c>
      <c r="B14" s="4">
        <v>10</v>
      </c>
    </row>
    <row r="15" spans="1:4" x14ac:dyDescent="0.3">
      <c r="A15" s="4">
        <v>7</v>
      </c>
      <c r="B15" s="4">
        <v>11</v>
      </c>
    </row>
    <row r="16" spans="1:4" x14ac:dyDescent="0.3">
      <c r="A16" s="4">
        <v>8</v>
      </c>
      <c r="B16" s="4">
        <v>12</v>
      </c>
    </row>
    <row r="17" spans="1:3" x14ac:dyDescent="0.3">
      <c r="A17" s="4">
        <v>9</v>
      </c>
      <c r="B17" s="4">
        <v>13</v>
      </c>
    </row>
    <row r="18" spans="1:3" x14ac:dyDescent="0.3">
      <c r="A18" s="4">
        <v>10</v>
      </c>
      <c r="B18" s="4">
        <v>14</v>
      </c>
    </row>
    <row r="19" spans="1:3" x14ac:dyDescent="0.3">
      <c r="A19" s="4">
        <v>11</v>
      </c>
      <c r="B19" s="4">
        <v>15</v>
      </c>
    </row>
    <row r="20" spans="1:3" x14ac:dyDescent="0.3">
      <c r="A20" s="4">
        <v>12</v>
      </c>
      <c r="B20" s="4">
        <v>16</v>
      </c>
    </row>
    <row r="21" spans="1:3" x14ac:dyDescent="0.3">
      <c r="A21" s="4">
        <v>13</v>
      </c>
      <c r="B21" s="4">
        <v>17</v>
      </c>
    </row>
    <row r="22" spans="1:3" x14ac:dyDescent="0.3">
      <c r="A22" s="4">
        <v>14</v>
      </c>
      <c r="B22" s="4">
        <v>18</v>
      </c>
    </row>
    <row r="23" spans="1:3" x14ac:dyDescent="0.3">
      <c r="A23" s="4">
        <v>15</v>
      </c>
      <c r="B23" s="4">
        <v>19</v>
      </c>
    </row>
    <row r="24" spans="1:3" x14ac:dyDescent="0.3">
      <c r="A24" s="4">
        <v>16</v>
      </c>
      <c r="B24" s="4">
        <v>20</v>
      </c>
    </row>
    <row r="25" spans="1:3" x14ac:dyDescent="0.3">
      <c r="A25" s="4">
        <v>17</v>
      </c>
      <c r="B25" s="4">
        <v>21</v>
      </c>
    </row>
    <row r="26" spans="1:3" x14ac:dyDescent="0.3">
      <c r="A26" s="4">
        <v>18</v>
      </c>
      <c r="B26" s="4">
        <v>22</v>
      </c>
    </row>
    <row r="27" spans="1:3" x14ac:dyDescent="0.3">
      <c r="A27" s="4">
        <v>19</v>
      </c>
      <c r="B27" s="4">
        <v>23</v>
      </c>
    </row>
    <row r="28" spans="1:3" x14ac:dyDescent="0.3">
      <c r="A28" s="4">
        <v>20</v>
      </c>
      <c r="B28" s="4">
        <v>24</v>
      </c>
    </row>
    <row r="29" spans="1:3" x14ac:dyDescent="0.3">
      <c r="A29" s="6"/>
      <c r="B29" s="6"/>
      <c r="C29" s="6"/>
    </row>
    <row r="30" spans="1:3" x14ac:dyDescent="0.3">
      <c r="A30" s="6"/>
      <c r="B30" s="6"/>
      <c r="C30" s="6"/>
    </row>
    <row r="31" spans="1:3" x14ac:dyDescent="0.3">
      <c r="A31" s="6"/>
      <c r="B31" s="6"/>
      <c r="C31" s="6"/>
    </row>
    <row r="32" spans="1:3" x14ac:dyDescent="0.3">
      <c r="A32" s="6"/>
      <c r="B32" s="6"/>
      <c r="C32" s="6"/>
    </row>
    <row r="33" spans="1:3" x14ac:dyDescent="0.3">
      <c r="A33" s="6"/>
      <c r="B33" s="6"/>
      <c r="C33" s="6"/>
    </row>
    <row r="34" spans="1:3" x14ac:dyDescent="0.3">
      <c r="A34" s="6"/>
      <c r="B34" s="6"/>
      <c r="C34" s="6"/>
    </row>
    <row r="35" spans="1:3" x14ac:dyDescent="0.3">
      <c r="A35" s="6"/>
      <c r="B35" s="6"/>
      <c r="C35" s="6"/>
    </row>
    <row r="36" spans="1:3" x14ac:dyDescent="0.3">
      <c r="A36" s="6"/>
      <c r="B36" s="6"/>
      <c r="C36" s="6"/>
    </row>
    <row r="37" spans="1:3" x14ac:dyDescent="0.3">
      <c r="A37" s="6"/>
      <c r="B37" s="6"/>
      <c r="C37" s="6"/>
    </row>
    <row r="38" spans="1:3" x14ac:dyDescent="0.3">
      <c r="A38" s="6"/>
      <c r="B38" s="6"/>
      <c r="C38" s="6"/>
    </row>
    <row r="39" spans="1:3" x14ac:dyDescent="0.3">
      <c r="A39" s="6"/>
      <c r="B39" s="6"/>
      <c r="C39" s="6"/>
    </row>
    <row r="40" spans="1:3" x14ac:dyDescent="0.3">
      <c r="A40" s="6"/>
      <c r="B40" s="6"/>
      <c r="C40" s="6"/>
    </row>
    <row r="41" spans="1:3" x14ac:dyDescent="0.3">
      <c r="A41" s="6"/>
      <c r="B41" s="6"/>
      <c r="C41" s="6"/>
    </row>
    <row r="42" spans="1:3" x14ac:dyDescent="0.3">
      <c r="A42" s="6"/>
      <c r="B42" s="6"/>
      <c r="C42" s="6"/>
    </row>
    <row r="43" spans="1:3" x14ac:dyDescent="0.3">
      <c r="A43" s="6"/>
      <c r="B43" s="6"/>
      <c r="C43" s="6"/>
    </row>
    <row r="44" spans="1:3" x14ac:dyDescent="0.3">
      <c r="A44" s="6"/>
      <c r="B44" s="6"/>
      <c r="C44" s="6"/>
    </row>
    <row r="45" spans="1:3" x14ac:dyDescent="0.3">
      <c r="A45" s="6"/>
      <c r="B45" s="6"/>
      <c r="C45" s="6"/>
    </row>
    <row r="46" spans="1:3" x14ac:dyDescent="0.3">
      <c r="A46" s="6"/>
      <c r="B46" s="6"/>
      <c r="C46" s="6"/>
    </row>
    <row r="47" spans="1:3" x14ac:dyDescent="0.3">
      <c r="A47" s="6"/>
      <c r="B47" s="6"/>
      <c r="C47" s="6"/>
    </row>
    <row r="48" spans="1:3" x14ac:dyDescent="0.3">
      <c r="A48" s="6"/>
      <c r="B48" s="6"/>
      <c r="C4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</vt:lpstr>
      <vt:lpstr>Задача 2</vt:lpstr>
      <vt:lpstr>Задача 3</vt:lpstr>
      <vt:lpstr>Задача 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Artem</cp:lastModifiedBy>
  <dcterms:created xsi:type="dcterms:W3CDTF">2020-12-04T06:51:36Z</dcterms:created>
  <dcterms:modified xsi:type="dcterms:W3CDTF">2020-12-06T13:15:11Z</dcterms:modified>
</cp:coreProperties>
</file>