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rth\Desktop\XCEL\"/>
    </mc:Choice>
  </mc:AlternateContent>
  <xr:revisionPtr revIDLastSave="0" documentId="13_ncr:1_{78047BB7-EC9C-41AF-BF9D-7D75CF5BED0A}"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8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5" i="7"/>
  <c r="H6" i="7"/>
  <c r="H7" i="7"/>
  <c r="H8" i="7"/>
  <c r="H9" i="7"/>
  <c r="H10" i="7"/>
  <c r="H11" i="7"/>
  <c r="H12" i="7"/>
  <c r="H13" i="7"/>
  <c r="H14" i="7"/>
  <c r="H15" i="7"/>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<sst xmlns="http://schemas.openxmlformats.org/spreadsheetml/2006/main" count="1079" uniqueCount="533">
  <si>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</si>
  <si>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</si>
  <si>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</si>
  <si>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</si>
  <si>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</si>
  <si>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</si>
  <si>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</si>
  <si>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</si>
  <si>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</si>
  <si>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</si>
  <si>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</si>
  <si>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</si>
  <si>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</si>
  <si>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</si>
  <si>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</si>
  <si>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</si>
  <si>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</si>
  <si>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</si>
  <si>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</si>
  <si>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</si>
  <si>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</si>
  <si>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</si>
  <si>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</si>
  <si>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</si>
  <si>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</si>
  <si>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</si>
  <si>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</si>
  <si>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</si>
  <si>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</si>
  <si>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</si>
  <si>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</si>
  <si>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</si>
  <si>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</si>
  <si>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</si>
  <si>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</si>
  <si>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</si>
  <si>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</si>
  <si>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</si>
  <si>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</si>
  <si>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</si>
  <si>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</si>
  <si>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</si>
  <si>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</si>
  <si>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</si>
  <si>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</si>
  <si>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</si>
  <si>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</si>
  <si>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</si>
  <si>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</si>
  <si>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</si>
  <si>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</si>
  <si>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</si>
  <si>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</si>
  <si>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</si>
  <si>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</si>
  <si>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</si>
  <si>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</si>
  <si>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</si>
  <si>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</si>
  <si>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</si>
  <si>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</si>
  <si>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</si>
  <si>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</si>
  <si>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</si>
  <si>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</si>
  <si>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</si>
  <si>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</si>
  <si>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</si>
  <si>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</si>
  <si>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</si>
  <si>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</si>
  <si>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</si>
  <si>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</si>
  <si>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</si>
  <si>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</si>
  <si>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</si>
  <si>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</si>
  <si>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</si>
  <si>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</si>
  <si>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</si>
  <si>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</si>
  <si>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</si>
  <si>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</si>
  <si>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</si>
  <si>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</si>
  <si>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</si>
  <si>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</si>
  <si>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</si>
  <si>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</si>
  <si>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</si>
  <si>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</si>
  <si>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</si>
  <si>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</si>
  <si>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</si>
  <si>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</si>
  <si>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</si>
  <si>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</si>
  <si>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</si>
  <si>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</si>
  <si>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</si>
  <si>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</si>
  <si>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</si>
  <si>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</si>
  <si>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</si>
  <si>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</si>
  <si>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</si>
  <si>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</si>
  <si>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</si>
  <si>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</si>
  <si>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</si>
  <si>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</si>
  <si>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</si>
  <si>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</si>
  <si>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</si>
  <si>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</si>
  <si>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</si>
  <si>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</si>
  <si>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</si>
  <si>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</si>
  <si>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</si>
  <si>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</si>
  <si>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</si>
  <si>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</si>
  <si>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</si>
  <si>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</si>
  <si>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</si>
  <si>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</si>
  <si>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</si>
  <si>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</si>
  <si>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</si>
  <si>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</si>
  <si>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</si>
  <si>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</si>
  <si>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</si>
  <si>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</si>
  <si>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</si>
  <si>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</si>
  <si>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</si>
  <si>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</si>
  <si>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</si>
  <si>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</si>
  <si>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</si>
  <si>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</si>
  <si>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</si>
  <si>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</si>
  <si>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</si>
  <si>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</si>
  <si>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</si>
  <si>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</si>
  <si>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</si>
  <si>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</si>
  <si>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</si>
  <si>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</si>
  <si>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</si>
  <si>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</si>
  <si>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</si>
  <si>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</si>
  <si>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</si>
  <si>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</si>
  <si>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</si>
  <si>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</si>
  <si>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</si>
  <si>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</si>
  <si>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</si>
  <si>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</si>
  <si>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</si>
  <si>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</si>
  <si>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</si>
  <si>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</si>
  <si>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</si>
  <si>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</si>
  <si>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</si>
  <si>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</si>
  <si>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</si>
  <si>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</si>
  <si>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</si>
  <si>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</si>
  <si>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</si>
  <si>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</si>
  <si>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</si>
  <si>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</si>
  <si>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</si>
  <si>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</si>
  <si>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</si>
  <si>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</si>
  <si>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</si>
  <si>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</si>
  <si>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</si>
  <si>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</si>
  <si>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</si>
  <si>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</si>
  <si>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</si>
  <si>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</si>
  <si>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</si>
  <si>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</si>
  <si>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</si>
  <si>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</si>
  <si>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</si>
  <si>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</si>
  <si>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</si>
  <si>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</si>
  <si>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</si>
  <si>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</si>
  <si>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</si>
  <si>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</si>
  <si>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</si>
  <si>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</si>
  <si>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</si>
  <si>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</si>
  <si>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</si>
  <si>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</si>
  <si>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</si>
  <si>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</si>
  <si>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</si>
  <si>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</si>
  <si>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</si>
  <si>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</si>
  <si>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</si>
  <si>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</si>
  <si>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</si>
  <si>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</si>
  <si>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</si>
  <si>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</si>
  <si>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</si>
  <si>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</si>
  <si>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</si>
  <si>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</si>
  <si>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</si>
  <si>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</si>
  <si>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</si>
  <si>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</si>
  <si>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</si>
  <si>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</si>
  <si>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</si>
  <si>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</si>
  <si>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</si>
  <si>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</si>
  <si>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</si>
  <si>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</si>
  <si>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</si>
  <si>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</si>
  <si>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</si>
  <si>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</si>
  <si>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</si>
  <si>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</si>
  <si>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</si>
  <si>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</si>
  <si>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</si>
  <si>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</si>
  <si>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</si>
  <si>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</si>
  <si>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</si>
  <si>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</si>
  <si>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</si>
  <si>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</si>
  <si>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</si>
  <si>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</si>
  <si>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</si>
  <si>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</si>
  <si>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</si>
  <si>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</si>
  <si>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</si>
  <si>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</si>
  <si>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</si>
  <si>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</si>
  <si>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</si>
  <si>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</si>
  <si>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</si>
  <si>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</si>
  <si>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</si>
  <si>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</si>
  <si>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</si>
  <si>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</si>
  <si>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</si>
  <si>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</si>
  <si>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</si>
  <si>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</si>
  <si>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</si>
  <si>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</si>
  <si>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</si>
  <si>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</si>
  <si>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</si>
  <si>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</si>
  <si>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</si>
  <si>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</si>
  <si>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</si>
  <si>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SR. TOMAS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</si>
  <si>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</si>
  <si>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</si>
  <si>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</si>
  <si>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</si>
  <si>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</si>
  <si>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</si>
  <si>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</si>
  <si>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</si>
  <si>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</si>
  <si>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</si>
  <si>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</si>
  <si>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</si>
  <si>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</si>
  <si>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</si>
  <si>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</si>
  <si>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</si>
  <si>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</si>
  <si>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</si>
  <si>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</si>
  <si>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</si>
  <si>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</si>
  <si>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</si>
  <si>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TERCERO</t>
  </si>
  <si>
    <t>SR. HADALGO POLANCO</t>
  </si>
  <si>
    <t>SRA. LAURA OLIVIERA</t>
  </si>
  <si>
    <t>SRA. ISABEL BANDA</t>
  </si>
  <si>
    <t>SRA. CAROLOTA MATEOS</t>
  </si>
  <si>
    <t>DHR. RYAN PHAM</t>
  </si>
  <si>
    <t>MW ELISE ROTTEVEEL</t>
  </si>
  <si>
    <t>FRU. MIRJAM SODERBERG</t>
  </si>
  <si>
    <t>H. BERNDT PALSSON</t>
  </si>
  <si>
    <t>filho.tomas@xyz.com</t>
  </si>
  <si>
    <t>cruickshank.darby@xyz.org</t>
  </si>
  <si>
    <t>eichmann.amiya@xyz.org</t>
  </si>
  <si>
    <t>simpson.toby@xyz.org</t>
  </si>
  <si>
    <t>murphy.ethan@xyz.org</t>
  </si>
  <si>
    <t>wood.ashley@xyz.org</t>
  </si>
  <si>
    <t>scott.megan@xyz.org</t>
  </si>
  <si>
    <t>weinhae.helmut@xyz.com</t>
  </si>
  <si>
    <t>birnbaum.lothar@xyz.com</t>
  </si>
  <si>
    <t>tlustek.richard @xyz.com</t>
  </si>
  <si>
    <t>sauer.kendrick@xyz.org</t>
  </si>
  <si>
    <t>olson.annabell@xyz.org</t>
  </si>
  <si>
    <t>upton.jena@xyz.org</t>
  </si>
  <si>
    <t>bins.shanny@xyz.org</t>
  </si>
  <si>
    <t>abshire.tia@xyz.org</t>
  </si>
  <si>
    <t>kade.baruch@xyz.com</t>
  </si>
  <si>
    <t>rosemann.liesbeth@xyz.com</t>
  </si>
  <si>
    <t>moreau.valentine@xyz.com</t>
  </si>
  <si>
    <t>chevalier.laure-alix@xyz.com</t>
  </si>
  <si>
    <t>lenoir.victor@xyz.com</t>
  </si>
  <si>
    <t>lenoir.arthur@xyz.com</t>
  </si>
  <si>
    <t>lebrun-brun.benjamin@xyz.com</t>
  </si>
  <si>
    <t>maillard.antoine@xyz.com</t>
  </si>
  <si>
    <t>tercero.hidalgo@xyz.com</t>
  </si>
  <si>
    <t>polanco.hadalgo@xyz.com</t>
  </si>
  <si>
    <t>oliviera.laura@xyz.com</t>
  </si>
  <si>
    <t>banda.isabel@xyz.com</t>
  </si>
  <si>
    <t>mateos.carolota@xyz.com</t>
  </si>
  <si>
    <t>pham.ryan@xyz.com</t>
  </si>
  <si>
    <t>rotteveel.elise@xyz.com</t>
  </si>
  <si>
    <t>soderberg.mirjam@xyz.com</t>
  </si>
  <si>
    <t>palsson.berndt@xyz.com</t>
  </si>
  <si>
    <t>1997</t>
  </si>
  <si>
    <t>1969</t>
  </si>
  <si>
    <t>1975</t>
  </si>
  <si>
    <t>1970</t>
  </si>
  <si>
    <t>1999</t>
  </si>
  <si>
    <t>1964</t>
  </si>
  <si>
    <t>1986</t>
  </si>
  <si>
    <t>1977</t>
  </si>
  <si>
    <t>1959</t>
  </si>
  <si>
    <t>1965</t>
  </si>
  <si>
    <t>1996</t>
  </si>
  <si>
    <t>1955</t>
  </si>
  <si>
    <t>1966</t>
  </si>
  <si>
    <t>1982</t>
  </si>
  <si>
    <t>1994</t>
  </si>
  <si>
    <t>1979</t>
  </si>
  <si>
    <t>1981</t>
  </si>
  <si>
    <t>1984</t>
  </si>
  <si>
    <t>1988</t>
  </si>
  <si>
    <t>1974</t>
  </si>
  <si>
    <t>1960</t>
  </si>
  <si>
    <t>1973</t>
  </si>
  <si>
    <t>1968</t>
  </si>
  <si>
    <t>1987</t>
  </si>
  <si>
    <t>filho.tomas@xyz.com Total</t>
  </si>
  <si>
    <t>cruickshank.darby@xyz.org Total</t>
  </si>
  <si>
    <t>eichmann.amiya@xyz.org Total</t>
  </si>
  <si>
    <t>simpson.toby@xyz.org Total</t>
  </si>
  <si>
    <t>murphy.ethan@xyz.org Total</t>
  </si>
  <si>
    <t>wood.ashley@xyz.org Total</t>
  </si>
  <si>
    <t>scott.megan@xyz.org Total</t>
  </si>
  <si>
    <t>weinhae.helmut@xyz.com Total</t>
  </si>
  <si>
    <t>birnbaum.lothar@xyz.com Total</t>
  </si>
  <si>
    <t>tlustek.richard @xyz.com Total</t>
  </si>
  <si>
    <t>sauer.kendrick@xyz.org Total</t>
  </si>
  <si>
    <t>olson.annabell@xyz.org Total</t>
  </si>
  <si>
    <t>upton.jena@xyz.org Total</t>
  </si>
  <si>
    <t>bins.shanny@xyz.org Total</t>
  </si>
  <si>
    <t>abshire.tia@xyz.org Total</t>
  </si>
  <si>
    <t>kade.baruch@xyz.com Total</t>
  </si>
  <si>
    <t>rosemann.liesbeth@xyz.com Total</t>
  </si>
  <si>
    <t>moreau.valentine@xyz.com Total</t>
  </si>
  <si>
    <t>chevalier.laure-alix@xyz.com Total</t>
  </si>
  <si>
    <t>lenoir.victor@xyz.com Total</t>
  </si>
  <si>
    <t>lenoir.arthur@xyz.com Total</t>
  </si>
  <si>
    <t>lebrun-brun.benjamin@xyz.com Total</t>
  </si>
  <si>
    <t>maillard.antoine@xyz.com Total</t>
  </si>
  <si>
    <t>tercero.hidalgo@xyz.com Total</t>
  </si>
  <si>
    <t>polanco.hadalgo@xyz.com Total</t>
  </si>
  <si>
    <t>oliviera.laura@xyz.com Total</t>
  </si>
  <si>
    <t>banda.isabel@xyz.com Total</t>
  </si>
  <si>
    <t>mateos.carolota@xyz.com Total</t>
  </si>
  <si>
    <t>pham.ryan@xyz.com Total</t>
  </si>
  <si>
    <t>rotteveel.elise@xyz.com Total</t>
  </si>
  <si>
    <t>soderberg.mirjam@xyz.com Total</t>
  </si>
  <si>
    <t>palsson.berndt@xyz.com Total</t>
  </si>
  <si>
    <t>SR. TOMAS FILHO Total</t>
  </si>
  <si>
    <t>MS. DARBY CRUICKSHANK Total</t>
  </si>
  <si>
    <t>MS. AMIYA EICHMANN Total</t>
  </si>
  <si>
    <t>MR. TOBY SIMPSON Total</t>
  </si>
  <si>
    <t>SIR ETHAN MURPHY Total</t>
  </si>
  <si>
    <t>MRS. ASHLEY WOOD Total</t>
  </si>
  <si>
    <t>MS. MEGAN SCOTT Total</t>
  </si>
  <si>
    <t>HR. HELMUT WEINHAE Total</t>
  </si>
  <si>
    <t>HR. LOTHAR BIRNBAUM Total</t>
  </si>
  <si>
    <t>HR. RICHARD  TLUSTEK Total</t>
  </si>
  <si>
    <t>MR. KENDRICK SAUER Total</t>
  </si>
  <si>
    <t>DR. ANNABELL OLSON Total</t>
  </si>
  <si>
    <t>DR. JENA UPTON Total</t>
  </si>
  <si>
    <t>DR. SHANNY BINS Total</t>
  </si>
  <si>
    <t>DR. TIA ABSHIRE Total</t>
  </si>
  <si>
    <t>HR. BARUCH KADE Total</t>
  </si>
  <si>
    <t>PROF. LIESBETH ROSEMANN Total</t>
  </si>
  <si>
    <t>MME. VALENTINE MOREAU Total</t>
  </si>
  <si>
    <t>MME. LAURE-ALIX CHEVALIER Total</t>
  </si>
  <si>
    <t>M. VICTOR LENOIR Total</t>
  </si>
  <si>
    <t>M. ARTHUR LENOIR Total</t>
  </si>
  <si>
    <t>M. BENJAMIN LEBRUN-BRUN Total</t>
  </si>
  <si>
    <t>M. ANTOINE MAILLARD Total</t>
  </si>
  <si>
    <t>SR. HIDALGO TERCERO Total</t>
  </si>
  <si>
    <t>SR. HADALGO POLANCO Total</t>
  </si>
  <si>
    <t>SRA. LAURA OLIVIERA Total</t>
  </si>
  <si>
    <t>SRA. ISABEL BANDA Total</t>
  </si>
  <si>
    <t>SRA. CAROLOTA MATEOS Total</t>
  </si>
  <si>
    <t>DHR. RYAN PHAM Total</t>
  </si>
  <si>
    <t>MW ELISE ROTTEVEEL Total</t>
  </si>
  <si>
    <t>FRU. MIRJAM SODERBERG Total</t>
  </si>
  <si>
    <t>H. BERNDT PALSSON Total</t>
  </si>
  <si>
    <t>Years (BIRTHDATE)</t>
  </si>
  <si>
    <t>Female Total</t>
  </si>
  <si>
    <t>Male Total</t>
  </si>
  <si>
    <t>1997 Total</t>
  </si>
  <si>
    <t>1965 Total</t>
  </si>
  <si>
    <t>1960 Total</t>
  </si>
  <si>
    <t>1973 Total</t>
  </si>
  <si>
    <t>1968 Total</t>
  </si>
  <si>
    <t>1987 Total</t>
  </si>
  <si>
    <t>abbott.annie@xyz.org</t>
  </si>
  <si>
    <t>MS. ANNIE ABBOTT</t>
  </si>
  <si>
    <t>MS. ANNIE ABBOTT Total</t>
  </si>
  <si>
    <t>abbott.annie@xyz.org Total</t>
  </si>
  <si>
    <t>liesuchke.aurelie@xyz.org</t>
  </si>
  <si>
    <t>MS. AURELIE LIESUCHKE</t>
  </si>
  <si>
    <t>1992</t>
  </si>
  <si>
    <t>1992 Total</t>
  </si>
  <si>
    <t>MS. AURELIE LIESUCHKE Total</t>
  </si>
  <si>
    <t>liesuchke.aurelie@xyz.org Total</t>
  </si>
  <si>
    <t>borer.jaydon@xyz.org</t>
  </si>
  <si>
    <t>DR. JAYDON BORER</t>
  </si>
  <si>
    <t>DR. JAYDON BORER Total</t>
  </si>
  <si>
    <t>borer.jaydon@xyz.org Total</t>
  </si>
  <si>
    <t>lynch.moriah @xyz.org</t>
  </si>
  <si>
    <t>MR. MORIAH  LYNCH</t>
  </si>
  <si>
    <t>MR. MORIAH  LYNCH Total</t>
  </si>
  <si>
    <t>lynch.moriah @xyz.org Total</t>
  </si>
  <si>
    <t>rau.pierce@xyz.org</t>
  </si>
  <si>
    <t>MR. PIERCE RAU</t>
  </si>
  <si>
    <t>1963</t>
  </si>
  <si>
    <t>MR. PIERCE RAU Total</t>
  </si>
  <si>
    <t>rau.pierce@xyz.org Total</t>
  </si>
  <si>
    <t>stevens.amelia@xyz.org</t>
  </si>
  <si>
    <t>MS. AMELIA STEVENS</t>
  </si>
  <si>
    <t>1971</t>
  </si>
  <si>
    <t>MS. AMELIA STEVENS Total</t>
  </si>
  <si>
    <t>stevens.amelia@xyz.org Total</t>
  </si>
  <si>
    <t>schotin.milena@xyz.com</t>
  </si>
  <si>
    <t>PROF. MILENA SCHOTIN</t>
  </si>
  <si>
    <t>PROF. MILENA SCHOTIN Total</t>
  </si>
  <si>
    <t>schotin.milena@xyz.com Total</t>
  </si>
  <si>
    <t>stolze.pietro@xyz.com</t>
  </si>
  <si>
    <t>HR. PIETRO STOLZE</t>
  </si>
  <si>
    <t>1972</t>
  </si>
  <si>
    <t>HR. PIETRO STOLZE Total</t>
  </si>
  <si>
    <t>stolze.pietro@xyz.com Total</t>
  </si>
  <si>
    <t>raynor.earnestine@xyz.org</t>
  </si>
  <si>
    <t>DR. EARNESTINE RAYNOR</t>
  </si>
  <si>
    <t>DR. EARNESTINE RAYNOR Total</t>
  </si>
  <si>
    <t>raynor.earnestine@xyz.org Total</t>
  </si>
  <si>
    <t>gaylord.jason@xyz.org</t>
  </si>
  <si>
    <t>MR. JASON GAYLORD</t>
  </si>
  <si>
    <t>1976</t>
  </si>
  <si>
    <t>MR. JASON GAYLORD Total</t>
  </si>
  <si>
    <t>gaylord.jason@xyz.org Total</t>
  </si>
  <si>
    <t>runolfsdottir.isabel@xyz.org</t>
  </si>
  <si>
    <t>MS. ISABEL RUNOLFSDOTTIR</t>
  </si>
  <si>
    <t>1978</t>
  </si>
  <si>
    <t>MS. ISABEL RUNOLFSDOTTIR Total</t>
  </si>
  <si>
    <t>runolfsdottir.isabel@xyz.org Total</t>
  </si>
  <si>
    <t>wesack.barney@xyz.com</t>
  </si>
  <si>
    <t>HR. BARNEY WESACK</t>
  </si>
  <si>
    <t>HR. BARNEY WESACK Total</t>
  </si>
  <si>
    <t>wesack.barney@xyz.com Total</t>
  </si>
  <si>
    <t>durand.paulette@xyz.com</t>
  </si>
  <si>
    <t>MME. PAULETTE DURAND</t>
  </si>
  <si>
    <t>1989</t>
  </si>
  <si>
    <t>MME. PAULETTE DURAND Total</t>
  </si>
  <si>
    <t>durand.paulette@xyz.com Total</t>
  </si>
  <si>
    <t>toussaint.claude@xyz.com</t>
  </si>
  <si>
    <t>M. CLAUDE TOUSSAINT</t>
  </si>
  <si>
    <t>1980</t>
  </si>
  <si>
    <t>M. CLAUDE TOUSSAINT Total</t>
  </si>
  <si>
    <t>toussaint.claude@xyz.com Total</t>
  </si>
  <si>
    <t>hoarau-guyon.bernard@xyz.com</t>
  </si>
  <si>
    <t>M. BERNARD HOARAU-GUYON</t>
  </si>
  <si>
    <t>1983</t>
  </si>
  <si>
    <t>M. BERNARD HOARAU-GUYON Total</t>
  </si>
  <si>
    <t>hoarau-guyon.bernard@xyz.com Total</t>
  </si>
  <si>
    <t>garza.ainhoa@xyz.com</t>
  </si>
  <si>
    <t>SRA. AINHOA GARZA</t>
  </si>
  <si>
    <t>1990</t>
  </si>
  <si>
    <t>SRA. AINHOA GARZA Total</t>
  </si>
  <si>
    <t>garza.ainhoa@xyz.com Total</t>
  </si>
  <si>
    <t>prins.elize@xyz.com</t>
  </si>
  <si>
    <t>MW. ELIZE PRINS</t>
  </si>
  <si>
    <t>MW. ELIZE PRINS Total</t>
  </si>
  <si>
    <t>prins.elize@xyz.com Total</t>
  </si>
  <si>
    <t>sobrinho.adriano@xyz.com</t>
  </si>
  <si>
    <t>SR. ADRIANO SOBRINHO</t>
  </si>
  <si>
    <t>1993</t>
  </si>
  <si>
    <t>1993 Total</t>
  </si>
  <si>
    <t>SR. ADRIANO SOBRINHO Total</t>
  </si>
  <si>
    <t>sobrinho.adriano@xyz.com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</si>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</sst>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quot;00&quot;0"/>
    <numFmt numFmtId="166" formatCode="dd\ mmm\'\ yyyy"/>
    <numFmt numFmtId="167" formatCode="0.0&quot;kg&quot;"/>
    <numFmt numFmtId="168" formatCode="[&gt;100000]0.0,&quot;k&quot;;0.00,&quot;k&quot;"/>
    <numFmt numFmtId="171" formatCode="[&gt;=10]&quot;0&quot;0;&quot;00&quot;0"/>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7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 refreshedDate="45083.646890162039" createdVersion="8" refreshedVersion="8" minRefreshableVersion="3" recordCount="50" xr:uid="{C8DD31BA-230C-442A-9E4D-B52DA2FD005A}">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7/30/1955"/>
          <s v="Jan"/>
          <s v="Feb"/>
          <s v="Mar"/>
          <s v="Apr"/>
          <s v="May"/>
          <s v="Jun"/>
          <s v="Jul"/>
          <s v="Aug"/>
          <s v="Sep"/>
          <s v="Oct"/>
          <s v="Nov"/>
          <s v="Dec"/>
          <s v="&gt;8/29/1999"/>
        </groupItems>
      </fieldGroup>
    </cacheField>
    <cacheField name="Quarters (BIRTHDATE)" numFmtId="0" databaseField="0">
      <fieldGroup base="6">
        <rangePr groupBy="quarters" startDate="1955-07-30T00:00:00" endDate="1999-08-29T00:00:00"/>
        <groupItems count="6">
          <s v="&lt;7/30/1955"/>
          <s v="Qtr1"/>
          <s v="Qtr2"/>
          <s v="Qtr3"/>
          <s v="Qtr4"/>
          <s v="&gt;8/29/1999"/>
        </groupItems>
      </fieldGroup>
    </cacheField>
    <cacheField name="Years (BIRTHDATE)"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x v="0"/>
    <x v="0"/>
    <x v="0"/>
    <x v="0"/>
    <n v="94"/>
    <s v="Green"/>
    <s v="A−"/>
    <x v="0"/>
    <x v="0"/>
    <n v="80727"/>
  </r>
  <r>
    <x v="1"/>
    <x v="1"/>
    <s v="Ms."/>
    <s v="Aurelie"/>
    <m/>
    <s v="Liesuchke"/>
    <x v="1"/>
    <s v="Aquarius"/>
    <x v="0"/>
    <x v="0"/>
    <x v="0"/>
    <x v="0"/>
    <x v="1"/>
    <n v="84.2"/>
    <s v="Brown"/>
    <s v="O−"/>
    <x v="0"/>
    <x v="1"/>
    <n v="87471"/>
  </r>
  <r>
    <x v="2"/>
    <x v="2"/>
    <s v="Sr."/>
    <s v="Tomas"/>
    <s v="Ferreira"/>
    <s v="Filho"/>
    <x v="2"/>
    <s v="Cancer"/>
    <x v="1"/>
    <x v="1"/>
    <x v="1"/>
    <x v="1"/>
    <x v="2"/>
    <n v="52.9"/>
    <s v="Amber"/>
    <s v="A−"/>
    <x v="1"/>
    <x v="2"/>
    <n v="64724"/>
  </r>
  <r>
    <x v="3"/>
    <x v="3"/>
    <s v="Ms."/>
    <s v="Darby"/>
    <m/>
    <s v="Cruickshank"/>
    <x v="3"/>
    <s v="Taurus"/>
    <x v="0"/>
    <x v="0"/>
    <x v="0"/>
    <x v="0"/>
    <x v="3"/>
    <n v="48.9"/>
    <s v="Green"/>
    <s v="O−"/>
    <x v="1"/>
    <x v="3"/>
    <n v="110823"/>
  </r>
  <r>
    <x v="4"/>
    <x v="4"/>
    <s v="Dr."/>
    <s v="Jaydon"/>
    <m/>
    <s v="Borer"/>
    <x v="4"/>
    <s v="Taurus"/>
    <x v="1"/>
    <x v="0"/>
    <x v="0"/>
    <x v="0"/>
    <x v="4"/>
    <n v="84.8"/>
    <s v="Blue"/>
    <s v="B−"/>
    <x v="0"/>
    <x v="4"/>
    <n v="56916"/>
  </r>
  <r>
    <x v="5"/>
    <x v="5"/>
    <s v="Mr."/>
    <s v="Moriah "/>
    <m/>
    <s v="Lynch"/>
    <x v="5"/>
    <s v="Sagittarius"/>
    <x v="1"/>
    <x v="0"/>
    <x v="0"/>
    <x v="0"/>
    <x v="5"/>
    <n v="83.2"/>
    <s v="Blue"/>
    <s v="O−"/>
    <x v="0"/>
    <x v="5"/>
    <n v="51133"/>
  </r>
  <r>
    <x v="6"/>
    <x v="6"/>
    <s v="Ms."/>
    <s v="Amiya"/>
    <m/>
    <s v="Eichmann"/>
    <x v="6"/>
    <s v="Leo"/>
    <x v="0"/>
    <x v="0"/>
    <x v="0"/>
    <x v="0"/>
    <x v="6"/>
    <n v="61.1"/>
    <s v="Blue"/>
    <s v="B−"/>
    <x v="1"/>
    <x v="6"/>
    <n v="65465"/>
  </r>
  <r>
    <x v="7"/>
    <x v="7"/>
    <s v="Mr."/>
    <s v="Pierce"/>
    <m/>
    <s v="Rau"/>
    <x v="7"/>
    <s v="Taurus"/>
    <x v="1"/>
    <x v="0"/>
    <x v="0"/>
    <x v="0"/>
    <x v="7"/>
    <n v="105.7"/>
    <s v="Amber"/>
    <s v="A+"/>
    <x v="0"/>
    <x v="7"/>
    <n v="109885"/>
  </r>
  <r>
    <x v="8"/>
    <x v="8"/>
    <s v="Ms."/>
    <s v="Amelia"/>
    <m/>
    <s v="Stevens"/>
    <x v="8"/>
    <s v="Aquarius"/>
    <x v="0"/>
    <x v="2"/>
    <x v="2"/>
    <x v="0"/>
    <x v="8"/>
    <n v="65.3"/>
    <s v="Blue"/>
    <s v="A+"/>
    <x v="0"/>
    <x v="8"/>
    <n v="60061"/>
  </r>
  <r>
    <x v="9"/>
    <x v="9"/>
    <s v="Mr."/>
    <s v="Toby"/>
    <m/>
    <s v="Simpson"/>
    <x v="9"/>
    <s v="Sagittarius"/>
    <x v="1"/>
    <x v="2"/>
    <x v="2"/>
    <x v="0"/>
    <x v="9"/>
    <n v="62.9"/>
    <s v="Amber"/>
    <s v="O+"/>
    <x v="1"/>
    <x v="6"/>
    <n v="32758"/>
  </r>
  <r>
    <x v="10"/>
    <x v="10"/>
    <s v="Sir"/>
    <s v="Ethan"/>
    <m/>
    <s v="Murphy"/>
    <x v="10"/>
    <s v="Scorpio"/>
    <x v="1"/>
    <x v="2"/>
    <x v="2"/>
    <x v="0"/>
    <x v="10"/>
    <n v="104.3"/>
    <s v="Brown"/>
    <s v="O+"/>
    <x v="1"/>
    <x v="9"/>
    <n v="99613"/>
  </r>
  <r>
    <x v="11"/>
    <x v="11"/>
    <s v="Mrs."/>
    <s v="Ashley"/>
    <m/>
    <s v="Wood"/>
    <x v="11"/>
    <s v="Libra"/>
    <x v="0"/>
    <x v="2"/>
    <x v="2"/>
    <x v="0"/>
    <x v="11"/>
    <n v="100.7"/>
    <s v="Brown"/>
    <s v="O+"/>
    <x v="1"/>
    <x v="10"/>
    <n v="56595"/>
  </r>
  <r>
    <x v="12"/>
    <x v="12"/>
    <s v="Ms."/>
    <s v="Megan"/>
    <m/>
    <s v="Scott"/>
    <x v="12"/>
    <s v="Aquarius"/>
    <x v="0"/>
    <x v="2"/>
    <x v="2"/>
    <x v="0"/>
    <x v="12"/>
    <n v="70.900000000000006"/>
    <s v="Green"/>
    <s v="A−"/>
    <x v="1"/>
    <x v="11"/>
    <n v="117408"/>
  </r>
  <r>
    <x v="13"/>
    <x v="13"/>
    <s v="Hr."/>
    <s v="Helmut"/>
    <m/>
    <s v="Weinhae"/>
    <x v="13"/>
    <s v="Virgo"/>
    <x v="1"/>
    <x v="3"/>
    <x v="3"/>
    <x v="2"/>
    <x v="13"/>
    <n v="68.3"/>
    <s v="Gray"/>
    <s v="A+"/>
    <x v="1"/>
    <x v="12"/>
    <n v="64862"/>
  </r>
  <r>
    <x v="14"/>
    <x v="14"/>
    <s v="Prof."/>
    <s v="Milena"/>
    <m/>
    <s v="Schotin"/>
    <x v="14"/>
    <s v="Pisces"/>
    <x v="0"/>
    <x v="3"/>
    <x v="3"/>
    <x v="2"/>
    <x v="14"/>
    <n v="105.3"/>
    <s v="Gray"/>
    <s v="O+"/>
    <x v="0"/>
    <x v="13"/>
    <n v="10241"/>
  </r>
  <r>
    <x v="15"/>
    <x v="15"/>
    <s v="Hr."/>
    <s v="Lothar"/>
    <m/>
    <s v="Birnbaum"/>
    <x v="15"/>
    <s v="Cancer"/>
    <x v="1"/>
    <x v="3"/>
    <x v="3"/>
    <x v="2"/>
    <x v="15"/>
    <n v="48.6"/>
    <s v="Blue"/>
    <s v="O+"/>
    <x v="1"/>
    <x v="3"/>
    <n v="88762"/>
  </r>
  <r>
    <x v="16"/>
    <x v="16"/>
    <s v="Hr."/>
    <s v="Pietro"/>
    <m/>
    <s v="Stolze"/>
    <x v="16"/>
    <s v="Libra"/>
    <x v="1"/>
    <x v="3"/>
    <x v="3"/>
    <x v="2"/>
    <x v="16"/>
    <n v="105.9"/>
    <s v="Blue"/>
    <s v="A−"/>
    <x v="0"/>
    <x v="14"/>
    <n v="80757"/>
  </r>
  <r>
    <x v="17"/>
    <x v="17"/>
    <s v="Hr."/>
    <s v="Richard "/>
    <m/>
    <s v="Tlustek"/>
    <x v="17"/>
    <s v="Virgo"/>
    <x v="1"/>
    <x v="3"/>
    <x v="3"/>
    <x v="2"/>
    <x v="17"/>
    <n v="71.099999999999994"/>
    <s v="Blue"/>
    <s v="A−"/>
    <x v="1"/>
    <x v="15"/>
    <n v="88794"/>
  </r>
  <r>
    <x v="18"/>
    <x v="18"/>
    <s v="Dr."/>
    <s v="Earnestine"/>
    <m/>
    <s v="Raynor"/>
    <x v="18"/>
    <s v="Taurus"/>
    <x v="0"/>
    <x v="4"/>
    <x v="4"/>
    <x v="0"/>
    <x v="18"/>
    <n v="70.3"/>
    <s v="Blue"/>
    <s v="A+"/>
    <x v="0"/>
    <x v="16"/>
    <n v="63526"/>
  </r>
  <r>
    <x v="19"/>
    <x v="19"/>
    <s v="Mr."/>
    <s v="Jason"/>
    <m/>
    <s v="Gaylord"/>
    <x v="19"/>
    <s v="Capricorn"/>
    <x v="1"/>
    <x v="4"/>
    <x v="4"/>
    <x v="0"/>
    <x v="19"/>
    <n v="54.7"/>
    <s v="Brown"/>
    <s v="O−"/>
    <x v="0"/>
    <x v="17"/>
    <n v="46352"/>
  </r>
  <r>
    <x v="20"/>
    <x v="20"/>
    <s v="Mr."/>
    <s v="Kendrick"/>
    <m/>
    <s v="Sauer"/>
    <x v="20"/>
    <s v="Cancer"/>
    <x v="1"/>
    <x v="4"/>
    <x v="4"/>
    <x v="0"/>
    <x v="20"/>
    <n v="100.9"/>
    <s v="Blue"/>
    <s v="B−"/>
    <x v="1"/>
    <x v="18"/>
    <n v="106808"/>
  </r>
  <r>
    <x v="21"/>
    <x v="21"/>
    <s v="Dr."/>
    <s v="Annabell"/>
    <m/>
    <s v="Olson"/>
    <x v="21"/>
    <s v="Aries"/>
    <x v="0"/>
    <x v="4"/>
    <x v="4"/>
    <x v="0"/>
    <x v="21"/>
    <n v="84.3"/>
    <s v="Green"/>
    <s v="A+"/>
    <x v="1"/>
    <x v="19"/>
    <n v="96468"/>
  </r>
  <r>
    <x v="22"/>
    <x v="22"/>
    <s v="Dr."/>
    <s v="Jena"/>
    <m/>
    <s v="Upton"/>
    <x v="22"/>
    <s v="Sagittarius"/>
    <x v="0"/>
    <x v="4"/>
    <x v="4"/>
    <x v="0"/>
    <x v="22"/>
    <n v="66.8"/>
    <s v="Blue"/>
    <s v="O+"/>
    <x v="1"/>
    <x v="20"/>
    <n v="16526"/>
  </r>
  <r>
    <x v="23"/>
    <x v="23"/>
    <s v="Dr."/>
    <s v="Shanny"/>
    <m/>
    <s v="Bins"/>
    <x v="23"/>
    <s v="Virgo"/>
    <x v="0"/>
    <x v="4"/>
    <x v="4"/>
    <x v="0"/>
    <x v="23"/>
    <n v="59.4"/>
    <s v="Amber"/>
    <s v="B−"/>
    <x v="1"/>
    <x v="21"/>
    <n v="21891"/>
  </r>
  <r>
    <x v="24"/>
    <x v="24"/>
    <s v="Dr."/>
    <s v="Tia"/>
    <m/>
    <s v="Abshire"/>
    <x v="24"/>
    <s v="Cancer"/>
    <x v="0"/>
    <x v="4"/>
    <x v="4"/>
    <x v="0"/>
    <x v="24"/>
    <n v="77.8"/>
    <s v="Amber"/>
    <s v="A+"/>
    <x v="1"/>
    <x v="6"/>
    <n v="62037"/>
  </r>
  <r>
    <x v="25"/>
    <x v="25"/>
    <s v="Ms."/>
    <s v="Isabel"/>
    <m/>
    <s v="Runolfsdottir"/>
    <x v="25"/>
    <s v="Aries"/>
    <x v="0"/>
    <x v="4"/>
    <x v="4"/>
    <x v="0"/>
    <x v="25"/>
    <n v="85.9"/>
    <s v="Blue"/>
    <s v="B+"/>
    <x v="0"/>
    <x v="0"/>
    <n v="89737"/>
  </r>
  <r>
    <x v="26"/>
    <x v="26"/>
    <s v="Hr."/>
    <s v="Barney"/>
    <m/>
    <s v="Wesack"/>
    <x v="26"/>
    <s v="Cancer"/>
    <x v="1"/>
    <x v="5"/>
    <x v="5"/>
    <x v="2"/>
    <x v="26"/>
    <n v="93.4"/>
    <s v="Amber"/>
    <s v="B+"/>
    <x v="0"/>
    <x v="22"/>
    <n v="41039"/>
  </r>
  <r>
    <x v="27"/>
    <x v="27"/>
    <s v="Hr."/>
    <s v="Baruch"/>
    <m/>
    <s v="Kade"/>
    <x v="27"/>
    <s v="Pisces"/>
    <x v="1"/>
    <x v="5"/>
    <x v="5"/>
    <x v="2"/>
    <x v="27"/>
    <n v="95.5"/>
    <s v="Gray"/>
    <s v="O−"/>
    <x v="1"/>
    <x v="11"/>
    <n v="28458"/>
  </r>
  <r>
    <x v="28"/>
    <x v="28"/>
    <s v="Prof."/>
    <s v="Liesbeth"/>
    <m/>
    <s v="Rosemann"/>
    <x v="28"/>
    <s v="Aquarius"/>
    <x v="0"/>
    <x v="5"/>
    <x v="5"/>
    <x v="2"/>
    <x v="28"/>
    <n v="52.2"/>
    <s v="Blue"/>
    <s v="O+"/>
    <x v="1"/>
    <x v="6"/>
    <n v="55007"/>
  </r>
  <r>
    <x v="29"/>
    <x v="29"/>
    <s v="Mme."/>
    <s v="Valentine"/>
    <m/>
    <s v="Moreau"/>
    <x v="29"/>
    <s v="Libra"/>
    <x v="0"/>
    <x v="6"/>
    <x v="6"/>
    <x v="3"/>
    <x v="29"/>
    <n v="74.599999999999994"/>
    <s v="Blue"/>
    <s v="B+"/>
    <x v="1"/>
    <x v="23"/>
    <n v="69041"/>
  </r>
  <r>
    <x v="30"/>
    <x v="30"/>
    <s v="Mme."/>
    <s v="Paulette"/>
    <m/>
    <s v="Durand"/>
    <x v="30"/>
    <s v="Capricorn"/>
    <x v="0"/>
    <x v="6"/>
    <x v="6"/>
    <x v="3"/>
    <x v="30"/>
    <n v="81.7"/>
    <s v="Amber"/>
    <s v="O−"/>
    <x v="0"/>
    <x v="22"/>
    <n v="86262"/>
  </r>
  <r>
    <x v="31"/>
    <x v="31"/>
    <s v="Mme."/>
    <s v="Laure-Alix"/>
    <m/>
    <s v="Chevalier"/>
    <x v="31"/>
    <s v="Capricorn"/>
    <x v="0"/>
    <x v="6"/>
    <x v="6"/>
    <x v="3"/>
    <x v="31"/>
    <n v="78.099999999999994"/>
    <s v="Blue"/>
    <s v="O+"/>
    <x v="1"/>
    <x v="20"/>
    <n v="19234"/>
  </r>
  <r>
    <x v="32"/>
    <x v="32"/>
    <s v="M."/>
    <s v="Claude"/>
    <m/>
    <s v="Toussaint"/>
    <x v="32"/>
    <s v="Scorpio"/>
    <x v="1"/>
    <x v="6"/>
    <x v="6"/>
    <x v="3"/>
    <x v="32"/>
    <n v="57.1"/>
    <s v="Green"/>
    <s v="O+"/>
    <x v="0"/>
    <x v="24"/>
    <n v="95123"/>
  </r>
  <r>
    <x v="33"/>
    <x v="33"/>
    <s v="M."/>
    <s v="Victor"/>
    <m/>
    <s v="Lenoir"/>
    <x v="33"/>
    <s v="Libra"/>
    <x v="1"/>
    <x v="6"/>
    <x v="6"/>
    <x v="3"/>
    <x v="33"/>
    <n v="56"/>
    <s v="Blue"/>
    <s v="B+"/>
    <x v="1"/>
    <x v="18"/>
    <n v="62761"/>
  </r>
  <r>
    <x v="34"/>
    <x v="34"/>
    <s v="M."/>
    <s v="Arthur"/>
    <m/>
    <s v="Lenoir"/>
    <x v="34"/>
    <s v="Leo"/>
    <x v="1"/>
    <x v="6"/>
    <x v="6"/>
    <x v="3"/>
    <x v="34"/>
    <n v="88.6"/>
    <s v="Amber"/>
    <s v="O+"/>
    <x v="1"/>
    <x v="25"/>
    <n v="108431"/>
  </r>
  <r>
    <x v="35"/>
    <x v="35"/>
    <s v="M."/>
    <s v="Benjamin"/>
    <m/>
    <s v="Lebrun-Brun"/>
    <x v="35"/>
    <s v="Aquarius"/>
    <x v="1"/>
    <x v="6"/>
    <x v="6"/>
    <x v="3"/>
    <x v="35"/>
    <n v="78.2"/>
    <s v="Brown"/>
    <s v="O−"/>
    <x v="1"/>
    <x v="18"/>
    <n v="66268"/>
  </r>
  <r>
    <x v="36"/>
    <x v="36"/>
    <s v="M."/>
    <s v="Antoine"/>
    <m/>
    <s v="Maillard"/>
    <x v="36"/>
    <s v="Cancer"/>
    <x v="1"/>
    <x v="6"/>
    <x v="6"/>
    <x v="3"/>
    <x v="36"/>
    <n v="95.8"/>
    <s v="Blue"/>
    <s v="B−"/>
    <x v="1"/>
    <x v="26"/>
    <n v="33970"/>
  </r>
  <r>
    <x v="37"/>
    <x v="37"/>
    <s v="M."/>
    <s v="Bernard"/>
    <m/>
    <s v="Hoarau-Guyon"/>
    <x v="37"/>
    <s v="Capricorn"/>
    <x v="1"/>
    <x v="6"/>
    <x v="6"/>
    <x v="3"/>
    <x v="37"/>
    <n v="59.7"/>
    <s v="Gray"/>
    <s v="O−"/>
    <x v="0"/>
    <x v="0"/>
    <n v="71352"/>
  </r>
  <r>
    <x v="38"/>
    <x v="38"/>
    <s v="Sr."/>
    <s v="Hidalgo"/>
    <s v="Cantu"/>
    <s v="Tercero"/>
    <x v="38"/>
    <s v="Sagittarius"/>
    <x v="1"/>
    <x v="7"/>
    <x v="7"/>
    <x v="4"/>
    <x v="38"/>
    <n v="77.7"/>
    <s v="Gray"/>
    <s v="B−"/>
    <x v="1"/>
    <x v="21"/>
    <n v="116376"/>
  </r>
  <r>
    <x v="39"/>
    <x v="39"/>
    <s v="Sr."/>
    <s v="Hadalgo"/>
    <m/>
    <s v="Polanco"/>
    <x v="39"/>
    <s v="Gemini"/>
    <x v="1"/>
    <x v="7"/>
    <x v="7"/>
    <x v="4"/>
    <x v="39"/>
    <n v="98"/>
    <s v="Blue"/>
    <s v="A−"/>
    <x v="1"/>
    <x v="20"/>
    <n v="114144"/>
  </r>
  <r>
    <x v="40"/>
    <x v="40"/>
    <s v="Sra."/>
    <s v="Laura"/>
    <m/>
    <s v="Oliviera"/>
    <x v="40"/>
    <s v="Aquarius"/>
    <x v="0"/>
    <x v="7"/>
    <x v="7"/>
    <x v="4"/>
    <x v="40"/>
    <n v="51.9"/>
    <s v="Amber"/>
    <s v="O−"/>
    <x v="1"/>
    <x v="27"/>
    <n v="79872"/>
  </r>
  <r>
    <x v="41"/>
    <x v="41"/>
    <s v="Sra."/>
    <s v="Ainhoa"/>
    <m/>
    <s v="Garza"/>
    <x v="41"/>
    <s v="Pisces"/>
    <x v="0"/>
    <x v="8"/>
    <x v="8"/>
    <x v="4"/>
    <x v="41"/>
    <n v="55.6"/>
    <s v="Brown"/>
    <s v="O+"/>
    <x v="0"/>
    <x v="28"/>
    <n v="101969"/>
  </r>
  <r>
    <x v="42"/>
    <x v="42"/>
    <s v="Sra."/>
    <s v="Isabel"/>
    <m/>
    <s v="Banda"/>
    <x v="42"/>
    <s v="Capricorn"/>
    <x v="0"/>
    <x v="8"/>
    <x v="8"/>
    <x v="4"/>
    <x v="42"/>
    <n v="102.3"/>
    <s v="Amber"/>
    <s v="O+"/>
    <x v="1"/>
    <x v="21"/>
    <n v="50659"/>
  </r>
  <r>
    <x v="43"/>
    <x v="43"/>
    <s v="Sra."/>
    <s v="Carolota"/>
    <m/>
    <s v="Mateos"/>
    <x v="43"/>
    <s v="Leo"/>
    <x v="0"/>
    <x v="8"/>
    <x v="8"/>
    <x v="4"/>
    <x v="43"/>
    <n v="58.8"/>
    <s v="Gray"/>
    <s v="O−"/>
    <x v="1"/>
    <x v="27"/>
    <n v="58215"/>
  </r>
  <r>
    <x v="44"/>
    <x v="44"/>
    <s v="Mw."/>
    <s v="Elize"/>
    <m/>
    <s v="Prins"/>
    <x v="44"/>
    <s v="Taurus"/>
    <x v="0"/>
    <x v="9"/>
    <x v="9"/>
    <x v="5"/>
    <x v="44"/>
    <n v="63.8"/>
    <s v="Blue"/>
    <s v="O+"/>
    <x v="0"/>
    <x v="29"/>
    <n v="39935"/>
  </r>
  <r>
    <x v="45"/>
    <x v="45"/>
    <s v="dhr."/>
    <s v="Ryan"/>
    <m/>
    <s v="Pham"/>
    <x v="45"/>
    <s v="Libra"/>
    <x v="1"/>
    <x v="9"/>
    <x v="9"/>
    <x v="5"/>
    <x v="45"/>
    <n v="98.6"/>
    <s v="Amber"/>
    <s v="B+"/>
    <x v="1"/>
    <x v="20"/>
    <n v="44865"/>
  </r>
  <r>
    <x v="46"/>
    <x v="46"/>
    <s v="Mw"/>
    <s v="Elise"/>
    <m/>
    <s v="Rotteveel"/>
    <x v="46"/>
    <s v="Aries"/>
    <x v="0"/>
    <x v="9"/>
    <x v="9"/>
    <x v="5"/>
    <x v="46"/>
    <n v="61.8"/>
    <s v="Gray"/>
    <s v="O−"/>
    <x v="1"/>
    <x v="20"/>
    <n v="90478"/>
  </r>
  <r>
    <x v="47"/>
    <x v="47"/>
    <s v="Fru."/>
    <s v="Mirjam"/>
    <m/>
    <s v="Soderberg"/>
    <x v="47"/>
    <s v="Taurus"/>
    <x v="0"/>
    <x v="10"/>
    <x v="10"/>
    <x v="6"/>
    <x v="47"/>
    <n v="50"/>
    <s v="Amber"/>
    <s v="O+"/>
    <x v="1"/>
    <x v="2"/>
    <n v="38965"/>
  </r>
  <r>
    <x v="48"/>
    <x v="48"/>
    <s v="H."/>
    <s v="Berndt"/>
    <m/>
    <s v="Palsson"/>
    <x v="48"/>
    <s v="Pisces"/>
    <x v="1"/>
    <x v="10"/>
    <x v="10"/>
    <x v="6"/>
    <x v="48"/>
    <n v="45.9"/>
    <s v="Blue"/>
    <s v="A−"/>
    <x v="1"/>
    <x v="30"/>
    <n v="35387"/>
  </r>
  <r>
    <x v="49"/>
    <x v="49"/>
    <s v="Sr."/>
    <s v="Adriano"/>
    <s v="Pontes"/>
    <s v="Sobrinho"/>
    <x v="49"/>
    <s v="Leo"/>
    <x v="1"/>
    <x v="11"/>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E2F86-3E73-4BE4-8633-6DD2BF01827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dataField="1"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4F8AB-3891-4FC7-8648-88795AE0543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F215" firstHeaderRow="1" firstDataRow="1" firstDataCol="6" rowPageCount="1" colPageCount="1"/>
  <pivotFields count="22">
    <pivotField axis="axisRow"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Row" outline="0" showAll="0">
      <items count="3">
        <item x="0"/>
        <item x="1"/>
        <item t="default"/>
      </items>
    </pivotField>
    <pivotField showAll="0">
      <items count="13">
        <item x="7"/>
        <item x="5"/>
        <item x="1"/>
        <item x="3"/>
        <item x="9"/>
        <item x="8"/>
        <item x="6"/>
        <item x="2"/>
        <item x="4"/>
        <item x="11"/>
        <item x="10"/>
        <item x="0"/>
        <item t="default"/>
      </items>
    </pivotField>
    <pivotField axis="axisRow" outline="0" showAll="0">
      <items count="12">
        <item x="7"/>
        <item x="4"/>
        <item x="5"/>
        <item x="1"/>
        <item x="6"/>
        <item x="3"/>
        <item x="9"/>
        <item x="8"/>
        <item x="10"/>
        <item x="2"/>
        <item x="0"/>
        <item t="default"/>
      </items>
      <extLst>
        <ext xmlns:x14="http://schemas.microsoft.com/office/spreadsheetml/2009/9/main" uri="{2946ED86-A175-432a-8AC1-64E0C546D7DE}">
          <x14:pivotField fillDownLabels="1"/>
        </ext>
      </extLst>
    </pivotField>
    <pivotField showAll="0"/>
    <pivotField axis="axisRow"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numFmtId="167" showAll="0"/>
    <pivotField showAll="0"/>
    <pivotField showAll="0"/>
    <pivotField axis="axisPage" showAll="0">
      <items count="3">
        <item x="0"/>
        <item x="1"/>
        <item t="default"/>
      </items>
    </pivotField>
    <pivotField showAll="0"/>
    <pivotField numFmtId="168" showAll="0"/>
    <pivotField showAll="0">
      <items count="15">
        <item sd="0" x="0"/>
        <item sd="0" x="1"/>
        <item sd="0" x="2"/>
        <item sd="0" x="3"/>
        <item sd="0" x="4"/>
        <item sd="0" x="5"/>
        <item sd="0" x="6"/>
        <item sd="0" x="7"/>
        <item sd="0" x="8"/>
        <item x="9"/>
        <item sd="0" x="10"/>
        <item sd="0" x="11"/>
        <item sd="0" x="12"/>
        <item sd="0" x="13"/>
        <item t="default"/>
      </items>
    </pivotField>
    <pivotField showAll="0">
      <items count="7">
        <item sd="0" x="0"/>
        <item sd="0" x="1"/>
        <item sd="0" x="2"/>
        <item x="3"/>
        <item sd="0" x="4"/>
        <item sd="0" x="5"/>
        <item t="default"/>
      </items>
    </pivotField>
    <pivotField axis="axisRow" outline="0" showAll="0">
      <items count="48">
        <item sd="0" x="0"/>
        <item sd="0" x="1"/>
        <item sd="0" x="2"/>
        <item sd="0" x="3"/>
        <item sd="0" x="4"/>
        <item sd="0" x="5"/>
        <item x="6"/>
        <item sd="0" x="7"/>
        <item sd="0" x="8"/>
        <item sd="0" x="9"/>
        <item sd="0" x="10"/>
        <item x="11"/>
        <item sd="0" x="12"/>
        <item sd="0" x="13"/>
        <item x="14"/>
        <item sd="0" x="15"/>
        <item sd="0" x="16"/>
        <item sd="0" x="17"/>
        <item sd="0" x="18"/>
        <item x="19"/>
        <item sd="0" x="20"/>
        <item sd="0" x="21"/>
        <item sd="0" x="22"/>
        <item sd="0" x="23"/>
        <item sd="0" x="24"/>
        <item sd="0" x="25"/>
        <item sd="0" x="26"/>
        <item sd="0" x="27"/>
        <item sd="0" x="28"/>
        <item sd="0" x="29"/>
        <item sd="0" x="30"/>
        <item sd="0" x="31"/>
        <item sd="0" x="32"/>
        <item x="33"/>
        <item sd="0" x="34"/>
        <item sd="0" x="35"/>
        <item sd="0" x="36"/>
        <item sd="0" x="37"/>
        <item x="38"/>
        <item x="39"/>
        <item sd="0" x="40"/>
        <item sd="0" x="41"/>
        <item sd="0" x="42"/>
        <item x="43"/>
        <item sd="0" x="44"/>
        <item sd="0" x="45"/>
        <item sd="0" x="46"/>
        <item t="default"/>
      </items>
    </pivotField>
  </pivotFields>
  <rowFields count="6">
    <field x="0"/>
    <field x="12"/>
    <field x="1"/>
    <field x="8"/>
    <field x="21"/>
    <field x="10"/>
  </rowFields>
  <rowItems count="212">
    <i>
      <x/>
      <x/>
      <x v="32"/>
      <x/>
      <x v="43"/>
      <x v="10"/>
    </i>
    <i t="default" r="4">
      <x v="43"/>
    </i>
    <i t="default" r="3">
      <x/>
    </i>
    <i t="default" r="2">
      <x v="32"/>
    </i>
    <i t="default" r="1">
      <x/>
    </i>
    <i>
      <x v="1"/>
      <x v="18"/>
      <x v="33"/>
      <x/>
      <x v="38"/>
      <x v="10"/>
    </i>
    <i t="default" r="4">
      <x v="38"/>
    </i>
    <i t="default" r="3">
      <x/>
    </i>
    <i t="default" r="2">
      <x v="33"/>
    </i>
    <i t="default" r="1">
      <x v="18"/>
    </i>
    <i>
      <x v="2"/>
      <x v="10"/>
      <x v="45"/>
      <x v="1"/>
      <x v="15"/>
    </i>
    <i t="default" r="3">
      <x v="1"/>
    </i>
    <i t="default" r="2">
      <x v="45"/>
    </i>
    <i t="default" r="1">
      <x v="10"/>
    </i>
    <i>
      <x v="3"/>
      <x v="7"/>
      <x v="34"/>
      <x/>
      <x v="21"/>
    </i>
    <i t="default" r="3">
      <x/>
    </i>
    <i t="default" r="2">
      <x v="34"/>
    </i>
    <i t="default" r="1">
      <x v="7"/>
    </i>
    <i>
      <x v="4"/>
      <x v="5"/>
      <x v="3"/>
      <x v="1"/>
      <x v="16"/>
    </i>
    <i t="default" r="3">
      <x v="1"/>
    </i>
    <i t="default" r="2">
      <x v="3"/>
    </i>
    <i t="default" r="1">
      <x v="5"/>
    </i>
    <i>
      <x v="5"/>
      <x v="19"/>
      <x v="26"/>
      <x v="1"/>
      <x v="38"/>
      <x v="10"/>
    </i>
    <i t="default" r="4">
      <x v="38"/>
    </i>
    <i t="default" r="3">
      <x v="1"/>
    </i>
    <i t="default" r="2">
      <x v="26"/>
    </i>
    <i t="default" r="1">
      <x v="19"/>
    </i>
    <i>
      <x v="6"/>
      <x v="9"/>
      <x v="31"/>
      <x/>
      <x v="45"/>
    </i>
    <i t="default" r="3">
      <x/>
    </i>
    <i t="default" r="2">
      <x v="31"/>
    </i>
    <i t="default" r="1">
      <x v="9"/>
    </i>
    <i>
      <x v="7"/>
      <x v="30"/>
      <x v="27"/>
      <x v="1"/>
      <x v="9"/>
    </i>
    <i t="default" r="3">
      <x v="1"/>
    </i>
    <i t="default" r="2">
      <x v="27"/>
    </i>
    <i t="default" r="1">
      <x v="30"/>
    </i>
    <i>
      <x v="8"/>
      <x v="41"/>
      <x v="30"/>
      <x/>
      <x v="17"/>
    </i>
    <i t="default" r="3">
      <x/>
    </i>
    <i t="default" r="2">
      <x v="30"/>
    </i>
    <i t="default" r="1">
      <x v="41"/>
    </i>
    <i>
      <x v="9"/>
      <x v="38"/>
      <x v="28"/>
      <x v="1"/>
      <x v="10"/>
    </i>
    <i t="default" r="3">
      <x v="1"/>
    </i>
    <i t="default" r="2">
      <x v="28"/>
    </i>
    <i t="default" r="1">
      <x v="38"/>
    </i>
    <i>
      <x v="10"/>
      <x v="23"/>
      <x v="41"/>
      <x v="1"/>
      <x v="32"/>
    </i>
    <i t="default" r="3">
      <x v="1"/>
    </i>
    <i t="default" r="2">
      <x v="41"/>
    </i>
    <i t="default" r="1">
      <x v="23"/>
    </i>
    <i>
      <x v="11"/>
      <x v="49"/>
      <x v="29"/>
      <x/>
      <x v="23"/>
    </i>
    <i t="default" r="3">
      <x/>
    </i>
    <i t="default" r="2">
      <x v="29"/>
    </i>
    <i t="default" r="1">
      <x v="49"/>
    </i>
    <i>
      <x v="12"/>
      <x v="37"/>
      <x v="36"/>
      <x/>
      <x v="23"/>
    </i>
    <i t="default" r="3">
      <x/>
    </i>
    <i t="default" r="2">
      <x v="36"/>
    </i>
    <i t="default" r="1">
      <x v="37"/>
    </i>
    <i>
      <x v="13"/>
      <x v="47"/>
      <x v="11"/>
      <x v="1"/>
      <x v="5"/>
    </i>
    <i t="default" r="3">
      <x v="1"/>
    </i>
    <i t="default" r="2">
      <x v="11"/>
    </i>
    <i t="default" r="1">
      <x v="47"/>
    </i>
    <i>
      <x v="14"/>
      <x v="36"/>
      <x v="40"/>
      <x/>
      <x v="11"/>
      <x v="5"/>
    </i>
    <i t="default" r="4">
      <x v="11"/>
    </i>
    <i t="default" r="3">
      <x/>
    </i>
    <i t="default" r="2">
      <x v="40"/>
    </i>
    <i t="default" r="1">
      <x v="36"/>
    </i>
    <i>
      <x v="15"/>
      <x v="4"/>
      <x v="12"/>
      <x v="1"/>
      <x v="15"/>
    </i>
    <i t="default" r="3">
      <x v="1"/>
    </i>
    <i t="default" r="2">
      <x v="12"/>
    </i>
    <i t="default" r="1">
      <x v="4"/>
    </i>
    <i>
      <x v="16"/>
      <x v="42"/>
      <x v="13"/>
      <x v="1"/>
      <x v="18"/>
    </i>
    <i t="default" r="3">
      <x v="1"/>
    </i>
    <i t="default" r="2">
      <x v="13"/>
    </i>
    <i t="default" r="1">
      <x v="42"/>
    </i>
    <i>
      <x v="17"/>
      <x v="44"/>
      <x v="14"/>
      <x v="1"/>
      <x v="5"/>
    </i>
    <i t="default" r="3">
      <x v="1"/>
    </i>
    <i t="default" r="2">
      <x v="14"/>
    </i>
    <i t="default" r="1">
      <x v="44"/>
    </i>
    <i>
      <x v="18"/>
      <x v="31"/>
      <x v="2"/>
      <x/>
      <x v="23"/>
    </i>
    <i t="default" r="3">
      <x/>
    </i>
    <i t="default" r="2">
      <x v="2"/>
    </i>
    <i t="default" r="1">
      <x v="31"/>
    </i>
    <i>
      <x v="19"/>
      <x v="12"/>
      <x v="24"/>
      <x v="1"/>
      <x v="22"/>
    </i>
    <i t="default" r="3">
      <x v="1"/>
    </i>
    <i t="default" r="2">
      <x v="24"/>
    </i>
    <i t="default" r="1">
      <x v="12"/>
    </i>
    <i>
      <x v="20"/>
      <x v="35"/>
      <x v="25"/>
      <x v="1"/>
      <x v="42"/>
    </i>
    <i t="default" r="3">
      <x v="1"/>
    </i>
    <i t="default" r="2">
      <x v="25"/>
    </i>
    <i t="default" r="1">
      <x v="35"/>
    </i>
    <i>
      <x v="21"/>
      <x v="25"/>
      <x v="1"/>
      <x/>
      <x v="10"/>
    </i>
    <i t="default" r="3">
      <x/>
    </i>
    <i t="default" r="2">
      <x v="1"/>
    </i>
    <i t="default" r="1">
      <x v="25"/>
    </i>
    <i>
      <x v="22"/>
      <x v="46"/>
      <x v="4"/>
      <x/>
      <x v="1"/>
    </i>
    <i t="default" r="3">
      <x/>
    </i>
    <i t="default" r="2">
      <x v="4"/>
    </i>
    <i t="default" r="1">
      <x v="46"/>
    </i>
    <i>
      <x v="23"/>
      <x v="3"/>
      <x v="5"/>
      <x/>
      <x v="45"/>
    </i>
    <i t="default" r="3">
      <x/>
    </i>
    <i t="default" r="2">
      <x v="5"/>
    </i>
    <i t="default" r="1">
      <x v="3"/>
    </i>
    <i>
      <x v="24"/>
      <x v="1"/>
      <x v="6"/>
      <x/>
      <x v="12"/>
    </i>
    <i t="default" r="3">
      <x/>
    </i>
    <i t="default" r="2">
      <x v="6"/>
    </i>
    <i t="default" r="1">
      <x v="1"/>
    </i>
    <i>
      <x v="25"/>
      <x v="34"/>
      <x v="35"/>
      <x/>
      <x v="24"/>
    </i>
    <i t="default" r="3">
      <x/>
    </i>
    <i t="default" r="2">
      <x v="35"/>
    </i>
    <i t="default" r="1">
      <x v="34"/>
    </i>
    <i>
      <x v="26"/>
      <x v="48"/>
      <x v="9"/>
      <x v="1"/>
      <x v="16"/>
    </i>
    <i t="default" r="3">
      <x v="1"/>
    </i>
    <i t="default" r="2">
      <x v="9"/>
    </i>
    <i t="default" r="1">
      <x v="48"/>
    </i>
    <i>
      <x v="27"/>
      <x v="14"/>
      <x v="10"/>
      <x v="1"/>
      <x v="28"/>
    </i>
    <i t="default" r="3">
      <x v="1"/>
    </i>
    <i t="default" r="2">
      <x v="10"/>
    </i>
    <i t="default" r="1">
      <x v="14"/>
    </i>
    <i>
      <x v="28"/>
      <x v="32"/>
      <x v="39"/>
      <x/>
      <x v="40"/>
    </i>
    <i t="default" r="3">
      <x/>
    </i>
    <i t="default" r="2">
      <x v="39"/>
    </i>
    <i t="default" r="1">
      <x v="32"/>
    </i>
    <i>
      <x v="29"/>
      <x v="22"/>
      <x v="23"/>
      <x/>
      <x v="25"/>
    </i>
    <i t="default" r="3">
      <x/>
    </i>
    <i t="default" r="2">
      <x v="23"/>
    </i>
    <i t="default" r="1">
      <x v="22"/>
    </i>
    <i>
      <x v="30"/>
      <x v="8"/>
      <x v="22"/>
      <x/>
      <x v="35"/>
    </i>
    <i t="default" r="3">
      <x/>
    </i>
    <i t="default" r="2">
      <x v="22"/>
    </i>
    <i t="default" r="1">
      <x v="8"/>
    </i>
    <i>
      <x v="31"/>
      <x v="6"/>
      <x v="21"/>
      <x/>
      <x v="16"/>
    </i>
    <i t="default" r="3">
      <x/>
    </i>
    <i t="default" r="2">
      <x v="21"/>
    </i>
    <i t="default" r="1">
      <x v="6"/>
    </i>
    <i>
      <x v="32"/>
      <x v="45"/>
      <x v="19"/>
      <x v="1"/>
      <x v="26"/>
    </i>
    <i t="default" r="3">
      <x v="1"/>
    </i>
    <i t="default" r="2">
      <x v="19"/>
    </i>
    <i t="default" r="1">
      <x v="45"/>
    </i>
    <i>
      <x v="33"/>
      <x v="17"/>
      <x v="20"/>
      <x v="1"/>
      <x v="27"/>
    </i>
    <i t="default" r="3">
      <x v="1"/>
    </i>
    <i t="default" r="2">
      <x v="20"/>
    </i>
    <i t="default" r="1">
      <x v="17"/>
    </i>
    <i>
      <x v="34"/>
      <x v="16"/>
      <x v="16"/>
      <x v="1"/>
      <x v="1"/>
    </i>
    <i t="default" r="3">
      <x v="1"/>
    </i>
    <i t="default" r="2">
      <x v="16"/>
    </i>
    <i t="default" r="1">
      <x v="16"/>
    </i>
    <i>
      <x v="35"/>
      <x v="15"/>
      <x v="17"/>
      <x v="1"/>
      <x v="21"/>
    </i>
    <i t="default" r="3">
      <x v="1"/>
    </i>
    <i t="default" r="2">
      <x v="17"/>
    </i>
    <i t="default" r="1">
      <x v="15"/>
    </i>
    <i>
      <x v="36"/>
      <x v="20"/>
      <x v="15"/>
      <x v="1"/>
      <x v="32"/>
    </i>
    <i t="default" r="3">
      <x v="1"/>
    </i>
    <i t="default" r="2">
      <x v="15"/>
    </i>
    <i t="default" r="1">
      <x v="20"/>
    </i>
    <i>
      <x v="37"/>
      <x v="13"/>
      <x v="18"/>
      <x v="1"/>
      <x v="29"/>
    </i>
    <i t="default" r="3">
      <x v="1"/>
    </i>
    <i t="default" r="2">
      <x v="18"/>
    </i>
    <i t="default" r="1">
      <x v="13"/>
    </i>
    <i>
      <x v="38"/>
      <x v="43"/>
      <x v="44"/>
      <x v="1"/>
      <x v="30"/>
    </i>
    <i t="default" r="3">
      <x v="1"/>
    </i>
    <i t="default" r="2">
      <x v="44"/>
    </i>
    <i t="default" r="1">
      <x v="43"/>
    </i>
    <i>
      <x v="39"/>
      <x v="28"/>
      <x v="43"/>
      <x v="1"/>
      <x v="34"/>
    </i>
    <i t="default" r="3">
      <x v="1"/>
    </i>
    <i t="default" r="2">
      <x v="43"/>
    </i>
    <i t="default" r="1">
      <x v="28"/>
    </i>
    <i>
      <x v="40"/>
      <x v="24"/>
      <x v="49"/>
      <x/>
      <x v="20"/>
    </i>
    <i t="default" r="3">
      <x/>
    </i>
    <i t="default" r="2">
      <x v="49"/>
    </i>
    <i t="default" r="1">
      <x v="24"/>
    </i>
    <i>
      <x v="41"/>
      <x v="11"/>
      <x v="46"/>
      <x/>
      <x v="36"/>
    </i>
    <i t="default" r="3">
      <x/>
    </i>
    <i t="default" r="2">
      <x v="46"/>
    </i>
    <i t="default" r="1">
      <x v="11"/>
    </i>
    <i>
      <x v="42"/>
      <x v="2"/>
      <x v="48"/>
      <x/>
      <x v="6"/>
      <x v="7"/>
    </i>
    <i t="default" r="4">
      <x v="6"/>
    </i>
    <i t="default" r="3">
      <x/>
    </i>
    <i t="default" r="2">
      <x v="48"/>
    </i>
    <i t="default" r="1">
      <x v="2"/>
    </i>
    <i>
      <x v="43"/>
      <x v="21"/>
      <x v="47"/>
      <x/>
      <x v="11"/>
      <x v="7"/>
    </i>
    <i t="default" r="4">
      <x v="11"/>
    </i>
    <i t="default" r="3">
      <x/>
    </i>
    <i t="default" r="2">
      <x v="47"/>
    </i>
    <i t="default" r="1">
      <x v="21"/>
    </i>
    <i>
      <x v="44"/>
      <x v="29"/>
      <x v="38"/>
      <x/>
      <x v="6"/>
      <x v="6"/>
    </i>
    <i t="default" r="4">
      <x v="6"/>
    </i>
    <i t="default" r="3">
      <x/>
    </i>
    <i t="default" r="2">
      <x v="38"/>
    </i>
    <i t="default" r="1">
      <x v="29"/>
    </i>
    <i>
      <x v="45"/>
      <x v="27"/>
      <x/>
      <x v="1"/>
      <x v="19"/>
      <x v="6"/>
    </i>
    <i t="default" r="4">
      <x v="19"/>
    </i>
    <i t="default" r="3">
      <x v="1"/>
    </i>
    <i t="default" r="2">
      <x/>
    </i>
    <i t="default" r="1">
      <x v="27"/>
    </i>
    <i>
      <x v="46"/>
      <x v="33"/>
      <x v="37"/>
      <x/>
      <x v="14"/>
      <x v="6"/>
    </i>
    <i t="default" r="4">
      <x v="14"/>
    </i>
    <i t="default" r="3">
      <x/>
    </i>
    <i t="default" r="2">
      <x v="37"/>
    </i>
    <i t="default" r="1">
      <x v="33"/>
    </i>
    <i>
      <x v="47"/>
      <x v="40"/>
      <x v="7"/>
      <x/>
      <x v="43"/>
      <x v="8"/>
    </i>
    <i t="default" r="4">
      <x v="43"/>
    </i>
    <i t="default" r="3">
      <x/>
    </i>
    <i t="default" r="2">
      <x v="7"/>
    </i>
    <i t="default" r="1">
      <x v="40"/>
    </i>
    <i>
      <x v="48"/>
      <x v="26"/>
      <x v="8"/>
      <x v="1"/>
      <x v="33"/>
      <x v="8"/>
    </i>
    <i t="default" r="4">
      <x v="33"/>
    </i>
    <i t="default" r="3">
      <x v="1"/>
    </i>
    <i t="default" r="2">
      <x v="8"/>
    </i>
    <i t="default" r="1">
      <x v="26"/>
    </i>
    <i>
      <x v="49"/>
      <x v="39"/>
      <x v="42"/>
      <x v="1"/>
      <x v="39"/>
      <x v="3"/>
    </i>
    <i t="default" r="4">
      <x v="39"/>
    </i>
    <i t="default" r="3">
      <x v="1"/>
    </i>
    <i t="default" r="2">
      <x v="42"/>
    </i>
    <i t="default" r="1">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6"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252</v>
      </c>
      <c r="C2" s="41"/>
      <c r="D2" s="42"/>
      <c r="E2" s="46" t="s">
        <v>232</v>
      </c>
    </row>
    <row r="3" spans="2:5" ht="42" customHeight="1" thickBot="1" x14ac:dyDescent="0.3">
      <c r="B3" s="43"/>
      <c r="C3" s="44"/>
      <c r="D3" s="45"/>
      <c r="E3" s="47"/>
    </row>
    <row r="4" spans="2:5" ht="8.25" customHeight="1" x14ac:dyDescent="0.25"/>
    <row r="5" spans="2:5" ht="19.5" customHeight="1" thickBot="1" x14ac:dyDescent="0.3">
      <c r="C5" s="8" t="s">
        <v>226</v>
      </c>
      <c r="D5" s="8" t="s">
        <v>223</v>
      </c>
      <c r="E5" s="9" t="s">
        <v>224</v>
      </c>
    </row>
    <row r="6" spans="2:5" ht="19.5" customHeight="1" thickBot="1" x14ac:dyDescent="0.3">
      <c r="B6" s="19" t="s">
        <v>135</v>
      </c>
      <c r="C6" s="38" t="s">
        <v>225</v>
      </c>
      <c r="D6" s="38"/>
      <c r="E6" s="39"/>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8" t="s">
        <v>242</v>
      </c>
      <c r="D13" s="38"/>
      <c r="E13" s="39"/>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5"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253</v>
      </c>
      <c r="C2" s="41"/>
      <c r="D2" s="42"/>
      <c r="E2" s="46" t="s">
        <v>232</v>
      </c>
    </row>
    <row r="3" spans="2:5" ht="42" customHeight="1" thickBot="1" x14ac:dyDescent="0.3">
      <c r="B3" s="43"/>
      <c r="C3" s="44"/>
      <c r="D3" s="45"/>
      <c r="E3" s="4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8" t="s">
        <v>254</v>
      </c>
      <c r="D7" s="38"/>
      <c r="E7" s="39"/>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8" t="s">
        <v>255</v>
      </c>
      <c r="D14" s="38"/>
      <c r="E14" s="39"/>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272</v>
      </c>
      <c r="C2" s="41"/>
      <c r="D2" s="42"/>
      <c r="E2" s="46" t="s">
        <v>232</v>
      </c>
    </row>
    <row r="3" spans="2:5" ht="42" customHeight="1" thickBot="1" x14ac:dyDescent="0.3">
      <c r="B3" s="43"/>
      <c r="C3" s="44"/>
      <c r="D3" s="45"/>
      <c r="E3" s="4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8" t="s">
        <v>281</v>
      </c>
      <c r="D7" s="38"/>
      <c r="E7" s="39"/>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G9" sqref="G9"/>
    </sheetView>
  </sheetViews>
  <sheetFormatPr defaultRowHeight="15" x14ac:dyDescent="0.25"/>
  <cols>
    <col min="2" max="2" width="19.42578125" bestFit="1" customWidth="1"/>
    <col min="3" max="3" width="16.28515625" bestFit="1" customWidth="1"/>
    <col min="4" max="4" width="5.5703125" bestFit="1" customWidth="1"/>
    <col min="5" max="5" width="11.28515625" bestFit="1" customWidth="1"/>
    <col min="7" max="7" width="13.140625" customWidth="1"/>
  </cols>
  <sheetData>
    <row r="3" spans="2:9" x14ac:dyDescent="0.25">
      <c r="B3" s="36" t="s">
        <v>285</v>
      </c>
      <c r="C3" s="36" t="s">
        <v>283</v>
      </c>
    </row>
    <row r="4" spans="2:9" x14ac:dyDescent="0.25">
      <c r="B4" s="36" t="s">
        <v>284</v>
      </c>
      <c r="C4" t="s">
        <v>138</v>
      </c>
      <c r="D4" t="s">
        <v>142</v>
      </c>
      <c r="H4" s="2" t="s">
        <v>138</v>
      </c>
      <c r="I4" t="s">
        <v>142</v>
      </c>
    </row>
    <row r="5" spans="2:9" x14ac:dyDescent="0.25">
      <c r="B5" s="1" t="s">
        <v>159</v>
      </c>
      <c r="C5">
        <v>1</v>
      </c>
      <c r="D5">
        <v>2</v>
      </c>
      <c r="G5" t="s">
        <v>159</v>
      </c>
      <c r="H5" s="2">
        <f>COUNTIFS(SPORTSMEN!$K$2:$K$51,ANALYSIS!G5,SPORTSMEN!$I$2:$I$51,ANALYSIS!$H$4)</f>
        <v>1</v>
      </c>
      <c r="I5">
        <f>COUNTIFS(SPORTSMEN!$K$2:$K$51,ANALYSIS!G5,SPORTSMEN!$I$2:$I$51,ANALYSIS!$I$4)</f>
        <v>2</v>
      </c>
    </row>
    <row r="6" spans="2:9" x14ac:dyDescent="0.25">
      <c r="B6" s="1" t="s">
        <v>151</v>
      </c>
      <c r="C6">
        <v>6</v>
      </c>
      <c r="D6">
        <v>2</v>
      </c>
      <c r="G6" t="s">
        <v>151</v>
      </c>
      <c r="H6" s="2">
        <f>COUNTIFS(SPORTSMEN!$K$2:$K$51,ANALYSIS!G6,SPORTSMEN!$I$2:$I$51,ANALYSIS!$H$4)</f>
        <v>6</v>
      </c>
      <c r="I6">
        <f>COUNTIFS(SPORTSMEN!$K$2:$K$51,ANALYSIS!G6,SPORTSMEN!$I$2:$I$51,ANALYSIS!$I$4)</f>
        <v>2</v>
      </c>
    </row>
    <row r="7" spans="2:9" x14ac:dyDescent="0.25">
      <c r="B7" s="1" t="s">
        <v>153</v>
      </c>
      <c r="C7">
        <v>1</v>
      </c>
      <c r="D7">
        <v>2</v>
      </c>
      <c r="G7" t="s">
        <v>153</v>
      </c>
      <c r="H7" s="2">
        <f>COUNTIFS(SPORTSMEN!$K$2:$K$51,ANALYSIS!G7,SPORTSMEN!$I$2:$I$51,ANALYSIS!$H$4)</f>
        <v>1</v>
      </c>
      <c r="I7">
        <f>COUNTIFS(SPORTSMEN!$K$2:$K$51,ANALYSIS!G7,SPORTSMEN!$I$2:$I$51,ANALYSIS!$I$4)</f>
        <v>2</v>
      </c>
    </row>
    <row r="8" spans="2:9" x14ac:dyDescent="0.25">
      <c r="B8" s="1" t="s">
        <v>144</v>
      </c>
      <c r="D8">
        <v>2</v>
      </c>
      <c r="G8" t="s">
        <v>144</v>
      </c>
      <c r="H8" s="2">
        <f>COUNTIFS(SPORTSMEN!$K$2:$K$51,ANALYSIS!G8,SPORTSMEN!$I$2:$I$51,ANALYSIS!$H$4)</f>
        <v>0</v>
      </c>
      <c r="I8">
        <f>COUNTIFS(SPORTSMEN!$K$2:$K$51,ANALYSIS!G8,SPORTSMEN!$I$2:$I$51,ANALYSIS!$I$4)</f>
        <v>2</v>
      </c>
    </row>
    <row r="9" spans="2:9" x14ac:dyDescent="0.25">
      <c r="B9" s="1" t="s">
        <v>156</v>
      </c>
      <c r="C9">
        <v>3</v>
      </c>
      <c r="D9">
        <v>6</v>
      </c>
      <c r="G9" t="s">
        <v>156</v>
      </c>
      <c r="H9" s="2">
        <f>COUNTIFS(SPORTSMEN!$K$2:$K$51,ANALYSIS!G9,SPORTSMEN!$I$2:$I$51,ANALYSIS!$H$4)</f>
        <v>3</v>
      </c>
      <c r="I9">
        <f>COUNTIFS(SPORTSMEN!$K$2:$K$51,ANALYSIS!G9,SPORTSMEN!$I$2:$I$51,ANALYSIS!$I$4)</f>
        <v>6</v>
      </c>
    </row>
    <row r="10" spans="2:9" x14ac:dyDescent="0.25">
      <c r="B10" s="1" t="s">
        <v>149</v>
      </c>
      <c r="C10">
        <v>1</v>
      </c>
      <c r="D10">
        <v>4</v>
      </c>
      <c r="G10" t="s">
        <v>149</v>
      </c>
      <c r="H10" s="2">
        <f>COUNTIFS(SPORTSMEN!$K$2:$K$51,ANALYSIS!G10,SPORTSMEN!$I$2:$I$51,ANALYSIS!$H$4)</f>
        <v>1</v>
      </c>
      <c r="I10">
        <f>COUNTIFS(SPORTSMEN!$K$2:$K$51,ANALYSIS!G10,SPORTSMEN!$I$2:$I$51,ANALYSIS!$I$4)</f>
        <v>4</v>
      </c>
    </row>
    <row r="11" spans="2:9" x14ac:dyDescent="0.25">
      <c r="B11" s="1" t="s">
        <v>164</v>
      </c>
      <c r="C11">
        <v>2</v>
      </c>
      <c r="D11">
        <v>1</v>
      </c>
      <c r="G11" t="s">
        <v>164</v>
      </c>
      <c r="H11" s="2">
        <f>COUNTIFS(SPORTSMEN!$K$2:$K$51,ANALYSIS!G11,SPORTSMEN!$I$2:$I$51,ANALYSIS!$H$4)</f>
        <v>2</v>
      </c>
      <c r="I11">
        <f>COUNTIFS(SPORTSMEN!$K$2:$K$51,ANALYSIS!G11,SPORTSMEN!$I$2:$I$51,ANALYSIS!$I$4)</f>
        <v>1</v>
      </c>
    </row>
    <row r="12" spans="2:9" x14ac:dyDescent="0.25">
      <c r="B12" s="1" t="s">
        <v>161</v>
      </c>
      <c r="C12">
        <v>3</v>
      </c>
      <c r="G12" t="s">
        <v>161</v>
      </c>
      <c r="H12" s="2">
        <f>COUNTIFS(SPORTSMEN!$K$2:$K$51,ANALYSIS!G12,SPORTSMEN!$I$2:$I$51,ANALYSIS!$H$4)</f>
        <v>3</v>
      </c>
      <c r="I12">
        <f>COUNTIFS(SPORTSMEN!$K$2:$K$51,ANALYSIS!G12,SPORTSMEN!$I$2:$I$51,ANALYSIS!$I$4)</f>
        <v>0</v>
      </c>
    </row>
    <row r="13" spans="2:9" x14ac:dyDescent="0.25">
      <c r="B13" s="1" t="s">
        <v>167</v>
      </c>
      <c r="C13">
        <v>1</v>
      </c>
      <c r="D13">
        <v>1</v>
      </c>
      <c r="G13" t="s">
        <v>167</v>
      </c>
      <c r="H13" s="2">
        <f>COUNTIFS(SPORTSMEN!$K$2:$K$51,ANALYSIS!G13,SPORTSMEN!$I$2:$I$51,ANALYSIS!$H$4)</f>
        <v>1</v>
      </c>
      <c r="I13">
        <f>COUNTIFS(SPORTSMEN!$K$2:$K$51,ANALYSIS!G13,SPORTSMEN!$I$2:$I$51,ANALYSIS!$I$4)</f>
        <v>1</v>
      </c>
    </row>
    <row r="14" spans="2:9" x14ac:dyDescent="0.25">
      <c r="B14" s="1" t="s">
        <v>146</v>
      </c>
      <c r="C14">
        <v>3</v>
      </c>
      <c r="D14">
        <v>2</v>
      </c>
      <c r="G14" t="s">
        <v>146</v>
      </c>
      <c r="H14" s="2">
        <f>COUNTIFS(SPORTSMEN!$K$2:$K$51,ANALYSIS!G14,SPORTSMEN!$I$2:$I$51,ANALYSIS!$H$4)</f>
        <v>3</v>
      </c>
      <c r="I14">
        <f>COUNTIFS(SPORTSMEN!$K$2:$K$51,ANALYSIS!G14,SPORTSMEN!$I$2:$I$51,ANALYSIS!$I$4)</f>
        <v>2</v>
      </c>
    </row>
    <row r="15" spans="2:9" x14ac:dyDescent="0.25">
      <c r="B15" s="1" t="s">
        <v>140</v>
      </c>
      <c r="C15">
        <v>4</v>
      </c>
      <c r="D15">
        <v>3</v>
      </c>
      <c r="G15" t="s">
        <v>140</v>
      </c>
      <c r="H15" s="2">
        <f>COUNTIFS(SPORTSMEN!$K$2:$K$51,ANALYSIS!G15,SPORTSMEN!$I$2:$I$51,ANALYSIS!$H$4)</f>
        <v>4</v>
      </c>
      <c r="I15">
        <f>COUNTIFS(SPORTSMEN!$K$2:$K$51,ANALYSIS!G15,SPORTSMEN!$I$2:$I$51,ANALYSIS!$I$4)</f>
        <v>3</v>
      </c>
    </row>
  </sheetData>
  <sortState xmlns:xlrd2="http://schemas.microsoft.com/office/spreadsheetml/2017/richdata2" ref="G5:G15">
    <sortCondition ref="G5:G15"/>
  </sortState>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F215"/>
  <sheetViews>
    <sheetView workbookViewId="0">
      <selection activeCell="E14" sqref="E14 E68"/>
    </sheetView>
  </sheetViews>
  <sheetFormatPr defaultRowHeight="15" x14ac:dyDescent="0.25"/>
  <cols>
    <col min="1" max="1" width="16.42578125" bestFit="1" customWidth="1"/>
    <col min="2" max="2" width="35.5703125" bestFit="1" customWidth="1"/>
    <col min="3" max="3" width="33" bestFit="1" customWidth="1"/>
    <col min="4" max="4" width="12.42578125" bestFit="1" customWidth="1"/>
    <col min="5" max="5" width="20" bestFit="1" customWidth="1"/>
    <col min="6" max="6" width="18.140625" bestFit="1" customWidth="1"/>
    <col min="7" max="7" width="16.28515625" bestFit="1" customWidth="1"/>
    <col min="8" max="8" width="10.140625" bestFit="1" customWidth="1"/>
    <col min="9" max="9" width="6.42578125" bestFit="1" customWidth="1"/>
    <col min="10" max="10" width="8.7109375" bestFit="1" customWidth="1"/>
    <col min="11" max="11" width="3.5703125" bestFit="1" customWidth="1"/>
    <col min="12" max="12" width="4.7109375" bestFit="1" customWidth="1"/>
    <col min="13" max="13" width="11.28515625" bestFit="1" customWidth="1"/>
    <col min="14" max="14" width="21.42578125" bestFit="1" customWidth="1"/>
    <col min="15" max="15" width="30.5703125" bestFit="1" customWidth="1"/>
    <col min="16" max="16" width="21.140625" bestFit="1" customWidth="1"/>
    <col min="17" max="17" width="30.42578125" bestFit="1" customWidth="1"/>
    <col min="18" max="18" width="21.7109375" bestFit="1" customWidth="1"/>
    <col min="19" max="19" width="21.140625" bestFit="1" customWidth="1"/>
    <col min="20" max="20" width="24.85546875" bestFit="1" customWidth="1"/>
    <col min="21" max="21" width="21.5703125" bestFit="1" customWidth="1"/>
    <col min="22" max="22" width="25.140625" bestFit="1" customWidth="1"/>
    <col min="23" max="23" width="24.7109375" bestFit="1" customWidth="1"/>
    <col min="24" max="24" width="26.42578125" bestFit="1" customWidth="1"/>
    <col min="25" max="26" width="22.140625" bestFit="1" customWidth="1"/>
    <col min="27" max="27" width="22.7109375" bestFit="1" customWidth="1"/>
    <col min="28" max="28" width="23.7109375" bestFit="1" customWidth="1"/>
    <col min="29" max="29" width="19.7109375" bestFit="1" customWidth="1"/>
    <col min="30" max="30" width="25" bestFit="1" customWidth="1"/>
    <col min="31" max="31" width="19.5703125" bestFit="1" customWidth="1"/>
    <col min="32" max="32" width="18.42578125" bestFit="1" customWidth="1"/>
    <col min="33" max="33" width="25.5703125" bestFit="1" customWidth="1"/>
    <col min="34" max="34" width="27.28515625" bestFit="1" customWidth="1"/>
    <col min="35" max="35" width="23.5703125" bestFit="1" customWidth="1"/>
    <col min="36" max="36" width="26.85546875" bestFit="1" customWidth="1"/>
    <col min="37" max="37" width="22.5703125" bestFit="1" customWidth="1"/>
    <col min="38" max="38" width="23.5703125" bestFit="1" customWidth="1"/>
    <col min="39" max="39" width="20.28515625" bestFit="1" customWidth="1"/>
    <col min="40" max="40" width="21.5703125" bestFit="1" customWidth="1"/>
    <col min="41" max="41" width="25.7109375" bestFit="1" customWidth="1"/>
    <col min="42" max="42" width="26.42578125" bestFit="1" customWidth="1"/>
    <col min="43" max="43" width="23" bestFit="1" customWidth="1"/>
    <col min="44" max="44" width="21.7109375" bestFit="1" customWidth="1"/>
    <col min="45" max="45" width="24" bestFit="1" customWidth="1"/>
    <col min="46" max="46" width="23.7109375" bestFit="1" customWidth="1"/>
    <col min="47" max="47" width="25" bestFit="1" customWidth="1"/>
    <col min="48" max="48" width="19.140625" bestFit="1" customWidth="1"/>
    <col min="49" max="49" width="25.140625" bestFit="1" customWidth="1"/>
    <col min="50" max="50" width="23.5703125" bestFit="1" customWidth="1"/>
    <col min="51" max="51" width="20.7109375" bestFit="1" customWidth="1"/>
    <col min="52" max="52" width="11.28515625" bestFit="1" customWidth="1"/>
  </cols>
  <sheetData>
    <row r="1" spans="1:6" x14ac:dyDescent="0.25">
      <c r="A1" s="36" t="s">
        <v>238</v>
      </c>
      <c r="B1" t="s">
        <v>532</v>
      </c>
    </row>
    <row r="3" spans="1:6" x14ac:dyDescent="0.25">
      <c r="A3" s="36" t="s">
        <v>284</v>
      </c>
      <c r="B3" s="36" t="s">
        <v>233</v>
      </c>
      <c r="C3" s="36" t="s">
        <v>221</v>
      </c>
      <c r="D3" s="36" t="s">
        <v>170</v>
      </c>
      <c r="E3" s="36" t="s">
        <v>438</v>
      </c>
      <c r="F3" s="36" t="s">
        <v>228</v>
      </c>
    </row>
    <row r="4" spans="1:6" x14ac:dyDescent="0.25">
      <c r="A4" s="37">
        <v>1</v>
      </c>
      <c r="B4" t="s">
        <v>447</v>
      </c>
      <c r="C4" t="s">
        <v>448</v>
      </c>
      <c r="D4" t="s">
        <v>138</v>
      </c>
      <c r="E4" t="s">
        <v>350</v>
      </c>
      <c r="F4" t="s">
        <v>140</v>
      </c>
    </row>
    <row r="5" spans="1:6" x14ac:dyDescent="0.25">
      <c r="E5" t="s">
        <v>441</v>
      </c>
    </row>
    <row r="6" spans="1:6" x14ac:dyDescent="0.25">
      <c r="D6" t="s">
        <v>439</v>
      </c>
    </row>
    <row r="7" spans="1:6" x14ac:dyDescent="0.25">
      <c r="C7" t="s">
        <v>449</v>
      </c>
    </row>
    <row r="8" spans="1:6" x14ac:dyDescent="0.25">
      <c r="B8" t="s">
        <v>450</v>
      </c>
    </row>
    <row r="9" spans="1:6" x14ac:dyDescent="0.25">
      <c r="A9" s="37">
        <v>2</v>
      </c>
      <c r="B9" t="s">
        <v>451</v>
      </c>
      <c r="C9" t="s">
        <v>452</v>
      </c>
      <c r="D9" t="s">
        <v>138</v>
      </c>
      <c r="E9" t="s">
        <v>453</v>
      </c>
      <c r="F9" t="s">
        <v>140</v>
      </c>
    </row>
    <row r="10" spans="1:6" x14ac:dyDescent="0.25">
      <c r="E10" t="s">
        <v>454</v>
      </c>
    </row>
    <row r="11" spans="1:6" x14ac:dyDescent="0.25">
      <c r="D11" t="s">
        <v>439</v>
      </c>
    </row>
    <row r="12" spans="1:6" x14ac:dyDescent="0.25">
      <c r="C12" t="s">
        <v>455</v>
      </c>
    </row>
    <row r="13" spans="1:6" x14ac:dyDescent="0.25">
      <c r="B13" t="s">
        <v>456</v>
      </c>
    </row>
    <row r="14" spans="1:6" x14ac:dyDescent="0.25">
      <c r="A14" s="37">
        <v>3</v>
      </c>
      <c r="B14" t="s">
        <v>318</v>
      </c>
      <c r="C14" t="s">
        <v>286</v>
      </c>
      <c r="D14" t="s">
        <v>142</v>
      </c>
      <c r="E14" t="s">
        <v>351</v>
      </c>
    </row>
    <row r="15" spans="1:6" x14ac:dyDescent="0.25">
      <c r="D15" t="s">
        <v>440</v>
      </c>
    </row>
    <row r="16" spans="1:6" x14ac:dyDescent="0.25">
      <c r="C16" t="s">
        <v>406</v>
      </c>
    </row>
    <row r="17" spans="1:6" x14ac:dyDescent="0.25">
      <c r="B17" t="s">
        <v>374</v>
      </c>
    </row>
    <row r="18" spans="1:6" x14ac:dyDescent="0.25">
      <c r="A18" s="37">
        <v>4</v>
      </c>
      <c r="B18" t="s">
        <v>319</v>
      </c>
      <c r="C18" t="s">
        <v>287</v>
      </c>
      <c r="D18" t="s">
        <v>138</v>
      </c>
      <c r="E18" t="s">
        <v>352</v>
      </c>
    </row>
    <row r="19" spans="1:6" x14ac:dyDescent="0.25">
      <c r="D19" t="s">
        <v>439</v>
      </c>
    </row>
    <row r="20" spans="1:6" x14ac:dyDescent="0.25">
      <c r="C20" t="s">
        <v>407</v>
      </c>
    </row>
    <row r="21" spans="1:6" x14ac:dyDescent="0.25">
      <c r="B21" t="s">
        <v>375</v>
      </c>
    </row>
    <row r="22" spans="1:6" x14ac:dyDescent="0.25">
      <c r="A22" s="37">
        <v>5</v>
      </c>
      <c r="B22" t="s">
        <v>457</v>
      </c>
      <c r="C22" t="s">
        <v>458</v>
      </c>
      <c r="D22" t="s">
        <v>142</v>
      </c>
      <c r="E22" t="s">
        <v>353</v>
      </c>
    </row>
    <row r="23" spans="1:6" x14ac:dyDescent="0.25">
      <c r="D23" t="s">
        <v>440</v>
      </c>
    </row>
    <row r="24" spans="1:6" x14ac:dyDescent="0.25">
      <c r="C24" t="s">
        <v>459</v>
      </c>
    </row>
    <row r="25" spans="1:6" x14ac:dyDescent="0.25">
      <c r="B25" t="s">
        <v>460</v>
      </c>
    </row>
    <row r="26" spans="1:6" x14ac:dyDescent="0.25">
      <c r="A26" s="37">
        <v>6</v>
      </c>
      <c r="B26" t="s">
        <v>461</v>
      </c>
      <c r="C26" t="s">
        <v>462</v>
      </c>
      <c r="D26" t="s">
        <v>142</v>
      </c>
      <c r="E26" t="s">
        <v>453</v>
      </c>
      <c r="F26" t="s">
        <v>140</v>
      </c>
    </row>
    <row r="27" spans="1:6" x14ac:dyDescent="0.25">
      <c r="E27" t="s">
        <v>454</v>
      </c>
    </row>
    <row r="28" spans="1:6" x14ac:dyDescent="0.25">
      <c r="D28" t="s">
        <v>440</v>
      </c>
    </row>
    <row r="29" spans="1:6" x14ac:dyDescent="0.25">
      <c r="C29" t="s">
        <v>463</v>
      </c>
    </row>
    <row r="30" spans="1:6" x14ac:dyDescent="0.25">
      <c r="B30" t="s">
        <v>464</v>
      </c>
    </row>
    <row r="31" spans="1:6" x14ac:dyDescent="0.25">
      <c r="A31" s="37">
        <v>7</v>
      </c>
      <c r="B31" t="s">
        <v>320</v>
      </c>
      <c r="C31" t="s">
        <v>288</v>
      </c>
      <c r="D31" t="s">
        <v>138</v>
      </c>
      <c r="E31" t="s">
        <v>354</v>
      </c>
    </row>
    <row r="32" spans="1:6" x14ac:dyDescent="0.25">
      <c r="D32" t="s">
        <v>439</v>
      </c>
    </row>
    <row r="33" spans="1:5" x14ac:dyDescent="0.25">
      <c r="C33" t="s">
        <v>408</v>
      </c>
    </row>
    <row r="34" spans="1:5" x14ac:dyDescent="0.25">
      <c r="B34" t="s">
        <v>376</v>
      </c>
    </row>
    <row r="35" spans="1:5" x14ac:dyDescent="0.25">
      <c r="A35" s="37">
        <v>8</v>
      </c>
      <c r="B35" t="s">
        <v>465</v>
      </c>
      <c r="C35" t="s">
        <v>466</v>
      </c>
      <c r="D35" t="s">
        <v>142</v>
      </c>
      <c r="E35" t="s">
        <v>467</v>
      </c>
    </row>
    <row r="36" spans="1:5" x14ac:dyDescent="0.25">
      <c r="D36" t="s">
        <v>440</v>
      </c>
    </row>
    <row r="37" spans="1:5" x14ac:dyDescent="0.25">
      <c r="C37" t="s">
        <v>468</v>
      </c>
    </row>
    <row r="38" spans="1:5" x14ac:dyDescent="0.25">
      <c r="B38" t="s">
        <v>469</v>
      </c>
    </row>
    <row r="39" spans="1:5" x14ac:dyDescent="0.25">
      <c r="A39" s="37">
        <v>9</v>
      </c>
      <c r="B39" t="s">
        <v>470</v>
      </c>
      <c r="C39" t="s">
        <v>471</v>
      </c>
      <c r="D39" t="s">
        <v>138</v>
      </c>
      <c r="E39" t="s">
        <v>472</v>
      </c>
    </row>
    <row r="40" spans="1:5" x14ac:dyDescent="0.25">
      <c r="D40" t="s">
        <v>439</v>
      </c>
    </row>
    <row r="41" spans="1:5" x14ac:dyDescent="0.25">
      <c r="C41" t="s">
        <v>473</v>
      </c>
    </row>
    <row r="42" spans="1:5" x14ac:dyDescent="0.25">
      <c r="B42" t="s">
        <v>474</v>
      </c>
    </row>
    <row r="43" spans="1:5" x14ac:dyDescent="0.25">
      <c r="A43" s="37">
        <v>10</v>
      </c>
      <c r="B43" t="s">
        <v>321</v>
      </c>
      <c r="C43" t="s">
        <v>289</v>
      </c>
      <c r="D43" t="s">
        <v>142</v>
      </c>
      <c r="E43" t="s">
        <v>355</v>
      </c>
    </row>
    <row r="44" spans="1:5" x14ac:dyDescent="0.25">
      <c r="D44" t="s">
        <v>440</v>
      </c>
    </row>
    <row r="45" spans="1:5" x14ac:dyDescent="0.25">
      <c r="C45" t="s">
        <v>409</v>
      </c>
    </row>
    <row r="46" spans="1:5" x14ac:dyDescent="0.25">
      <c r="B46" t="s">
        <v>377</v>
      </c>
    </row>
    <row r="47" spans="1:5" x14ac:dyDescent="0.25">
      <c r="A47" s="37">
        <v>11</v>
      </c>
      <c r="B47" t="s">
        <v>322</v>
      </c>
      <c r="C47" t="s">
        <v>290</v>
      </c>
      <c r="D47" t="s">
        <v>142</v>
      </c>
      <c r="E47" t="s">
        <v>356</v>
      </c>
    </row>
    <row r="48" spans="1:5" x14ac:dyDescent="0.25">
      <c r="D48" t="s">
        <v>440</v>
      </c>
    </row>
    <row r="49" spans="1:6" x14ac:dyDescent="0.25">
      <c r="C49" t="s">
        <v>410</v>
      </c>
    </row>
    <row r="50" spans="1:6" x14ac:dyDescent="0.25">
      <c r="B50" t="s">
        <v>378</v>
      </c>
    </row>
    <row r="51" spans="1:6" x14ac:dyDescent="0.25">
      <c r="A51" s="37">
        <v>12</v>
      </c>
      <c r="B51" t="s">
        <v>323</v>
      </c>
      <c r="C51" t="s">
        <v>291</v>
      </c>
      <c r="D51" t="s">
        <v>138</v>
      </c>
      <c r="E51" t="s">
        <v>357</v>
      </c>
    </row>
    <row r="52" spans="1:6" x14ac:dyDescent="0.25">
      <c r="D52" t="s">
        <v>439</v>
      </c>
    </row>
    <row r="53" spans="1:6" x14ac:dyDescent="0.25">
      <c r="C53" t="s">
        <v>411</v>
      </c>
    </row>
    <row r="54" spans="1:6" x14ac:dyDescent="0.25">
      <c r="B54" t="s">
        <v>379</v>
      </c>
    </row>
    <row r="55" spans="1:6" x14ac:dyDescent="0.25">
      <c r="A55" s="37">
        <v>13</v>
      </c>
      <c r="B55" t="s">
        <v>324</v>
      </c>
      <c r="C55" t="s">
        <v>292</v>
      </c>
      <c r="D55" t="s">
        <v>138</v>
      </c>
      <c r="E55" t="s">
        <v>357</v>
      </c>
    </row>
    <row r="56" spans="1:6" x14ac:dyDescent="0.25">
      <c r="D56" t="s">
        <v>439</v>
      </c>
    </row>
    <row r="57" spans="1:6" x14ac:dyDescent="0.25">
      <c r="C57" t="s">
        <v>412</v>
      </c>
    </row>
    <row r="58" spans="1:6" x14ac:dyDescent="0.25">
      <c r="B58" t="s">
        <v>380</v>
      </c>
    </row>
    <row r="59" spans="1:6" x14ac:dyDescent="0.25">
      <c r="A59" s="37">
        <v>14</v>
      </c>
      <c r="B59" t="s">
        <v>325</v>
      </c>
      <c r="C59" t="s">
        <v>293</v>
      </c>
      <c r="D59" t="s">
        <v>142</v>
      </c>
      <c r="E59" t="s">
        <v>358</v>
      </c>
    </row>
    <row r="60" spans="1:6" x14ac:dyDescent="0.25">
      <c r="D60" t="s">
        <v>440</v>
      </c>
    </row>
    <row r="61" spans="1:6" x14ac:dyDescent="0.25">
      <c r="C61" t="s">
        <v>413</v>
      </c>
    </row>
    <row r="62" spans="1:6" x14ac:dyDescent="0.25">
      <c r="B62" t="s">
        <v>381</v>
      </c>
    </row>
    <row r="63" spans="1:6" x14ac:dyDescent="0.25">
      <c r="A63" s="37">
        <v>15</v>
      </c>
      <c r="B63" t="s">
        <v>475</v>
      </c>
      <c r="C63" t="s">
        <v>476</v>
      </c>
      <c r="D63" t="s">
        <v>138</v>
      </c>
      <c r="E63" t="s">
        <v>359</v>
      </c>
      <c r="F63" t="s">
        <v>149</v>
      </c>
    </row>
    <row r="64" spans="1:6" x14ac:dyDescent="0.25">
      <c r="E64" t="s">
        <v>442</v>
      </c>
    </row>
    <row r="65" spans="1:5" x14ac:dyDescent="0.25">
      <c r="D65" t="s">
        <v>439</v>
      </c>
    </row>
    <row r="66" spans="1:5" x14ac:dyDescent="0.25">
      <c r="C66" t="s">
        <v>477</v>
      </c>
    </row>
    <row r="67" spans="1:5" x14ac:dyDescent="0.25">
      <c r="B67" t="s">
        <v>478</v>
      </c>
    </row>
    <row r="68" spans="1:5" x14ac:dyDescent="0.25">
      <c r="A68" s="37">
        <v>16</v>
      </c>
      <c r="B68" t="s">
        <v>326</v>
      </c>
      <c r="C68" t="s">
        <v>294</v>
      </c>
      <c r="D68" t="s">
        <v>142</v>
      </c>
      <c r="E68" t="s">
        <v>351</v>
      </c>
    </row>
    <row r="69" spans="1:5" x14ac:dyDescent="0.25">
      <c r="D69" t="s">
        <v>440</v>
      </c>
    </row>
    <row r="70" spans="1:5" x14ac:dyDescent="0.25">
      <c r="C70" t="s">
        <v>414</v>
      </c>
    </row>
    <row r="71" spans="1:5" x14ac:dyDescent="0.25">
      <c r="B71" t="s">
        <v>382</v>
      </c>
    </row>
    <row r="72" spans="1:5" x14ac:dyDescent="0.25">
      <c r="A72" s="37">
        <v>17</v>
      </c>
      <c r="B72" t="s">
        <v>479</v>
      </c>
      <c r="C72" t="s">
        <v>480</v>
      </c>
      <c r="D72" t="s">
        <v>142</v>
      </c>
      <c r="E72" t="s">
        <v>481</v>
      </c>
    </row>
    <row r="73" spans="1:5" x14ac:dyDescent="0.25">
      <c r="D73" t="s">
        <v>440</v>
      </c>
    </row>
    <row r="74" spans="1:5" x14ac:dyDescent="0.25">
      <c r="C74" t="s">
        <v>482</v>
      </c>
    </row>
    <row r="75" spans="1:5" x14ac:dyDescent="0.25">
      <c r="B75" t="s">
        <v>483</v>
      </c>
    </row>
    <row r="76" spans="1:5" x14ac:dyDescent="0.25">
      <c r="A76" s="37">
        <v>18</v>
      </c>
      <c r="B76" t="s">
        <v>327</v>
      </c>
      <c r="C76" t="s">
        <v>295</v>
      </c>
      <c r="D76" t="s">
        <v>142</v>
      </c>
      <c r="E76" t="s">
        <v>358</v>
      </c>
    </row>
    <row r="77" spans="1:5" x14ac:dyDescent="0.25">
      <c r="D77" t="s">
        <v>440</v>
      </c>
    </row>
    <row r="78" spans="1:5" x14ac:dyDescent="0.25">
      <c r="C78" t="s">
        <v>415</v>
      </c>
    </row>
    <row r="79" spans="1:5" x14ac:dyDescent="0.25">
      <c r="B79" t="s">
        <v>383</v>
      </c>
    </row>
    <row r="80" spans="1:5" x14ac:dyDescent="0.25">
      <c r="A80" s="37">
        <v>19</v>
      </c>
      <c r="B80" t="s">
        <v>484</v>
      </c>
      <c r="C80" t="s">
        <v>485</v>
      </c>
      <c r="D80" t="s">
        <v>138</v>
      </c>
      <c r="E80" t="s">
        <v>357</v>
      </c>
    </row>
    <row r="81" spans="1:5" x14ac:dyDescent="0.25">
      <c r="D81" t="s">
        <v>439</v>
      </c>
    </row>
    <row r="82" spans="1:5" x14ac:dyDescent="0.25">
      <c r="C82" t="s">
        <v>486</v>
      </c>
    </row>
    <row r="83" spans="1:5" x14ac:dyDescent="0.25">
      <c r="B83" t="s">
        <v>487</v>
      </c>
    </row>
    <row r="84" spans="1:5" x14ac:dyDescent="0.25">
      <c r="A84" s="37">
        <v>20</v>
      </c>
      <c r="B84" t="s">
        <v>488</v>
      </c>
      <c r="C84" t="s">
        <v>489</v>
      </c>
      <c r="D84" t="s">
        <v>142</v>
      </c>
      <c r="E84" t="s">
        <v>490</v>
      </c>
    </row>
    <row r="85" spans="1:5" x14ac:dyDescent="0.25">
      <c r="D85" t="s">
        <v>440</v>
      </c>
    </row>
    <row r="86" spans="1:5" x14ac:dyDescent="0.25">
      <c r="C86" t="s">
        <v>491</v>
      </c>
    </row>
    <row r="87" spans="1:5" x14ac:dyDescent="0.25">
      <c r="B87" t="s">
        <v>492</v>
      </c>
    </row>
    <row r="88" spans="1:5" x14ac:dyDescent="0.25">
      <c r="A88" s="37">
        <v>21</v>
      </c>
      <c r="B88" t="s">
        <v>328</v>
      </c>
      <c r="C88" t="s">
        <v>296</v>
      </c>
      <c r="D88" t="s">
        <v>142</v>
      </c>
      <c r="E88" t="s">
        <v>360</v>
      </c>
    </row>
    <row r="89" spans="1:5" x14ac:dyDescent="0.25">
      <c r="D89" t="s">
        <v>440</v>
      </c>
    </row>
    <row r="90" spans="1:5" x14ac:dyDescent="0.25">
      <c r="C90" t="s">
        <v>416</v>
      </c>
    </row>
    <row r="91" spans="1:5" x14ac:dyDescent="0.25">
      <c r="B91" t="s">
        <v>384</v>
      </c>
    </row>
    <row r="92" spans="1:5" x14ac:dyDescent="0.25">
      <c r="A92" s="37">
        <v>22</v>
      </c>
      <c r="B92" t="s">
        <v>329</v>
      </c>
      <c r="C92" t="s">
        <v>297</v>
      </c>
      <c r="D92" t="s">
        <v>138</v>
      </c>
      <c r="E92" t="s">
        <v>355</v>
      </c>
    </row>
    <row r="93" spans="1:5" x14ac:dyDescent="0.25">
      <c r="D93" t="s">
        <v>439</v>
      </c>
    </row>
    <row r="94" spans="1:5" x14ac:dyDescent="0.25">
      <c r="C94" t="s">
        <v>417</v>
      </c>
    </row>
    <row r="95" spans="1:5" x14ac:dyDescent="0.25">
      <c r="B95" t="s">
        <v>385</v>
      </c>
    </row>
    <row r="96" spans="1:5" x14ac:dyDescent="0.25">
      <c r="A96" s="37">
        <v>23</v>
      </c>
      <c r="B96" t="s">
        <v>330</v>
      </c>
      <c r="C96" t="s">
        <v>298</v>
      </c>
      <c r="D96" t="s">
        <v>138</v>
      </c>
      <c r="E96" t="s">
        <v>361</v>
      </c>
    </row>
    <row r="97" spans="1:5" x14ac:dyDescent="0.25">
      <c r="D97" t="s">
        <v>439</v>
      </c>
    </row>
    <row r="98" spans="1:5" x14ac:dyDescent="0.25">
      <c r="C98" t="s">
        <v>418</v>
      </c>
    </row>
    <row r="99" spans="1:5" x14ac:dyDescent="0.25">
      <c r="B99" t="s">
        <v>386</v>
      </c>
    </row>
    <row r="100" spans="1:5" x14ac:dyDescent="0.25">
      <c r="A100" s="37">
        <v>24</v>
      </c>
      <c r="B100" t="s">
        <v>331</v>
      </c>
      <c r="C100" t="s">
        <v>299</v>
      </c>
      <c r="D100" t="s">
        <v>138</v>
      </c>
      <c r="E100" t="s">
        <v>354</v>
      </c>
    </row>
    <row r="101" spans="1:5" x14ac:dyDescent="0.25">
      <c r="D101" t="s">
        <v>439</v>
      </c>
    </row>
    <row r="102" spans="1:5" x14ac:dyDescent="0.25">
      <c r="C102" t="s">
        <v>419</v>
      </c>
    </row>
    <row r="103" spans="1:5" x14ac:dyDescent="0.25">
      <c r="B103" t="s">
        <v>387</v>
      </c>
    </row>
    <row r="104" spans="1:5" x14ac:dyDescent="0.25">
      <c r="A104" s="37">
        <v>25</v>
      </c>
      <c r="B104" t="s">
        <v>332</v>
      </c>
      <c r="C104" t="s">
        <v>300</v>
      </c>
      <c r="D104" t="s">
        <v>138</v>
      </c>
      <c r="E104" t="s">
        <v>362</v>
      </c>
    </row>
    <row r="105" spans="1:5" x14ac:dyDescent="0.25">
      <c r="D105" t="s">
        <v>439</v>
      </c>
    </row>
    <row r="106" spans="1:5" x14ac:dyDescent="0.25">
      <c r="C106" t="s">
        <v>420</v>
      </c>
    </row>
    <row r="107" spans="1:5" x14ac:dyDescent="0.25">
      <c r="B107" t="s">
        <v>388</v>
      </c>
    </row>
    <row r="108" spans="1:5" x14ac:dyDescent="0.25">
      <c r="A108" s="37">
        <v>26</v>
      </c>
      <c r="B108" t="s">
        <v>493</v>
      </c>
      <c r="C108" t="s">
        <v>494</v>
      </c>
      <c r="D108" t="s">
        <v>138</v>
      </c>
      <c r="E108" t="s">
        <v>495</v>
      </c>
    </row>
    <row r="109" spans="1:5" x14ac:dyDescent="0.25">
      <c r="D109" t="s">
        <v>439</v>
      </c>
    </row>
    <row r="110" spans="1:5" x14ac:dyDescent="0.25">
      <c r="C110" t="s">
        <v>496</v>
      </c>
    </row>
    <row r="111" spans="1:5" x14ac:dyDescent="0.25">
      <c r="B111" t="s">
        <v>497</v>
      </c>
    </row>
    <row r="112" spans="1:5" x14ac:dyDescent="0.25">
      <c r="A112" s="37">
        <v>27</v>
      </c>
      <c r="B112" t="s">
        <v>498</v>
      </c>
      <c r="C112" t="s">
        <v>499</v>
      </c>
      <c r="D112" t="s">
        <v>142</v>
      </c>
      <c r="E112" t="s">
        <v>353</v>
      </c>
    </row>
    <row r="113" spans="1:5" x14ac:dyDescent="0.25">
      <c r="D113" t="s">
        <v>440</v>
      </c>
    </row>
    <row r="114" spans="1:5" x14ac:dyDescent="0.25">
      <c r="C114" t="s">
        <v>500</v>
      </c>
    </row>
    <row r="115" spans="1:5" x14ac:dyDescent="0.25">
      <c r="B115" t="s">
        <v>501</v>
      </c>
    </row>
    <row r="116" spans="1:5" x14ac:dyDescent="0.25">
      <c r="A116" s="37">
        <v>28</v>
      </c>
      <c r="B116" t="s">
        <v>333</v>
      </c>
      <c r="C116" t="s">
        <v>301</v>
      </c>
      <c r="D116" t="s">
        <v>142</v>
      </c>
      <c r="E116" t="s">
        <v>363</v>
      </c>
    </row>
    <row r="117" spans="1:5" x14ac:dyDescent="0.25">
      <c r="D117" t="s">
        <v>440</v>
      </c>
    </row>
    <row r="118" spans="1:5" x14ac:dyDescent="0.25">
      <c r="C118" t="s">
        <v>421</v>
      </c>
    </row>
    <row r="119" spans="1:5" x14ac:dyDescent="0.25">
      <c r="B119" t="s">
        <v>389</v>
      </c>
    </row>
    <row r="120" spans="1:5" x14ac:dyDescent="0.25">
      <c r="A120" s="37">
        <v>29</v>
      </c>
      <c r="B120" t="s">
        <v>334</v>
      </c>
      <c r="C120" t="s">
        <v>302</v>
      </c>
      <c r="D120" t="s">
        <v>138</v>
      </c>
      <c r="E120" t="s">
        <v>364</v>
      </c>
    </row>
    <row r="121" spans="1:5" x14ac:dyDescent="0.25">
      <c r="D121" t="s">
        <v>439</v>
      </c>
    </row>
    <row r="122" spans="1:5" x14ac:dyDescent="0.25">
      <c r="C122" t="s">
        <v>422</v>
      </c>
    </row>
    <row r="123" spans="1:5" x14ac:dyDescent="0.25">
      <c r="B123" t="s">
        <v>390</v>
      </c>
    </row>
    <row r="124" spans="1:5" x14ac:dyDescent="0.25">
      <c r="A124" s="37">
        <v>30</v>
      </c>
      <c r="B124" t="s">
        <v>335</v>
      </c>
      <c r="C124" t="s">
        <v>303</v>
      </c>
      <c r="D124" t="s">
        <v>138</v>
      </c>
      <c r="E124" t="s">
        <v>365</v>
      </c>
    </row>
    <row r="125" spans="1:5" x14ac:dyDescent="0.25">
      <c r="D125" t="s">
        <v>439</v>
      </c>
    </row>
    <row r="126" spans="1:5" x14ac:dyDescent="0.25">
      <c r="C126" t="s">
        <v>423</v>
      </c>
    </row>
    <row r="127" spans="1:5" x14ac:dyDescent="0.25">
      <c r="B127" t="s">
        <v>391</v>
      </c>
    </row>
    <row r="128" spans="1:5" x14ac:dyDescent="0.25">
      <c r="A128" s="37">
        <v>31</v>
      </c>
      <c r="B128" t="s">
        <v>502</v>
      </c>
      <c r="C128" t="s">
        <v>503</v>
      </c>
      <c r="D128" t="s">
        <v>138</v>
      </c>
      <c r="E128" t="s">
        <v>504</v>
      </c>
    </row>
    <row r="129" spans="1:5" x14ac:dyDescent="0.25">
      <c r="D129" t="s">
        <v>439</v>
      </c>
    </row>
    <row r="130" spans="1:5" x14ac:dyDescent="0.25">
      <c r="C130" t="s">
        <v>505</v>
      </c>
    </row>
    <row r="131" spans="1:5" x14ac:dyDescent="0.25">
      <c r="B131" t="s">
        <v>506</v>
      </c>
    </row>
    <row r="132" spans="1:5" x14ac:dyDescent="0.25">
      <c r="A132" s="37">
        <v>32</v>
      </c>
      <c r="B132" t="s">
        <v>336</v>
      </c>
      <c r="C132" t="s">
        <v>304</v>
      </c>
      <c r="D132" t="s">
        <v>138</v>
      </c>
      <c r="E132" t="s">
        <v>353</v>
      </c>
    </row>
    <row r="133" spans="1:5" x14ac:dyDescent="0.25">
      <c r="D133" t="s">
        <v>439</v>
      </c>
    </row>
    <row r="134" spans="1:5" x14ac:dyDescent="0.25">
      <c r="C134" t="s">
        <v>424</v>
      </c>
    </row>
    <row r="135" spans="1:5" x14ac:dyDescent="0.25">
      <c r="B135" t="s">
        <v>392</v>
      </c>
    </row>
    <row r="136" spans="1:5" x14ac:dyDescent="0.25">
      <c r="A136" s="37">
        <v>33</v>
      </c>
      <c r="B136" t="s">
        <v>507</v>
      </c>
      <c r="C136" t="s">
        <v>508</v>
      </c>
      <c r="D136" t="s">
        <v>142</v>
      </c>
      <c r="E136" t="s">
        <v>509</v>
      </c>
    </row>
    <row r="137" spans="1:5" x14ac:dyDescent="0.25">
      <c r="D137" t="s">
        <v>440</v>
      </c>
    </row>
    <row r="138" spans="1:5" x14ac:dyDescent="0.25">
      <c r="C138" t="s">
        <v>510</v>
      </c>
    </row>
    <row r="139" spans="1:5" x14ac:dyDescent="0.25">
      <c r="B139" t="s">
        <v>511</v>
      </c>
    </row>
    <row r="140" spans="1:5" x14ac:dyDescent="0.25">
      <c r="A140" s="37">
        <v>34</v>
      </c>
      <c r="B140" t="s">
        <v>337</v>
      </c>
      <c r="C140" t="s">
        <v>305</v>
      </c>
      <c r="D140" t="s">
        <v>142</v>
      </c>
      <c r="E140" t="s">
        <v>366</v>
      </c>
    </row>
    <row r="141" spans="1:5" x14ac:dyDescent="0.25">
      <c r="D141" t="s">
        <v>440</v>
      </c>
    </row>
    <row r="142" spans="1:5" x14ac:dyDescent="0.25">
      <c r="C142" t="s">
        <v>425</v>
      </c>
    </row>
    <row r="143" spans="1:5" x14ac:dyDescent="0.25">
      <c r="B143" t="s">
        <v>393</v>
      </c>
    </row>
    <row r="144" spans="1:5" x14ac:dyDescent="0.25">
      <c r="A144" s="37">
        <v>35</v>
      </c>
      <c r="B144" t="s">
        <v>338</v>
      </c>
      <c r="C144" t="s">
        <v>306</v>
      </c>
      <c r="D144" t="s">
        <v>142</v>
      </c>
      <c r="E144" t="s">
        <v>361</v>
      </c>
    </row>
    <row r="145" spans="1:5" x14ac:dyDescent="0.25">
      <c r="D145" t="s">
        <v>440</v>
      </c>
    </row>
    <row r="146" spans="1:5" x14ac:dyDescent="0.25">
      <c r="C146" t="s">
        <v>426</v>
      </c>
    </row>
    <row r="147" spans="1:5" x14ac:dyDescent="0.25">
      <c r="B147" t="s">
        <v>394</v>
      </c>
    </row>
    <row r="148" spans="1:5" x14ac:dyDescent="0.25">
      <c r="A148" s="37">
        <v>36</v>
      </c>
      <c r="B148" t="s">
        <v>339</v>
      </c>
      <c r="C148" t="s">
        <v>307</v>
      </c>
      <c r="D148" t="s">
        <v>142</v>
      </c>
      <c r="E148" t="s">
        <v>352</v>
      </c>
    </row>
    <row r="149" spans="1:5" x14ac:dyDescent="0.25">
      <c r="D149" t="s">
        <v>440</v>
      </c>
    </row>
    <row r="150" spans="1:5" x14ac:dyDescent="0.25">
      <c r="C150" t="s">
        <v>427</v>
      </c>
    </row>
    <row r="151" spans="1:5" x14ac:dyDescent="0.25">
      <c r="B151" t="s">
        <v>395</v>
      </c>
    </row>
    <row r="152" spans="1:5" x14ac:dyDescent="0.25">
      <c r="A152" s="37">
        <v>37</v>
      </c>
      <c r="B152" t="s">
        <v>340</v>
      </c>
      <c r="C152" t="s">
        <v>308</v>
      </c>
      <c r="D152" t="s">
        <v>142</v>
      </c>
      <c r="E152" t="s">
        <v>356</v>
      </c>
    </row>
    <row r="153" spans="1:5" x14ac:dyDescent="0.25">
      <c r="D153" t="s">
        <v>440</v>
      </c>
    </row>
    <row r="154" spans="1:5" x14ac:dyDescent="0.25">
      <c r="C154" t="s">
        <v>428</v>
      </c>
    </row>
    <row r="155" spans="1:5" x14ac:dyDescent="0.25">
      <c r="B155" t="s">
        <v>396</v>
      </c>
    </row>
    <row r="156" spans="1:5" x14ac:dyDescent="0.25">
      <c r="A156" s="37">
        <v>38</v>
      </c>
      <c r="B156" t="s">
        <v>512</v>
      </c>
      <c r="C156" t="s">
        <v>513</v>
      </c>
      <c r="D156" t="s">
        <v>142</v>
      </c>
      <c r="E156" t="s">
        <v>514</v>
      </c>
    </row>
    <row r="157" spans="1:5" x14ac:dyDescent="0.25">
      <c r="D157" t="s">
        <v>440</v>
      </c>
    </row>
    <row r="158" spans="1:5" x14ac:dyDescent="0.25">
      <c r="C158" t="s">
        <v>515</v>
      </c>
    </row>
    <row r="159" spans="1:5" x14ac:dyDescent="0.25">
      <c r="B159" t="s">
        <v>516</v>
      </c>
    </row>
    <row r="160" spans="1:5" x14ac:dyDescent="0.25">
      <c r="A160" s="37">
        <v>39</v>
      </c>
      <c r="B160" t="s">
        <v>341</v>
      </c>
      <c r="C160" t="s">
        <v>309</v>
      </c>
      <c r="D160" t="s">
        <v>142</v>
      </c>
      <c r="E160" t="s">
        <v>367</v>
      </c>
    </row>
    <row r="161" spans="1:6" x14ac:dyDescent="0.25">
      <c r="D161" t="s">
        <v>440</v>
      </c>
    </row>
    <row r="162" spans="1:6" x14ac:dyDescent="0.25">
      <c r="C162" t="s">
        <v>429</v>
      </c>
    </row>
    <row r="163" spans="1:6" x14ac:dyDescent="0.25">
      <c r="B163" t="s">
        <v>397</v>
      </c>
    </row>
    <row r="164" spans="1:6" x14ac:dyDescent="0.25">
      <c r="A164" s="37">
        <v>40</v>
      </c>
      <c r="B164" t="s">
        <v>342</v>
      </c>
      <c r="C164" t="s">
        <v>310</v>
      </c>
      <c r="D164" t="s">
        <v>142</v>
      </c>
      <c r="E164" t="s">
        <v>368</v>
      </c>
    </row>
    <row r="165" spans="1:6" x14ac:dyDescent="0.25">
      <c r="D165" t="s">
        <v>440</v>
      </c>
    </row>
    <row r="166" spans="1:6" x14ac:dyDescent="0.25">
      <c r="C166" t="s">
        <v>430</v>
      </c>
    </row>
    <row r="167" spans="1:6" x14ac:dyDescent="0.25">
      <c r="B167" t="s">
        <v>398</v>
      </c>
    </row>
    <row r="168" spans="1:6" x14ac:dyDescent="0.25">
      <c r="A168" s="37">
        <v>41</v>
      </c>
      <c r="B168" t="s">
        <v>343</v>
      </c>
      <c r="C168" t="s">
        <v>311</v>
      </c>
      <c r="D168" t="s">
        <v>138</v>
      </c>
      <c r="E168" t="s">
        <v>369</v>
      </c>
    </row>
    <row r="169" spans="1:6" x14ac:dyDescent="0.25">
      <c r="D169" t="s">
        <v>439</v>
      </c>
    </row>
    <row r="170" spans="1:6" x14ac:dyDescent="0.25">
      <c r="C170" t="s">
        <v>431</v>
      </c>
    </row>
    <row r="171" spans="1:6" x14ac:dyDescent="0.25">
      <c r="B171" t="s">
        <v>399</v>
      </c>
    </row>
    <row r="172" spans="1:6" x14ac:dyDescent="0.25">
      <c r="A172" s="37">
        <v>42</v>
      </c>
      <c r="B172" t="s">
        <v>517</v>
      </c>
      <c r="C172" t="s">
        <v>518</v>
      </c>
      <c r="D172" t="s">
        <v>138</v>
      </c>
      <c r="E172" t="s">
        <v>519</v>
      </c>
    </row>
    <row r="173" spans="1:6" x14ac:dyDescent="0.25">
      <c r="D173" t="s">
        <v>439</v>
      </c>
    </row>
    <row r="174" spans="1:6" x14ac:dyDescent="0.25">
      <c r="C174" t="s">
        <v>520</v>
      </c>
    </row>
    <row r="175" spans="1:6" x14ac:dyDescent="0.25">
      <c r="B175" t="s">
        <v>521</v>
      </c>
    </row>
    <row r="176" spans="1:6" x14ac:dyDescent="0.25">
      <c r="A176" s="37">
        <v>43</v>
      </c>
      <c r="B176" t="s">
        <v>344</v>
      </c>
      <c r="C176" t="s">
        <v>312</v>
      </c>
      <c r="D176" t="s">
        <v>138</v>
      </c>
      <c r="E176" t="s">
        <v>370</v>
      </c>
      <c r="F176" t="s">
        <v>161</v>
      </c>
    </row>
    <row r="177" spans="1:6" x14ac:dyDescent="0.25">
      <c r="E177" t="s">
        <v>443</v>
      </c>
    </row>
    <row r="178" spans="1:6" x14ac:dyDescent="0.25">
      <c r="D178" t="s">
        <v>439</v>
      </c>
    </row>
    <row r="179" spans="1:6" x14ac:dyDescent="0.25">
      <c r="C179" t="s">
        <v>432</v>
      </c>
    </row>
    <row r="180" spans="1:6" x14ac:dyDescent="0.25">
      <c r="B180" t="s">
        <v>400</v>
      </c>
    </row>
    <row r="181" spans="1:6" x14ac:dyDescent="0.25">
      <c r="A181" s="37">
        <v>44</v>
      </c>
      <c r="B181" t="s">
        <v>345</v>
      </c>
      <c r="C181" t="s">
        <v>313</v>
      </c>
      <c r="D181" t="s">
        <v>138</v>
      </c>
      <c r="E181" t="s">
        <v>359</v>
      </c>
      <c r="F181" t="s">
        <v>161</v>
      </c>
    </row>
    <row r="182" spans="1:6" x14ac:dyDescent="0.25">
      <c r="E182" t="s">
        <v>442</v>
      </c>
    </row>
    <row r="183" spans="1:6" x14ac:dyDescent="0.25">
      <c r="D183" t="s">
        <v>439</v>
      </c>
    </row>
    <row r="184" spans="1:6" x14ac:dyDescent="0.25">
      <c r="C184" t="s">
        <v>433</v>
      </c>
    </row>
    <row r="185" spans="1:6" x14ac:dyDescent="0.25">
      <c r="B185" t="s">
        <v>401</v>
      </c>
    </row>
    <row r="186" spans="1:6" x14ac:dyDescent="0.25">
      <c r="A186" s="37">
        <v>45</v>
      </c>
      <c r="B186" t="s">
        <v>522</v>
      </c>
      <c r="C186" t="s">
        <v>523</v>
      </c>
      <c r="D186" t="s">
        <v>138</v>
      </c>
      <c r="E186" t="s">
        <v>370</v>
      </c>
      <c r="F186" t="s">
        <v>164</v>
      </c>
    </row>
    <row r="187" spans="1:6" x14ac:dyDescent="0.25">
      <c r="E187" t="s">
        <v>443</v>
      </c>
    </row>
    <row r="188" spans="1:6" x14ac:dyDescent="0.25">
      <c r="D188" t="s">
        <v>439</v>
      </c>
    </row>
    <row r="189" spans="1:6" x14ac:dyDescent="0.25">
      <c r="C189" t="s">
        <v>524</v>
      </c>
    </row>
    <row r="190" spans="1:6" x14ac:dyDescent="0.25">
      <c r="B190" t="s">
        <v>525</v>
      </c>
    </row>
    <row r="191" spans="1:6" x14ac:dyDescent="0.25">
      <c r="A191" s="37">
        <v>46</v>
      </c>
      <c r="B191" t="s">
        <v>346</v>
      </c>
      <c r="C191" t="s">
        <v>314</v>
      </c>
      <c r="D191" t="s">
        <v>142</v>
      </c>
      <c r="E191" t="s">
        <v>371</v>
      </c>
      <c r="F191" t="s">
        <v>164</v>
      </c>
    </row>
    <row r="192" spans="1:6" x14ac:dyDescent="0.25">
      <c r="E192" t="s">
        <v>444</v>
      </c>
    </row>
    <row r="193" spans="1:6" x14ac:dyDescent="0.25">
      <c r="D193" t="s">
        <v>440</v>
      </c>
    </row>
    <row r="194" spans="1:6" x14ac:dyDescent="0.25">
      <c r="C194" t="s">
        <v>434</v>
      </c>
    </row>
    <row r="195" spans="1:6" x14ac:dyDescent="0.25">
      <c r="B195" t="s">
        <v>402</v>
      </c>
    </row>
    <row r="196" spans="1:6" x14ac:dyDescent="0.25">
      <c r="A196" s="37">
        <v>47</v>
      </c>
      <c r="B196" t="s">
        <v>347</v>
      </c>
      <c r="C196" t="s">
        <v>315</v>
      </c>
      <c r="D196" t="s">
        <v>138</v>
      </c>
      <c r="E196" t="s">
        <v>372</v>
      </c>
      <c r="F196" t="s">
        <v>164</v>
      </c>
    </row>
    <row r="197" spans="1:6" x14ac:dyDescent="0.25">
      <c r="E197" t="s">
        <v>445</v>
      </c>
    </row>
    <row r="198" spans="1:6" x14ac:dyDescent="0.25">
      <c r="D198" t="s">
        <v>439</v>
      </c>
    </row>
    <row r="199" spans="1:6" x14ac:dyDescent="0.25">
      <c r="C199" t="s">
        <v>435</v>
      </c>
    </row>
    <row r="200" spans="1:6" x14ac:dyDescent="0.25">
      <c r="B200" t="s">
        <v>403</v>
      </c>
    </row>
    <row r="201" spans="1:6" x14ac:dyDescent="0.25">
      <c r="A201" s="37">
        <v>48</v>
      </c>
      <c r="B201" t="s">
        <v>348</v>
      </c>
      <c r="C201" t="s">
        <v>316</v>
      </c>
      <c r="D201" t="s">
        <v>138</v>
      </c>
      <c r="E201" t="s">
        <v>350</v>
      </c>
      <c r="F201" t="s">
        <v>167</v>
      </c>
    </row>
    <row r="202" spans="1:6" x14ac:dyDescent="0.25">
      <c r="E202" t="s">
        <v>441</v>
      </c>
    </row>
    <row r="203" spans="1:6" x14ac:dyDescent="0.25">
      <c r="D203" t="s">
        <v>439</v>
      </c>
    </row>
    <row r="204" spans="1:6" x14ac:dyDescent="0.25">
      <c r="C204" t="s">
        <v>436</v>
      </c>
    </row>
    <row r="205" spans="1:6" x14ac:dyDescent="0.25">
      <c r="B205" t="s">
        <v>404</v>
      </c>
    </row>
    <row r="206" spans="1:6" x14ac:dyDescent="0.25">
      <c r="A206" s="37">
        <v>49</v>
      </c>
      <c r="B206" t="s">
        <v>349</v>
      </c>
      <c r="C206" t="s">
        <v>317</v>
      </c>
      <c r="D206" t="s">
        <v>142</v>
      </c>
      <c r="E206" t="s">
        <v>373</v>
      </c>
      <c r="F206" t="s">
        <v>167</v>
      </c>
    </row>
    <row r="207" spans="1:6" x14ac:dyDescent="0.25">
      <c r="E207" t="s">
        <v>446</v>
      </c>
    </row>
    <row r="208" spans="1:6" x14ac:dyDescent="0.25">
      <c r="D208" t="s">
        <v>440</v>
      </c>
    </row>
    <row r="209" spans="1:6" x14ac:dyDescent="0.25">
      <c r="C209" t="s">
        <v>437</v>
      </c>
    </row>
    <row r="210" spans="1:6" x14ac:dyDescent="0.25">
      <c r="B210" t="s">
        <v>405</v>
      </c>
    </row>
    <row r="211" spans="1:6" x14ac:dyDescent="0.25">
      <c r="A211" s="37">
        <v>50</v>
      </c>
      <c r="B211" t="s">
        <v>526</v>
      </c>
      <c r="C211" t="s">
        <v>527</v>
      </c>
      <c r="D211" t="s">
        <v>142</v>
      </c>
      <c r="E211" t="s">
        <v>528</v>
      </c>
      <c r="F211" t="s">
        <v>144</v>
      </c>
    </row>
    <row r="212" spans="1:6" x14ac:dyDescent="0.25">
      <c r="E212" t="s">
        <v>529</v>
      </c>
    </row>
    <row r="213" spans="1:6" x14ac:dyDescent="0.25">
      <c r="D213" t="s">
        <v>440</v>
      </c>
    </row>
    <row r="214" spans="1:6" x14ac:dyDescent="0.25">
      <c r="C214" t="s">
        <v>530</v>
      </c>
    </row>
    <row r="215" spans="1:6" x14ac:dyDescent="0.25">
      <c r="B215" t="s">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E2" activePane="bottomRight" state="frozen"/>
      <selection pane="topRight" activeCell="B1" sqref="B1"/>
      <selection pane="bottomLeft" activeCell="A2" sqref="A2"/>
      <selection pane="bottomRight" activeCell="A2" sqref="A2"/>
    </sheetView>
  </sheetViews>
  <sheetFormatPr defaultRowHeight="15" x14ac:dyDescent="0.25"/>
  <cols>
    <col min="1" max="1" width="9.85546875" bestFit="1" customWidth="1"/>
    <col min="2" max="2" width="31.140625" customWidth="1"/>
    <col min="3" max="3" width="8" customWidth="1"/>
    <col min="4" max="4" width="12" customWidth="1"/>
    <col min="5" max="5" width="11.85546875" bestFit="1" customWidth="1"/>
    <col min="6" max="6" width="13.85546875" bestFit="1" customWidth="1"/>
    <col min="7" max="7" width="16.28515625" style="24" customWidth="1"/>
    <col min="8" max="8" width="13.42578125" customWidth="1"/>
    <col min="9" max="9" width="9.140625" customWidth="1"/>
    <col min="10" max="10" width="12.85546875" customWidth="1"/>
    <col min="11" max="11" width="24"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 min="20" max="20" width="18.8554687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48">
        <v>1</v>
      </c>
      <c r="B2" s="3" t="str">
        <f>UPPER(C2 &amp; " " &amp; D2 &amp; " " &amp; F2)</f>
        <v>MS. ANNIE ABBOTT</v>
      </c>
      <c r="C2" s="3" t="s">
        <v>6</v>
      </c>
      <c r="D2" s="3" t="s">
        <v>7</v>
      </c>
      <c r="E2" s="3"/>
      <c r="F2" s="3" t="s">
        <v>8</v>
      </c>
      <c r="G2" s="33">
        <v>35699</v>
      </c>
      <c r="H2" s="3" t="s">
        <v>9</v>
      </c>
      <c r="I2" s="3" t="s">
        <v>138</v>
      </c>
      <c r="J2" s="4" t="s">
        <v>141</v>
      </c>
      <c r="K2" s="4" t="str">
        <f>INDEX(LOCATION!$A$1:$M$3,3,MATCH(J2,LOCATION!$A$2:$M$2,0))</f>
        <v>USA</v>
      </c>
      <c r="L2" s="4" t="str">
        <f>INDEX(LOCATION!$A$1:$M$3,1,MATCH(J2,LOCATION!$A$2:$M$2,0))</f>
        <v>English</v>
      </c>
      <c r="M2" s="4" t="str">
        <f t="shared" ref="M2:M51" si="0">IF(L2=$L$21,LOWER(F2&amp;"."&amp;D2&amp;"@xyz.org"),LOWER(F2&amp;"."&amp;D2&amp;"@xyz.com"))</f>
        <v>abbott.annie@xyz.org</v>
      </c>
      <c r="N2" s="34">
        <v>94</v>
      </c>
      <c r="O2" s="3" t="s">
        <v>209</v>
      </c>
      <c r="P2" s="3" t="s">
        <v>210</v>
      </c>
      <c r="Q2" s="3" t="str">
        <f>INDEX(SPORT!$A$1:$B$33,MATCH(R2,SPORT!$B$1:$B$33,0),1)</f>
        <v>INDOOR</v>
      </c>
      <c r="R2" s="3" t="s">
        <v>174</v>
      </c>
      <c r="S2" s="35">
        <v>80727</v>
      </c>
    </row>
    <row r="3" spans="1:19" x14ac:dyDescent="0.25">
      <c r="A3" s="48">
        <v>2</v>
      </c>
      <c r="B3" s="3" t="str">
        <f t="shared" ref="B3:B51" si="1">UPPER(C3 &amp; " " &amp; D3 &amp; " " &amp; F3)</f>
        <v>MS. AURELIE LIESUCHKE</v>
      </c>
      <c r="C3" s="2" t="s">
        <v>6</v>
      </c>
      <c r="D3" s="2" t="s">
        <v>10</v>
      </c>
      <c r="E3" s="2"/>
      <c r="F3" s="2" t="s">
        <v>11</v>
      </c>
      <c r="G3" s="33">
        <v>33641</v>
      </c>
      <c r="H3" s="2" t="s">
        <v>12</v>
      </c>
      <c r="I3" s="2" t="s">
        <v>138</v>
      </c>
      <c r="J3" s="4" t="s">
        <v>141</v>
      </c>
      <c r="K3" s="4" t="str">
        <f>INDEX(LOCATION!$A$1:$M$3,3,MATCH(J3,LOCATION!$A$2:$M$2,0))</f>
        <v>USA</v>
      </c>
      <c r="L3" s="4" t="str">
        <f>INDEX(LOCATION!$A$1:$M$3,1,MATCH(J3,LOCATION!$A$2:$M$2,0))</f>
        <v>English</v>
      </c>
      <c r="M3" s="4" t="str">
        <f t="shared" si="0"/>
        <v>liesuchke.aurelie@xyz.org</v>
      </c>
      <c r="N3" s="34">
        <v>84.2</v>
      </c>
      <c r="O3" s="2" t="s">
        <v>211</v>
      </c>
      <c r="P3" s="2" t="s">
        <v>212</v>
      </c>
      <c r="Q3" s="3" t="str">
        <f>INDEX(SPORT!$A$1:$B$33,MATCH(R3,SPORT!$B$1:$B$33,0),1)</f>
        <v>INDOOR</v>
      </c>
      <c r="R3" s="2" t="s">
        <v>175</v>
      </c>
      <c r="S3" s="35">
        <v>87471</v>
      </c>
    </row>
    <row r="4" spans="1:19" x14ac:dyDescent="0.25">
      <c r="A4" s="48">
        <v>3</v>
      </c>
      <c r="B4" s="3" t="str">
        <f t="shared" si="1"/>
        <v>SR. TOMAS FILHO</v>
      </c>
      <c r="C4" s="2" t="s">
        <v>13</v>
      </c>
      <c r="D4" s="2" t="s">
        <v>14</v>
      </c>
      <c r="E4" s="2" t="s">
        <v>15</v>
      </c>
      <c r="F4" s="2" t="s">
        <v>16</v>
      </c>
      <c r="G4" s="33">
        <v>25394</v>
      </c>
      <c r="H4" s="2" t="s">
        <v>17</v>
      </c>
      <c r="I4" s="2" t="s">
        <v>142</v>
      </c>
      <c r="J4" s="4" t="s">
        <v>145</v>
      </c>
      <c r="K4" s="4" t="str">
        <f>INDEX(LOCATION!$A$1:$M$3,3,MATCH(J4,LOCATION!$A$2:$M$2,0))</f>
        <v>BRAZIL</v>
      </c>
      <c r="L4" s="4" t="str">
        <f>INDEX(LOCATION!$A$1:$M$3,1,MATCH(J4,LOCATION!$A$2:$M$2,0))</f>
        <v>Portuguese</v>
      </c>
      <c r="M4" s="4" t="str">
        <f t="shared" si="0"/>
        <v>filho.tomas@xyz.com</v>
      </c>
      <c r="N4" s="34">
        <v>52.9</v>
      </c>
      <c r="O4" s="2" t="s">
        <v>213</v>
      </c>
      <c r="P4" s="2" t="s">
        <v>210</v>
      </c>
      <c r="Q4" s="3" t="str">
        <f>INDEX(SPORT!$A$1:$B$33,MATCH(R4,SPORT!$B$1:$B$33,0),1)</f>
        <v>OUTDOOR</v>
      </c>
      <c r="R4" s="2" t="s">
        <v>177</v>
      </c>
      <c r="S4" s="35">
        <v>64724</v>
      </c>
    </row>
    <row r="5" spans="1:19" x14ac:dyDescent="0.25">
      <c r="A5" s="48">
        <v>4</v>
      </c>
      <c r="B5" s="3" t="str">
        <f t="shared" si="1"/>
        <v>MS. DARBY CRUICKSHANK</v>
      </c>
      <c r="C5" s="2" t="s">
        <v>6</v>
      </c>
      <c r="D5" s="2" t="s">
        <v>18</v>
      </c>
      <c r="E5" s="2"/>
      <c r="F5" s="2" t="s">
        <v>19</v>
      </c>
      <c r="G5" s="33">
        <v>27532</v>
      </c>
      <c r="H5" s="2" t="s">
        <v>20</v>
      </c>
      <c r="I5" s="2" t="s">
        <v>138</v>
      </c>
      <c r="J5" s="4" t="s">
        <v>141</v>
      </c>
      <c r="K5" s="4" t="str">
        <f>INDEX(LOCATION!$A$1:$M$3,3,MATCH(J5,LOCATION!$A$2:$M$2,0))</f>
        <v>USA</v>
      </c>
      <c r="L5" s="4" t="str">
        <f>INDEX(LOCATION!$A$1:$M$3,1,MATCH(J5,LOCATION!$A$2:$M$2,0))</f>
        <v>English</v>
      </c>
      <c r="M5" s="4" t="str">
        <f t="shared" si="0"/>
        <v>cruickshank.darby@xyz.org</v>
      </c>
      <c r="N5" s="34">
        <v>48.9</v>
      </c>
      <c r="O5" s="2" t="s">
        <v>209</v>
      </c>
      <c r="P5" s="2" t="s">
        <v>212</v>
      </c>
      <c r="Q5" s="3" t="str">
        <f>INDEX(SPORT!$A$1:$B$33,MATCH(R5,SPORT!$B$1:$B$33,0),1)</f>
        <v>OUTDOOR</v>
      </c>
      <c r="R5" s="2" t="s">
        <v>178</v>
      </c>
      <c r="S5" s="35">
        <v>110823</v>
      </c>
    </row>
    <row r="6" spans="1:19" x14ac:dyDescent="0.25">
      <c r="A6" s="48">
        <v>5</v>
      </c>
      <c r="B6" s="3" t="str">
        <f t="shared" si="1"/>
        <v>DR. JAYDON BORER</v>
      </c>
      <c r="C6" s="2" t="s">
        <v>21</v>
      </c>
      <c r="D6" s="2" t="s">
        <v>22</v>
      </c>
      <c r="E6" s="2"/>
      <c r="F6" s="2" t="s">
        <v>23</v>
      </c>
      <c r="G6" s="33">
        <v>25706</v>
      </c>
      <c r="H6" s="2" t="s">
        <v>20</v>
      </c>
      <c r="I6" s="2" t="s">
        <v>142</v>
      </c>
      <c r="J6" s="4" t="s">
        <v>141</v>
      </c>
      <c r="K6" s="4" t="str">
        <f>INDEX(LOCATION!$A$1:$M$3,3,MATCH(J6,LOCATION!$A$2:$M$2,0))</f>
        <v>USA</v>
      </c>
      <c r="L6" s="4" t="str">
        <f>INDEX(LOCATION!$A$1:$M$3,1,MATCH(J6,LOCATION!$A$2:$M$2,0))</f>
        <v>English</v>
      </c>
      <c r="M6" s="4" t="str">
        <f t="shared" si="0"/>
        <v>borer.jaydon@xyz.org</v>
      </c>
      <c r="N6" s="34">
        <v>84.8</v>
      </c>
      <c r="O6" s="2" t="s">
        <v>214</v>
      </c>
      <c r="P6" s="2" t="s">
        <v>215</v>
      </c>
      <c r="Q6" s="3" t="str">
        <f>INDEX(SPORT!$A$1:$B$33,MATCH(R6,SPORT!$B$1:$B$33,0),1)</f>
        <v>INDOOR</v>
      </c>
      <c r="R6" s="2" t="s">
        <v>179</v>
      </c>
      <c r="S6" s="35">
        <v>56916</v>
      </c>
    </row>
    <row r="7" spans="1:19" x14ac:dyDescent="0.25">
      <c r="A7" s="48">
        <v>6</v>
      </c>
      <c r="B7" s="3" t="str">
        <f t="shared" si="1"/>
        <v>MR. MORIAH  LYNCH</v>
      </c>
      <c r="C7" s="2" t="s">
        <v>24</v>
      </c>
      <c r="D7" s="2" t="s">
        <v>25</v>
      </c>
      <c r="E7" s="2"/>
      <c r="F7" s="2" t="s">
        <v>26</v>
      </c>
      <c r="G7" s="33">
        <v>33944</v>
      </c>
      <c r="H7" s="2" t="s">
        <v>27</v>
      </c>
      <c r="I7" s="2" t="s">
        <v>142</v>
      </c>
      <c r="J7" s="4" t="s">
        <v>141</v>
      </c>
      <c r="K7" s="4" t="str">
        <f>INDEX(LOCATION!$A$1:$M$3,3,MATCH(J7,LOCATION!$A$2:$M$2,0))</f>
        <v>USA</v>
      </c>
      <c r="L7" s="4" t="str">
        <f>INDEX(LOCATION!$A$1:$M$3,1,MATCH(J7,LOCATION!$A$2:$M$2,0))</f>
        <v>English</v>
      </c>
      <c r="M7" s="4" t="str">
        <f t="shared" si="0"/>
        <v>lynch.moriah @xyz.org</v>
      </c>
      <c r="N7" s="34">
        <v>83.2</v>
      </c>
      <c r="O7" s="2" t="s">
        <v>214</v>
      </c>
      <c r="P7" s="2" t="s">
        <v>212</v>
      </c>
      <c r="Q7" s="3" t="str">
        <f>INDEX(SPORT!$A$1:$B$33,MATCH(R7,SPORT!$B$1:$B$33,0),1)</f>
        <v>INDOOR</v>
      </c>
      <c r="R7" s="2" t="s">
        <v>180</v>
      </c>
      <c r="S7" s="35">
        <v>51133</v>
      </c>
    </row>
    <row r="8" spans="1:19" x14ac:dyDescent="0.25">
      <c r="A8" s="48">
        <v>7</v>
      </c>
      <c r="B8" s="3" t="str">
        <f t="shared" si="1"/>
        <v>MS. AMIYA EICHMANN</v>
      </c>
      <c r="C8" s="2" t="s">
        <v>6</v>
      </c>
      <c r="D8" s="2" t="s">
        <v>28</v>
      </c>
      <c r="E8" s="2"/>
      <c r="F8" s="2" t="s">
        <v>29</v>
      </c>
      <c r="G8" s="33">
        <v>36370</v>
      </c>
      <c r="H8" s="2" t="s">
        <v>30</v>
      </c>
      <c r="I8" s="2" t="s">
        <v>138</v>
      </c>
      <c r="J8" s="4" t="s">
        <v>141</v>
      </c>
      <c r="K8" s="4" t="str">
        <f>INDEX(LOCATION!$A$1:$M$3,3,MATCH(J8,LOCATION!$A$2:$M$2,0))</f>
        <v>USA</v>
      </c>
      <c r="L8" s="4" t="str">
        <f>INDEX(LOCATION!$A$1:$M$3,1,MATCH(J8,LOCATION!$A$2:$M$2,0))</f>
        <v>English</v>
      </c>
      <c r="M8" s="4" t="str">
        <f t="shared" si="0"/>
        <v>eichmann.amiya@xyz.org</v>
      </c>
      <c r="N8" s="34">
        <v>61.1</v>
      </c>
      <c r="O8" s="2" t="s">
        <v>214</v>
      </c>
      <c r="P8" s="2" t="s">
        <v>215</v>
      </c>
      <c r="Q8" s="3" t="str">
        <f>INDEX(SPORT!$A$1:$B$33,MATCH(R8,SPORT!$B$1:$B$33,0),1)</f>
        <v>OUTDOOR</v>
      </c>
      <c r="R8" s="2" t="s">
        <v>181</v>
      </c>
      <c r="S8" s="35">
        <v>65465</v>
      </c>
    </row>
    <row r="9" spans="1:19" x14ac:dyDescent="0.25">
      <c r="A9" s="48">
        <v>8</v>
      </c>
      <c r="B9" s="3" t="str">
        <f t="shared" si="1"/>
        <v>MR. PIERCE RAU</v>
      </c>
      <c r="C9" s="2" t="s">
        <v>24</v>
      </c>
      <c r="D9" s="2" t="s">
        <v>31</v>
      </c>
      <c r="E9" s="2"/>
      <c r="F9" s="2" t="s">
        <v>32</v>
      </c>
      <c r="G9" s="33">
        <v>23141</v>
      </c>
      <c r="H9" s="2" t="s">
        <v>20</v>
      </c>
      <c r="I9" s="2" t="s">
        <v>142</v>
      </c>
      <c r="J9" s="4" t="s">
        <v>141</v>
      </c>
      <c r="K9" s="4" t="str">
        <f>INDEX(LOCATION!$A$1:$M$3,3,MATCH(J9,LOCATION!$A$2:$M$2,0))</f>
        <v>USA</v>
      </c>
      <c r="L9" s="4" t="str">
        <f>INDEX(LOCATION!$A$1:$M$3,1,MATCH(J9,LOCATION!$A$2:$M$2,0))</f>
        <v>English</v>
      </c>
      <c r="M9" s="4" t="str">
        <f t="shared" si="0"/>
        <v>rau.pierce@xyz.org</v>
      </c>
      <c r="N9" s="34">
        <v>105.7</v>
      </c>
      <c r="O9" s="2" t="s">
        <v>213</v>
      </c>
      <c r="P9" s="2" t="s">
        <v>216</v>
      </c>
      <c r="Q9" s="3" t="str">
        <f>INDEX(SPORT!$A$1:$B$33,MATCH(R9,SPORT!$B$1:$B$33,0),1)</f>
        <v>INDOOR</v>
      </c>
      <c r="R9" s="2" t="s">
        <v>182</v>
      </c>
      <c r="S9" s="35">
        <v>109885</v>
      </c>
    </row>
    <row r="10" spans="1:19" x14ac:dyDescent="0.25">
      <c r="A10" s="48">
        <v>9</v>
      </c>
      <c r="B10" s="3" t="str">
        <f t="shared" si="1"/>
        <v>MS. AMELIA STEVENS</v>
      </c>
      <c r="C10" s="2" t="s">
        <v>6</v>
      </c>
      <c r="D10" s="2" t="s">
        <v>33</v>
      </c>
      <c r="E10" s="2"/>
      <c r="F10" s="2" t="s">
        <v>34</v>
      </c>
      <c r="G10" s="33">
        <v>25965</v>
      </c>
      <c r="H10" s="2" t="s">
        <v>12</v>
      </c>
      <c r="I10" s="2" t="s">
        <v>138</v>
      </c>
      <c r="J10" s="4" t="s">
        <v>147</v>
      </c>
      <c r="K10" s="4" t="str">
        <f>INDEX(LOCATION!$A$1:$M$3,3,MATCH(J10,LOCATION!$A$2:$M$2,0))</f>
        <v>UK</v>
      </c>
      <c r="L10" s="4" t="str">
        <f>INDEX(LOCATION!$A$1:$M$3,1,MATCH(J10,LOCATION!$A$2:$M$2,0))</f>
        <v>English</v>
      </c>
      <c r="M10" s="4" t="str">
        <f t="shared" si="0"/>
        <v>stevens.amelia@xyz.org</v>
      </c>
      <c r="N10" s="34">
        <v>65.3</v>
      </c>
      <c r="O10" s="2" t="s">
        <v>214</v>
      </c>
      <c r="P10" s="2" t="s">
        <v>216</v>
      </c>
      <c r="Q10" s="3" t="str">
        <f>INDEX(SPORT!$A$1:$B$33,MATCH(R10,SPORT!$B$1:$B$33,0),1)</f>
        <v>INDOOR</v>
      </c>
      <c r="R10" s="2" t="s">
        <v>183</v>
      </c>
      <c r="S10" s="35">
        <v>60061</v>
      </c>
    </row>
    <row r="11" spans="1:19" x14ac:dyDescent="0.25">
      <c r="A11" s="48">
        <v>10</v>
      </c>
      <c r="B11" s="3" t="str">
        <f t="shared" si="1"/>
        <v>MR. TOBY SIMPSON</v>
      </c>
      <c r="C11" s="2" t="s">
        <v>24</v>
      </c>
      <c r="D11" s="2" t="s">
        <v>35</v>
      </c>
      <c r="E11" s="2"/>
      <c r="F11" s="2" t="s">
        <v>36</v>
      </c>
      <c r="G11" s="33">
        <v>23732</v>
      </c>
      <c r="H11" s="2" t="s">
        <v>27</v>
      </c>
      <c r="I11" s="2" t="s">
        <v>142</v>
      </c>
      <c r="J11" s="4" t="s">
        <v>147</v>
      </c>
      <c r="K11" s="4" t="str">
        <f>INDEX(LOCATION!$A$1:$M$3,3,MATCH(J11,LOCATION!$A$2:$M$2,0))</f>
        <v>UK</v>
      </c>
      <c r="L11" s="4" t="str">
        <f>INDEX(LOCATION!$A$1:$M$3,1,MATCH(J11,LOCATION!$A$2:$M$2,0))</f>
        <v>English</v>
      </c>
      <c r="M11" s="4" t="str">
        <f t="shared" si="0"/>
        <v>simpson.toby@xyz.org</v>
      </c>
      <c r="N11" s="34">
        <v>62.9</v>
      </c>
      <c r="O11" s="2" t="s">
        <v>213</v>
      </c>
      <c r="P11" s="2" t="s">
        <v>217</v>
      </c>
      <c r="Q11" s="3" t="str">
        <f>INDEX(SPORT!$A$1:$B$33,MATCH(R11,SPORT!$B$1:$B$33,0),1)</f>
        <v>OUTDOOR</v>
      </c>
      <c r="R11" s="2" t="s">
        <v>181</v>
      </c>
      <c r="S11" s="35">
        <v>32758</v>
      </c>
    </row>
    <row r="12" spans="1:19" x14ac:dyDescent="0.25">
      <c r="A12" s="48">
        <v>11</v>
      </c>
      <c r="B12" s="3" t="str">
        <f t="shared" si="1"/>
        <v>SIR ETHAN MURPHY</v>
      </c>
      <c r="C12" s="2" t="s">
        <v>37</v>
      </c>
      <c r="D12" s="2" t="s">
        <v>38</v>
      </c>
      <c r="E12" s="2"/>
      <c r="F12" s="2" t="s">
        <v>39</v>
      </c>
      <c r="G12" s="33">
        <v>31733</v>
      </c>
      <c r="H12" s="2" t="s">
        <v>40</v>
      </c>
      <c r="I12" s="2" t="s">
        <v>142</v>
      </c>
      <c r="J12" s="4" t="s">
        <v>147</v>
      </c>
      <c r="K12" s="4" t="str">
        <f>INDEX(LOCATION!$A$1:$M$3,3,MATCH(J12,LOCATION!$A$2:$M$2,0))</f>
        <v>UK</v>
      </c>
      <c r="L12" s="4" t="str">
        <f>INDEX(LOCATION!$A$1:$M$3,1,MATCH(J12,LOCATION!$A$2:$M$2,0))</f>
        <v>English</v>
      </c>
      <c r="M12" s="4" t="str">
        <f t="shared" si="0"/>
        <v>murphy.ethan@xyz.org</v>
      </c>
      <c r="N12" s="34">
        <v>104.3</v>
      </c>
      <c r="O12" s="2" t="s">
        <v>211</v>
      </c>
      <c r="P12" s="2" t="s">
        <v>217</v>
      </c>
      <c r="Q12" s="3" t="str">
        <f>INDEX(SPORT!$A$1:$B$33,MATCH(R12,SPORT!$B$1:$B$33,0),1)</f>
        <v>OUTDOOR</v>
      </c>
      <c r="R12" s="2" t="s">
        <v>184</v>
      </c>
      <c r="S12" s="35">
        <v>99613</v>
      </c>
    </row>
    <row r="13" spans="1:19" x14ac:dyDescent="0.25">
      <c r="A13" s="48">
        <v>12</v>
      </c>
      <c r="B13" s="3" t="str">
        <f t="shared" si="1"/>
        <v>MRS. ASHLEY WOOD</v>
      </c>
      <c r="C13" s="2" t="s">
        <v>41</v>
      </c>
      <c r="D13" s="2" t="s">
        <v>42</v>
      </c>
      <c r="E13" s="2"/>
      <c r="F13" s="2" t="s">
        <v>43</v>
      </c>
      <c r="G13" s="33">
        <v>28412</v>
      </c>
      <c r="H13" s="2" t="s">
        <v>9</v>
      </c>
      <c r="I13" s="2" t="s">
        <v>138</v>
      </c>
      <c r="J13" s="4" t="s">
        <v>147</v>
      </c>
      <c r="K13" s="4" t="str">
        <f>INDEX(LOCATION!$A$1:$M$3,3,MATCH(J13,LOCATION!$A$2:$M$2,0))</f>
        <v>UK</v>
      </c>
      <c r="L13" s="4" t="str">
        <f>INDEX(LOCATION!$A$1:$M$3,1,MATCH(J13,LOCATION!$A$2:$M$2,0))</f>
        <v>English</v>
      </c>
      <c r="M13" s="4" t="str">
        <f t="shared" si="0"/>
        <v>wood.ashley@xyz.org</v>
      </c>
      <c r="N13" s="34">
        <v>100.7</v>
      </c>
      <c r="O13" s="2" t="s">
        <v>211</v>
      </c>
      <c r="P13" s="2" t="s">
        <v>217</v>
      </c>
      <c r="Q13" s="3" t="str">
        <f>INDEX(SPORT!$A$1:$B$33,MATCH(R13,SPORT!$B$1:$B$33,0),1)</f>
        <v>OUTDOOR</v>
      </c>
      <c r="R13" s="2" t="s">
        <v>185</v>
      </c>
      <c r="S13" s="35">
        <v>56595</v>
      </c>
    </row>
    <row r="14" spans="1:19" x14ac:dyDescent="0.25">
      <c r="A14" s="48">
        <v>13</v>
      </c>
      <c r="B14" s="3" t="str">
        <f t="shared" si="1"/>
        <v>MS. MEGAN SCOTT</v>
      </c>
      <c r="C14" s="2" t="s">
        <v>6</v>
      </c>
      <c r="D14" s="2" t="s">
        <v>44</v>
      </c>
      <c r="E14" s="2"/>
      <c r="F14" s="2" t="s">
        <v>45</v>
      </c>
      <c r="G14" s="33">
        <v>28168</v>
      </c>
      <c r="H14" s="2" t="s">
        <v>12</v>
      </c>
      <c r="I14" s="2" t="s">
        <v>138</v>
      </c>
      <c r="J14" s="4" t="s">
        <v>147</v>
      </c>
      <c r="K14" s="4" t="str">
        <f>INDEX(LOCATION!$A$1:$M$3,3,MATCH(J14,LOCATION!$A$2:$M$2,0))</f>
        <v>UK</v>
      </c>
      <c r="L14" s="4" t="str">
        <f>INDEX(LOCATION!$A$1:$M$3,1,MATCH(J14,LOCATION!$A$2:$M$2,0))</f>
        <v>English</v>
      </c>
      <c r="M14" s="4" t="str">
        <f t="shared" si="0"/>
        <v>scott.megan@xyz.org</v>
      </c>
      <c r="N14" s="34">
        <v>70.900000000000006</v>
      </c>
      <c r="O14" s="2" t="s">
        <v>209</v>
      </c>
      <c r="P14" s="2" t="s">
        <v>210</v>
      </c>
      <c r="Q14" s="3" t="str">
        <f>INDEX(SPORT!$A$1:$B$33,MATCH(R14,SPORT!$B$1:$B$33,0),1)</f>
        <v>OUTDOOR</v>
      </c>
      <c r="R14" s="2" t="s">
        <v>186</v>
      </c>
      <c r="S14" s="35">
        <v>117408</v>
      </c>
    </row>
    <row r="15" spans="1:19" x14ac:dyDescent="0.25">
      <c r="A15" s="48">
        <v>14</v>
      </c>
      <c r="B15" s="3" t="str">
        <f t="shared" si="1"/>
        <v>HR. HELMUT WEINHAE</v>
      </c>
      <c r="C15" s="2" t="s">
        <v>46</v>
      </c>
      <c r="D15" s="2" t="s">
        <v>47</v>
      </c>
      <c r="E15" s="2"/>
      <c r="F15" s="2" t="s">
        <v>48</v>
      </c>
      <c r="G15" s="33">
        <v>21788</v>
      </c>
      <c r="H15" s="2" t="s">
        <v>49</v>
      </c>
      <c r="I15" s="2" t="s">
        <v>142</v>
      </c>
      <c r="J15" s="4" t="s">
        <v>150</v>
      </c>
      <c r="K15" s="4" t="str">
        <f>INDEX(LOCATION!$A$1:$M$3,3,MATCH(J15,LOCATION!$A$2:$M$2,0))</f>
        <v>GERMANY</v>
      </c>
      <c r="L15" s="4" t="str">
        <f>INDEX(LOCATION!$A$1:$M$3,1,MATCH(J15,LOCATION!$A$2:$M$2,0))</f>
        <v>German</v>
      </c>
      <c r="M15" s="4" t="str">
        <f t="shared" si="0"/>
        <v>weinhae.helmut@xyz.com</v>
      </c>
      <c r="N15" s="34">
        <v>68.3</v>
      </c>
      <c r="O15" s="2" t="s">
        <v>218</v>
      </c>
      <c r="P15" s="2" t="s">
        <v>216</v>
      </c>
      <c r="Q15" s="3" t="str">
        <f>INDEX(SPORT!$A$1:$B$33,MATCH(R15,SPORT!$B$1:$B$33,0),1)</f>
        <v>OUTDOOR</v>
      </c>
      <c r="R15" s="2" t="s">
        <v>187</v>
      </c>
      <c r="S15" s="35">
        <v>64862</v>
      </c>
    </row>
    <row r="16" spans="1:19" x14ac:dyDescent="0.25">
      <c r="A16" s="48">
        <v>15</v>
      </c>
      <c r="B16" s="3" t="str">
        <f t="shared" si="1"/>
        <v>PROF. MILENA SCHOTIN</v>
      </c>
      <c r="C16" s="2" t="s">
        <v>50</v>
      </c>
      <c r="D16" s="2" t="s">
        <v>51</v>
      </c>
      <c r="E16" s="2"/>
      <c r="F16" s="2" t="s">
        <v>52</v>
      </c>
      <c r="G16" s="33">
        <v>23804</v>
      </c>
      <c r="H16" s="2" t="s">
        <v>53</v>
      </c>
      <c r="I16" s="2" t="s">
        <v>138</v>
      </c>
      <c r="J16" s="4" t="s">
        <v>150</v>
      </c>
      <c r="K16" s="4" t="str">
        <f>INDEX(LOCATION!$A$1:$M$3,3,MATCH(J16,LOCATION!$A$2:$M$2,0))</f>
        <v>GERMANY</v>
      </c>
      <c r="L16" s="4" t="str">
        <f>INDEX(LOCATION!$A$1:$M$3,1,MATCH(J16,LOCATION!$A$2:$M$2,0))</f>
        <v>German</v>
      </c>
      <c r="M16" s="4" t="str">
        <f t="shared" si="0"/>
        <v>schotin.milena@xyz.com</v>
      </c>
      <c r="N16" s="34">
        <v>105.3</v>
      </c>
      <c r="O16" s="2" t="s">
        <v>218</v>
      </c>
      <c r="P16" s="2" t="s">
        <v>217</v>
      </c>
      <c r="Q16" s="3" t="str">
        <f>INDEX(SPORT!$A$1:$B$33,MATCH(R16,SPORT!$B$1:$B$33,0),1)</f>
        <v>INDOOR</v>
      </c>
      <c r="R16" s="2" t="s">
        <v>188</v>
      </c>
      <c r="S16" s="35">
        <v>10241</v>
      </c>
    </row>
    <row r="17" spans="1:19" x14ac:dyDescent="0.25">
      <c r="A17" s="48">
        <v>16</v>
      </c>
      <c r="B17" s="3" t="str">
        <f t="shared" si="1"/>
        <v>HR. LOTHAR BIRNBAUM</v>
      </c>
      <c r="C17" s="2" t="s">
        <v>46</v>
      </c>
      <c r="D17" s="2" t="s">
        <v>54</v>
      </c>
      <c r="E17" s="2"/>
      <c r="F17" s="2" t="s">
        <v>55</v>
      </c>
      <c r="G17" s="33">
        <v>25405</v>
      </c>
      <c r="H17" s="2" t="s">
        <v>17</v>
      </c>
      <c r="I17" s="2" t="s">
        <v>142</v>
      </c>
      <c r="J17" s="4" t="s">
        <v>150</v>
      </c>
      <c r="K17" s="4" t="str">
        <f>INDEX(LOCATION!$A$1:$M$3,3,MATCH(J17,LOCATION!$A$2:$M$2,0))</f>
        <v>GERMANY</v>
      </c>
      <c r="L17" s="4" t="str">
        <f>INDEX(LOCATION!$A$1:$M$3,1,MATCH(J17,LOCATION!$A$2:$M$2,0))</f>
        <v>German</v>
      </c>
      <c r="M17" s="4" t="str">
        <f t="shared" si="0"/>
        <v>birnbaum.lothar@xyz.com</v>
      </c>
      <c r="N17" s="34">
        <v>48.6</v>
      </c>
      <c r="O17" s="2" t="s">
        <v>214</v>
      </c>
      <c r="P17" s="2" t="s">
        <v>217</v>
      </c>
      <c r="Q17" s="3" t="str">
        <f>INDEX(SPORT!$A$1:$B$33,MATCH(R17,SPORT!$B$1:$B$33,0),1)</f>
        <v>OUTDOOR</v>
      </c>
      <c r="R17" s="2" t="s">
        <v>178</v>
      </c>
      <c r="S17" s="35">
        <v>88762</v>
      </c>
    </row>
    <row r="18" spans="1:19" x14ac:dyDescent="0.25">
      <c r="A18" s="48">
        <v>17</v>
      </c>
      <c r="B18" s="3" t="str">
        <f t="shared" si="1"/>
        <v>HR. PIETRO STOLZE</v>
      </c>
      <c r="C18" s="2" t="s">
        <v>46</v>
      </c>
      <c r="D18" s="2" t="s">
        <v>56</v>
      </c>
      <c r="E18" s="2"/>
      <c r="F18" s="2" t="s">
        <v>57</v>
      </c>
      <c r="G18" s="33">
        <v>26582</v>
      </c>
      <c r="H18" s="2" t="s">
        <v>9</v>
      </c>
      <c r="I18" s="2" t="s">
        <v>142</v>
      </c>
      <c r="J18" s="4" t="s">
        <v>150</v>
      </c>
      <c r="K18" s="4" t="str">
        <f>INDEX(LOCATION!$A$1:$M$3,3,MATCH(J18,LOCATION!$A$2:$M$2,0))</f>
        <v>GERMANY</v>
      </c>
      <c r="L18" s="4" t="str">
        <f>INDEX(LOCATION!$A$1:$M$3,1,MATCH(J18,LOCATION!$A$2:$M$2,0))</f>
        <v>German</v>
      </c>
      <c r="M18" s="4" t="str">
        <f t="shared" si="0"/>
        <v>stolze.pietro@xyz.com</v>
      </c>
      <c r="N18" s="34">
        <v>105.9</v>
      </c>
      <c r="O18" s="2" t="s">
        <v>214</v>
      </c>
      <c r="P18" s="2" t="s">
        <v>210</v>
      </c>
      <c r="Q18" s="3" t="str">
        <f>INDEX(SPORT!$A$1:$B$33,MATCH(R18,SPORT!$B$1:$B$33,0),1)</f>
        <v>INDOOR</v>
      </c>
      <c r="R18" s="2" t="s">
        <v>189</v>
      </c>
      <c r="S18" s="35">
        <v>80757</v>
      </c>
    </row>
    <row r="19" spans="1:19" x14ac:dyDescent="0.25">
      <c r="A19" s="48">
        <v>18</v>
      </c>
      <c r="B19" s="3" t="str">
        <f t="shared" si="1"/>
        <v>HR. RICHARD  TLUSTEK</v>
      </c>
      <c r="C19" s="2" t="s">
        <v>46</v>
      </c>
      <c r="D19" s="2" t="s">
        <v>58</v>
      </c>
      <c r="E19" s="2"/>
      <c r="F19" s="2" t="s">
        <v>59</v>
      </c>
      <c r="G19" s="33">
        <v>21793</v>
      </c>
      <c r="H19" s="2" t="s">
        <v>49</v>
      </c>
      <c r="I19" s="2" t="s">
        <v>142</v>
      </c>
      <c r="J19" s="4" t="s">
        <v>150</v>
      </c>
      <c r="K19" s="4" t="str">
        <f>INDEX(LOCATION!$A$1:$M$3,3,MATCH(J19,LOCATION!$A$2:$M$2,0))</f>
        <v>GERMANY</v>
      </c>
      <c r="L19" s="4" t="str">
        <f>INDEX(LOCATION!$A$1:$M$3,1,MATCH(J19,LOCATION!$A$2:$M$2,0))</f>
        <v>German</v>
      </c>
      <c r="M19" s="4" t="str">
        <f t="shared" si="0"/>
        <v>tlustek.richard @xyz.com</v>
      </c>
      <c r="N19" s="34">
        <v>71.099999999999994</v>
      </c>
      <c r="O19" s="2" t="s">
        <v>214</v>
      </c>
      <c r="P19" s="2" t="s">
        <v>210</v>
      </c>
      <c r="Q19" s="3" t="str">
        <f>INDEX(SPORT!$A$1:$B$33,MATCH(R19,SPORT!$B$1:$B$33,0),1)</f>
        <v>OUTDOOR</v>
      </c>
      <c r="R19" s="2" t="s">
        <v>190</v>
      </c>
      <c r="S19" s="35">
        <v>88794</v>
      </c>
    </row>
    <row r="20" spans="1:19" x14ac:dyDescent="0.25">
      <c r="A20" s="48">
        <v>19</v>
      </c>
      <c r="B20" s="3" t="str">
        <f t="shared" si="1"/>
        <v>DR. EARNESTINE RAYNOR</v>
      </c>
      <c r="C20" s="2" t="s">
        <v>21</v>
      </c>
      <c r="D20" s="2" t="s">
        <v>60</v>
      </c>
      <c r="E20" s="2"/>
      <c r="F20" s="2" t="s">
        <v>61</v>
      </c>
      <c r="G20" s="33">
        <v>28262</v>
      </c>
      <c r="H20" s="2" t="s">
        <v>20</v>
      </c>
      <c r="I20" s="2" t="s">
        <v>138</v>
      </c>
      <c r="J20" s="4" t="s">
        <v>152</v>
      </c>
      <c r="K20" s="4" t="str">
        <f>INDEX(LOCATION!$A$1:$M$3,3,MATCH(J20,LOCATION!$A$2:$M$2,0))</f>
        <v>AUSTRALIA</v>
      </c>
      <c r="L20" s="4" t="str">
        <f>INDEX(LOCATION!$A$1:$M$3,1,MATCH(J20,LOCATION!$A$2:$M$2,0))</f>
        <v>English</v>
      </c>
      <c r="M20" s="4" t="str">
        <f t="shared" si="0"/>
        <v>raynor.earnestine@xyz.org</v>
      </c>
      <c r="N20" s="34">
        <v>70.3</v>
      </c>
      <c r="O20" s="2" t="s">
        <v>214</v>
      </c>
      <c r="P20" s="2" t="s">
        <v>216</v>
      </c>
      <c r="Q20" s="3" t="str">
        <f>INDEX(SPORT!$A$1:$B$33,MATCH(R20,SPORT!$B$1:$B$33,0),1)</f>
        <v>INDOOR</v>
      </c>
      <c r="R20" s="2" t="s">
        <v>191</v>
      </c>
      <c r="S20" s="35">
        <v>63526</v>
      </c>
    </row>
    <row r="21" spans="1:19" x14ac:dyDescent="0.25">
      <c r="A21" s="48">
        <v>20</v>
      </c>
      <c r="B21" s="3" t="str">
        <f t="shared" si="1"/>
        <v>MR. JASON GAYLORD</v>
      </c>
      <c r="C21" s="2" t="s">
        <v>24</v>
      </c>
      <c r="D21" s="2" t="s">
        <v>62</v>
      </c>
      <c r="E21" s="2"/>
      <c r="F21" s="2" t="s">
        <v>63</v>
      </c>
      <c r="G21" s="33">
        <v>27767</v>
      </c>
      <c r="H21" s="2" t="s">
        <v>64</v>
      </c>
      <c r="I21" s="2" t="s">
        <v>142</v>
      </c>
      <c r="J21" s="4" t="s">
        <v>152</v>
      </c>
      <c r="K21" s="4" t="str">
        <f>INDEX(LOCATION!$A$1:$M$3,3,MATCH(J21,LOCATION!$A$2:$M$2,0))</f>
        <v>AUSTRALIA</v>
      </c>
      <c r="L21" s="4" t="str">
        <f>INDEX(LOCATION!$A$1:$M$3,1,MATCH(J21,LOCATION!$A$2:$M$2,0))</f>
        <v>English</v>
      </c>
      <c r="M21" s="4" t="str">
        <f t="shared" si="0"/>
        <v>gaylord.jason@xyz.org</v>
      </c>
      <c r="N21" s="34">
        <v>54.7</v>
      </c>
      <c r="O21" s="2" t="s">
        <v>211</v>
      </c>
      <c r="P21" s="2" t="s">
        <v>212</v>
      </c>
      <c r="Q21" s="3" t="str">
        <f>INDEX(SPORT!$A$1:$B$33,MATCH(R21,SPORT!$B$1:$B$33,0),1)</f>
        <v>INDOOR</v>
      </c>
      <c r="R21" s="2" t="s">
        <v>192</v>
      </c>
      <c r="S21" s="35">
        <v>46352</v>
      </c>
    </row>
    <row r="22" spans="1:19" x14ac:dyDescent="0.25">
      <c r="A22" s="48">
        <v>21</v>
      </c>
      <c r="B22" s="3" t="str">
        <f t="shared" si="1"/>
        <v>MR. KENDRICK SAUER</v>
      </c>
      <c r="C22" s="2" t="s">
        <v>24</v>
      </c>
      <c r="D22" s="2" t="s">
        <v>65</v>
      </c>
      <c r="E22" s="2"/>
      <c r="F22" s="2" t="s">
        <v>66</v>
      </c>
      <c r="G22" s="33">
        <v>35268</v>
      </c>
      <c r="H22" s="2" t="s">
        <v>17</v>
      </c>
      <c r="I22" s="2" t="s">
        <v>142</v>
      </c>
      <c r="J22" s="4" t="s">
        <v>152</v>
      </c>
      <c r="K22" s="4" t="str">
        <f>INDEX(LOCATION!$A$1:$M$3,3,MATCH(J22,LOCATION!$A$2:$M$2,0))</f>
        <v>AUSTRALIA</v>
      </c>
      <c r="L22" s="4" t="str">
        <f>INDEX(LOCATION!$A$1:$M$3,1,MATCH(J22,LOCATION!$A$2:$M$2,0))</f>
        <v>English</v>
      </c>
      <c r="M22" s="4" t="str">
        <f t="shared" si="0"/>
        <v>sauer.kendrick@xyz.org</v>
      </c>
      <c r="N22" s="34">
        <v>100.9</v>
      </c>
      <c r="O22" s="2" t="s">
        <v>214</v>
      </c>
      <c r="P22" s="2" t="s">
        <v>215</v>
      </c>
      <c r="Q22" s="3" t="str">
        <f>INDEX(SPORT!$A$1:$B$33,MATCH(R22,SPORT!$B$1:$B$33,0),1)</f>
        <v>OUTDOOR</v>
      </c>
      <c r="R22" s="2" t="s">
        <v>193</v>
      </c>
      <c r="S22" s="35">
        <v>106808</v>
      </c>
    </row>
    <row r="23" spans="1:19" x14ac:dyDescent="0.25">
      <c r="A23" s="48">
        <v>22</v>
      </c>
      <c r="B23" s="3" t="str">
        <f t="shared" si="1"/>
        <v>DR. ANNABELL OLSON</v>
      </c>
      <c r="C23" s="2" t="s">
        <v>21</v>
      </c>
      <c r="D23" s="2" t="s">
        <v>67</v>
      </c>
      <c r="E23" s="2"/>
      <c r="F23" s="2" t="s">
        <v>68</v>
      </c>
      <c r="G23" s="33">
        <v>23483</v>
      </c>
      <c r="H23" s="2" t="s">
        <v>69</v>
      </c>
      <c r="I23" s="2" t="s">
        <v>138</v>
      </c>
      <c r="J23" s="4" t="s">
        <v>152</v>
      </c>
      <c r="K23" s="4" t="str">
        <f>INDEX(LOCATION!$A$1:$M$3,3,MATCH(J23,LOCATION!$A$2:$M$2,0))</f>
        <v>AUSTRALIA</v>
      </c>
      <c r="L23" s="4" t="str">
        <f>INDEX(LOCATION!$A$1:$M$3,1,MATCH(J23,LOCATION!$A$2:$M$2,0))</f>
        <v>English</v>
      </c>
      <c r="M23" s="4" t="str">
        <f t="shared" si="0"/>
        <v>olson.annabell@xyz.org</v>
      </c>
      <c r="N23" s="34">
        <v>84.3</v>
      </c>
      <c r="O23" s="2" t="s">
        <v>209</v>
      </c>
      <c r="P23" s="2" t="s">
        <v>216</v>
      </c>
      <c r="Q23" s="3" t="str">
        <f>INDEX(SPORT!$A$1:$B$33,MATCH(R23,SPORT!$B$1:$B$33,0),1)</f>
        <v>OUTDOOR</v>
      </c>
      <c r="R23" s="2" t="s">
        <v>194</v>
      </c>
      <c r="S23" s="35">
        <v>96468</v>
      </c>
    </row>
    <row r="24" spans="1:19" x14ac:dyDescent="0.25">
      <c r="A24" s="48">
        <v>23</v>
      </c>
      <c r="B24" s="3" t="str">
        <f t="shared" si="1"/>
        <v>DR. JENA UPTON</v>
      </c>
      <c r="C24" s="2" t="s">
        <v>21</v>
      </c>
      <c r="D24" s="2" t="s">
        <v>70</v>
      </c>
      <c r="E24" s="2"/>
      <c r="F24" s="2" t="s">
        <v>71</v>
      </c>
      <c r="G24" s="33">
        <v>20437</v>
      </c>
      <c r="H24" s="2" t="s">
        <v>27</v>
      </c>
      <c r="I24" s="2" t="s">
        <v>138</v>
      </c>
      <c r="J24" s="4" t="s">
        <v>152</v>
      </c>
      <c r="K24" s="4" t="str">
        <f>INDEX(LOCATION!$A$1:$M$3,3,MATCH(J24,LOCATION!$A$2:$M$2,0))</f>
        <v>AUSTRALIA</v>
      </c>
      <c r="L24" s="4" t="str">
        <f>INDEX(LOCATION!$A$1:$M$3,1,MATCH(J24,LOCATION!$A$2:$M$2,0))</f>
        <v>English</v>
      </c>
      <c r="M24" s="4" t="str">
        <f t="shared" si="0"/>
        <v>upton.jena@xyz.org</v>
      </c>
      <c r="N24" s="34">
        <v>66.8</v>
      </c>
      <c r="O24" s="2" t="s">
        <v>214</v>
      </c>
      <c r="P24" s="2" t="s">
        <v>217</v>
      </c>
      <c r="Q24" s="3" t="str">
        <f>INDEX(SPORT!$A$1:$B$33,MATCH(R24,SPORT!$B$1:$B$33,0),1)</f>
        <v>OUTDOOR</v>
      </c>
      <c r="R24" s="2" t="s">
        <v>195</v>
      </c>
      <c r="S24" s="35">
        <v>16526</v>
      </c>
    </row>
    <row r="25" spans="1:19" x14ac:dyDescent="0.25">
      <c r="A25" s="48">
        <v>24</v>
      </c>
      <c r="B25" s="3" t="str">
        <f t="shared" si="1"/>
        <v>DR. SHANNY BINS</v>
      </c>
      <c r="C25" s="2" t="s">
        <v>21</v>
      </c>
      <c r="D25" s="2" t="s">
        <v>72</v>
      </c>
      <c r="E25" s="2"/>
      <c r="F25" s="2" t="s">
        <v>73</v>
      </c>
      <c r="G25" s="33">
        <v>36400</v>
      </c>
      <c r="H25" s="2" t="s">
        <v>49</v>
      </c>
      <c r="I25" s="2" t="s">
        <v>138</v>
      </c>
      <c r="J25" s="4" t="s">
        <v>152</v>
      </c>
      <c r="K25" s="4" t="str">
        <f>INDEX(LOCATION!$A$1:$M$3,3,MATCH(J25,LOCATION!$A$2:$M$2,0))</f>
        <v>AUSTRALIA</v>
      </c>
      <c r="L25" s="4" t="str">
        <f>INDEX(LOCATION!$A$1:$M$3,1,MATCH(J25,LOCATION!$A$2:$M$2,0))</f>
        <v>English</v>
      </c>
      <c r="M25" s="4" t="str">
        <f t="shared" si="0"/>
        <v>bins.shanny@xyz.org</v>
      </c>
      <c r="N25" s="34">
        <v>59.4</v>
      </c>
      <c r="O25" s="2" t="s">
        <v>213</v>
      </c>
      <c r="P25" s="2" t="s">
        <v>215</v>
      </c>
      <c r="Q25" s="3" t="str">
        <f>INDEX(SPORT!$A$1:$B$33,MATCH(R25,SPORT!$B$1:$B$33,0),1)</f>
        <v>OUTDOOR</v>
      </c>
      <c r="R25" s="2" t="s">
        <v>196</v>
      </c>
      <c r="S25" s="35">
        <v>21891</v>
      </c>
    </row>
    <row r="26" spans="1:19" x14ac:dyDescent="0.25">
      <c r="A26" s="48">
        <v>25</v>
      </c>
      <c r="B26" s="3" t="str">
        <f t="shared" si="1"/>
        <v>DR. TIA ABSHIRE</v>
      </c>
      <c r="C26" s="2" t="s">
        <v>21</v>
      </c>
      <c r="D26" s="2" t="s">
        <v>74</v>
      </c>
      <c r="E26" s="2"/>
      <c r="F26" s="2" t="s">
        <v>75</v>
      </c>
      <c r="G26" s="33">
        <v>24309</v>
      </c>
      <c r="H26" s="2" t="s">
        <v>17</v>
      </c>
      <c r="I26" s="2" t="s">
        <v>138</v>
      </c>
      <c r="J26" s="4" t="s">
        <v>152</v>
      </c>
      <c r="K26" s="4" t="str">
        <f>INDEX(LOCATION!$A$1:$M$3,3,MATCH(J26,LOCATION!$A$2:$M$2,0))</f>
        <v>AUSTRALIA</v>
      </c>
      <c r="L26" s="4" t="str">
        <f>INDEX(LOCATION!$A$1:$M$3,1,MATCH(J26,LOCATION!$A$2:$M$2,0))</f>
        <v>English</v>
      </c>
      <c r="M26" s="4" t="str">
        <f t="shared" si="0"/>
        <v>abshire.tia@xyz.org</v>
      </c>
      <c r="N26" s="34">
        <v>77.8</v>
      </c>
      <c r="O26" s="2" t="s">
        <v>213</v>
      </c>
      <c r="P26" s="2" t="s">
        <v>216</v>
      </c>
      <c r="Q26" s="3" t="str">
        <f>INDEX(SPORT!$A$1:$B$33,MATCH(R26,SPORT!$B$1:$B$33,0),1)</f>
        <v>OUTDOOR</v>
      </c>
      <c r="R26" s="2" t="s">
        <v>181</v>
      </c>
      <c r="S26" s="35">
        <v>62037</v>
      </c>
    </row>
    <row r="27" spans="1:19" x14ac:dyDescent="0.25">
      <c r="A27" s="48">
        <v>26</v>
      </c>
      <c r="B27" s="3" t="str">
        <f t="shared" si="1"/>
        <v>MS. ISABEL RUNOLFSDOTTIR</v>
      </c>
      <c r="C27" s="2" t="s">
        <v>6</v>
      </c>
      <c r="D27" s="2" t="s">
        <v>76</v>
      </c>
      <c r="E27" s="2"/>
      <c r="F27" s="2" t="s">
        <v>77</v>
      </c>
      <c r="G27" s="33">
        <v>28570</v>
      </c>
      <c r="H27" s="2" t="s">
        <v>69</v>
      </c>
      <c r="I27" s="2" t="s">
        <v>138</v>
      </c>
      <c r="J27" s="4" t="s">
        <v>152</v>
      </c>
      <c r="K27" s="4" t="str">
        <f>INDEX(LOCATION!$A$1:$M$3,3,MATCH(J27,LOCATION!$A$2:$M$2,0))</f>
        <v>AUSTRALIA</v>
      </c>
      <c r="L27" s="4" t="str">
        <f>INDEX(LOCATION!$A$1:$M$3,1,MATCH(J27,LOCATION!$A$2:$M$2,0))</f>
        <v>English</v>
      </c>
      <c r="M27" s="4" t="str">
        <f t="shared" si="0"/>
        <v>runolfsdottir.isabel@xyz.org</v>
      </c>
      <c r="N27" s="34">
        <v>85.9</v>
      </c>
      <c r="O27" s="2" t="s">
        <v>214</v>
      </c>
      <c r="P27" s="2" t="s">
        <v>219</v>
      </c>
      <c r="Q27" s="3" t="str">
        <f>INDEX(SPORT!$A$1:$B$33,MATCH(R27,SPORT!$B$1:$B$33,0),1)</f>
        <v>INDOOR</v>
      </c>
      <c r="R27" s="2" t="s">
        <v>174</v>
      </c>
      <c r="S27" s="35">
        <v>89737</v>
      </c>
    </row>
    <row r="28" spans="1:19" x14ac:dyDescent="0.25">
      <c r="A28" s="48">
        <v>27</v>
      </c>
      <c r="B28" s="3" t="str">
        <f t="shared" si="1"/>
        <v>HR. BARNEY WESACK</v>
      </c>
      <c r="C28" s="2" t="s">
        <v>46</v>
      </c>
      <c r="D28" s="2" t="s">
        <v>78</v>
      </c>
      <c r="E28" s="2"/>
      <c r="F28" s="2" t="s">
        <v>79</v>
      </c>
      <c r="G28" s="33">
        <v>25767</v>
      </c>
      <c r="H28" s="2" t="s">
        <v>17</v>
      </c>
      <c r="I28" s="2" t="s">
        <v>142</v>
      </c>
      <c r="J28" s="4" t="s">
        <v>154</v>
      </c>
      <c r="K28" s="4" t="str">
        <f>INDEX(LOCATION!$A$1:$M$3,3,MATCH(J28,LOCATION!$A$2:$M$2,0))</f>
        <v>AUSTRIA</v>
      </c>
      <c r="L28" s="4" t="str">
        <f>INDEX(LOCATION!$A$1:$M$3,1,MATCH(J28,LOCATION!$A$2:$M$2,0))</f>
        <v>German</v>
      </c>
      <c r="M28" s="4" t="str">
        <f t="shared" si="0"/>
        <v>wesack.barney@xyz.com</v>
      </c>
      <c r="N28" s="34">
        <v>93.4</v>
      </c>
      <c r="O28" s="2" t="s">
        <v>213</v>
      </c>
      <c r="P28" s="2" t="s">
        <v>219</v>
      </c>
      <c r="Q28" s="3" t="str">
        <f>INDEX(SPORT!$A$1:$B$33,MATCH(R28,SPORT!$B$1:$B$33,0),1)</f>
        <v>INDOOR</v>
      </c>
      <c r="R28" s="2" t="s">
        <v>197</v>
      </c>
      <c r="S28" s="35">
        <v>41039</v>
      </c>
    </row>
    <row r="29" spans="1:19" x14ac:dyDescent="0.25">
      <c r="A29" s="48">
        <v>28</v>
      </c>
      <c r="B29" s="3" t="str">
        <f t="shared" si="1"/>
        <v>HR. BARUCH KADE</v>
      </c>
      <c r="C29" s="2" t="s">
        <v>46</v>
      </c>
      <c r="D29" s="2" t="s">
        <v>80</v>
      </c>
      <c r="E29" s="2"/>
      <c r="F29" s="2" t="s">
        <v>81</v>
      </c>
      <c r="G29" s="33">
        <v>30020</v>
      </c>
      <c r="H29" s="2" t="s">
        <v>53</v>
      </c>
      <c r="I29" s="2" t="s">
        <v>142</v>
      </c>
      <c r="J29" s="4" t="s">
        <v>154</v>
      </c>
      <c r="K29" s="4" t="str">
        <f>INDEX(LOCATION!$A$1:$M$3,3,MATCH(J29,LOCATION!$A$2:$M$2,0))</f>
        <v>AUSTRIA</v>
      </c>
      <c r="L29" s="4" t="str">
        <f>INDEX(LOCATION!$A$1:$M$3,1,MATCH(J29,LOCATION!$A$2:$M$2,0))</f>
        <v>German</v>
      </c>
      <c r="M29" s="4" t="str">
        <f t="shared" si="0"/>
        <v>kade.baruch@xyz.com</v>
      </c>
      <c r="N29" s="34">
        <v>95.5</v>
      </c>
      <c r="O29" s="2" t="s">
        <v>218</v>
      </c>
      <c r="P29" s="2" t="s">
        <v>212</v>
      </c>
      <c r="Q29" s="3" t="str">
        <f>INDEX(SPORT!$A$1:$B$33,MATCH(R29,SPORT!$B$1:$B$33,0),1)</f>
        <v>OUTDOOR</v>
      </c>
      <c r="R29" s="2" t="s">
        <v>186</v>
      </c>
      <c r="S29" s="35">
        <v>28458</v>
      </c>
    </row>
    <row r="30" spans="1:19" x14ac:dyDescent="0.25">
      <c r="A30" s="48">
        <v>29</v>
      </c>
      <c r="B30" s="3" t="str">
        <f t="shared" si="1"/>
        <v>PROF. LIESBETH ROSEMANN</v>
      </c>
      <c r="C30" s="2" t="s">
        <v>50</v>
      </c>
      <c r="D30" s="2" t="s">
        <v>82</v>
      </c>
      <c r="E30" s="2"/>
      <c r="F30" s="2" t="s">
        <v>83</v>
      </c>
      <c r="G30" s="33">
        <v>34361</v>
      </c>
      <c r="H30" s="2" t="s">
        <v>12</v>
      </c>
      <c r="I30" s="2" t="s">
        <v>138</v>
      </c>
      <c r="J30" s="4" t="s">
        <v>154</v>
      </c>
      <c r="K30" s="4" t="str">
        <f>INDEX(LOCATION!$A$1:$M$3,3,MATCH(J30,LOCATION!$A$2:$M$2,0))</f>
        <v>AUSTRIA</v>
      </c>
      <c r="L30" s="4" t="str">
        <f>INDEX(LOCATION!$A$1:$M$3,1,MATCH(J30,LOCATION!$A$2:$M$2,0))</f>
        <v>German</v>
      </c>
      <c r="M30" s="4" t="str">
        <f t="shared" si="0"/>
        <v>rosemann.liesbeth@xyz.com</v>
      </c>
      <c r="N30" s="34">
        <v>52.2</v>
      </c>
      <c r="O30" s="2" t="s">
        <v>214</v>
      </c>
      <c r="P30" s="2" t="s">
        <v>217</v>
      </c>
      <c r="Q30" s="3" t="str">
        <f>INDEX(SPORT!$A$1:$B$33,MATCH(R30,SPORT!$B$1:$B$33,0),1)</f>
        <v>OUTDOOR</v>
      </c>
      <c r="R30" s="2" t="s">
        <v>181</v>
      </c>
      <c r="S30" s="35">
        <v>55007</v>
      </c>
    </row>
    <row r="31" spans="1:19" x14ac:dyDescent="0.25">
      <c r="A31" s="48">
        <v>30</v>
      </c>
      <c r="B31" s="3" t="str">
        <f t="shared" si="1"/>
        <v>MME. VALENTINE MOREAU</v>
      </c>
      <c r="C31" s="2" t="s">
        <v>84</v>
      </c>
      <c r="D31" s="2" t="s">
        <v>85</v>
      </c>
      <c r="E31" s="2"/>
      <c r="F31" s="2" t="s">
        <v>86</v>
      </c>
      <c r="G31" s="33">
        <v>29137</v>
      </c>
      <c r="H31" s="2" t="s">
        <v>9</v>
      </c>
      <c r="I31" s="2" t="s">
        <v>138</v>
      </c>
      <c r="J31" s="4" t="s">
        <v>157</v>
      </c>
      <c r="K31" s="4" t="str">
        <f>INDEX(LOCATION!$A$1:$M$3,3,MATCH(J31,LOCATION!$A$2:$M$2,0))</f>
        <v>FRANCE</v>
      </c>
      <c r="L31" s="4" t="str">
        <f>INDEX(LOCATION!$A$1:$M$3,1,MATCH(J31,LOCATION!$A$2:$M$2,0))</f>
        <v>French</v>
      </c>
      <c r="M31" s="4" t="str">
        <f t="shared" si="0"/>
        <v>moreau.valentine@xyz.com</v>
      </c>
      <c r="N31" s="34">
        <v>74.599999999999994</v>
      </c>
      <c r="O31" s="2" t="s">
        <v>214</v>
      </c>
      <c r="P31" s="2" t="s">
        <v>219</v>
      </c>
      <c r="Q31" s="3" t="str">
        <f>INDEX(SPORT!$A$1:$B$33,MATCH(R31,SPORT!$B$1:$B$33,0),1)</f>
        <v>OUTDOOR</v>
      </c>
      <c r="R31" s="2" t="s">
        <v>198</v>
      </c>
      <c r="S31" s="35">
        <v>69041</v>
      </c>
    </row>
    <row r="32" spans="1:19" x14ac:dyDescent="0.25">
      <c r="A32" s="48">
        <v>31</v>
      </c>
      <c r="B32" s="3" t="str">
        <f t="shared" si="1"/>
        <v>MME. PAULETTE DURAND</v>
      </c>
      <c r="C32" s="2" t="s">
        <v>84</v>
      </c>
      <c r="D32" s="2" t="s">
        <v>87</v>
      </c>
      <c r="E32" s="2"/>
      <c r="F32" s="2" t="s">
        <v>88</v>
      </c>
      <c r="G32" s="33">
        <v>32867</v>
      </c>
      <c r="H32" s="2" t="s">
        <v>64</v>
      </c>
      <c r="I32" s="2" t="s">
        <v>138</v>
      </c>
      <c r="J32" s="4" t="s">
        <v>157</v>
      </c>
      <c r="K32" s="4" t="str">
        <f>INDEX(LOCATION!$A$1:$M$3,3,MATCH(J32,LOCATION!$A$2:$M$2,0))</f>
        <v>FRANCE</v>
      </c>
      <c r="L32" s="4" t="str">
        <f>INDEX(LOCATION!$A$1:$M$3,1,MATCH(J32,LOCATION!$A$2:$M$2,0))</f>
        <v>French</v>
      </c>
      <c r="M32" s="4" t="str">
        <f t="shared" si="0"/>
        <v>durand.paulette@xyz.com</v>
      </c>
      <c r="N32" s="34">
        <v>81.7</v>
      </c>
      <c r="O32" s="2" t="s">
        <v>213</v>
      </c>
      <c r="P32" s="2" t="s">
        <v>212</v>
      </c>
      <c r="Q32" s="3" t="str">
        <f>INDEX(SPORT!$A$1:$B$33,MATCH(R32,SPORT!$B$1:$B$33,0),1)</f>
        <v>INDOOR</v>
      </c>
      <c r="R32" s="2" t="s">
        <v>197</v>
      </c>
      <c r="S32" s="35">
        <v>86262</v>
      </c>
    </row>
    <row r="33" spans="1:19" x14ac:dyDescent="0.25">
      <c r="A33" s="48">
        <v>32</v>
      </c>
      <c r="B33" s="3" t="str">
        <f t="shared" si="1"/>
        <v>MME. LAURE-ALIX CHEVALIER</v>
      </c>
      <c r="C33" s="2" t="s">
        <v>84</v>
      </c>
      <c r="D33" s="2" t="s">
        <v>89</v>
      </c>
      <c r="E33" s="2"/>
      <c r="F33" s="2" t="s">
        <v>90</v>
      </c>
      <c r="G33" s="33">
        <v>25925</v>
      </c>
      <c r="H33" s="2" t="s">
        <v>64</v>
      </c>
      <c r="I33" s="2" t="s">
        <v>138</v>
      </c>
      <c r="J33" s="4" t="s">
        <v>157</v>
      </c>
      <c r="K33" s="4" t="str">
        <f>INDEX(LOCATION!$A$1:$M$3,3,MATCH(J33,LOCATION!$A$2:$M$2,0))</f>
        <v>FRANCE</v>
      </c>
      <c r="L33" s="4" t="str">
        <f>INDEX(LOCATION!$A$1:$M$3,1,MATCH(J33,LOCATION!$A$2:$M$2,0))</f>
        <v>French</v>
      </c>
      <c r="M33" s="4" t="str">
        <f t="shared" si="0"/>
        <v>chevalier.laure-alix@xyz.com</v>
      </c>
      <c r="N33" s="34">
        <v>78.099999999999994</v>
      </c>
      <c r="O33" s="2" t="s">
        <v>214</v>
      </c>
      <c r="P33" s="2" t="s">
        <v>217</v>
      </c>
      <c r="Q33" s="3" t="str">
        <f>INDEX(SPORT!$A$1:$B$33,MATCH(R33,SPORT!$B$1:$B$33,0),1)</f>
        <v>OUTDOOR</v>
      </c>
      <c r="R33" s="2" t="s">
        <v>195</v>
      </c>
      <c r="S33" s="35">
        <v>19234</v>
      </c>
    </row>
    <row r="34" spans="1:19" x14ac:dyDescent="0.25">
      <c r="A34" s="48">
        <v>33</v>
      </c>
      <c r="B34" s="3" t="str">
        <f t="shared" si="1"/>
        <v>M. CLAUDE TOUSSAINT</v>
      </c>
      <c r="C34" s="2" t="s">
        <v>91</v>
      </c>
      <c r="D34" s="2" t="s">
        <v>92</v>
      </c>
      <c r="E34" s="2"/>
      <c r="F34" s="2" t="s">
        <v>93</v>
      </c>
      <c r="G34" s="33">
        <v>29529</v>
      </c>
      <c r="H34" s="2" t="s">
        <v>40</v>
      </c>
      <c r="I34" s="2" t="s">
        <v>142</v>
      </c>
      <c r="J34" s="4" t="s">
        <v>157</v>
      </c>
      <c r="K34" s="4" t="str">
        <f>INDEX(LOCATION!$A$1:$M$3,3,MATCH(J34,LOCATION!$A$2:$M$2,0))</f>
        <v>FRANCE</v>
      </c>
      <c r="L34" s="4" t="str">
        <f>INDEX(LOCATION!$A$1:$M$3,1,MATCH(J34,LOCATION!$A$2:$M$2,0))</f>
        <v>French</v>
      </c>
      <c r="M34" s="4" t="str">
        <f t="shared" si="0"/>
        <v>toussaint.claude@xyz.com</v>
      </c>
      <c r="N34" s="34">
        <v>57.1</v>
      </c>
      <c r="O34" s="2" t="s">
        <v>209</v>
      </c>
      <c r="P34" s="2" t="s">
        <v>217</v>
      </c>
      <c r="Q34" s="3" t="str">
        <f>INDEX(SPORT!$A$1:$B$33,MATCH(R34,SPORT!$B$1:$B$33,0),1)</f>
        <v>INDOOR</v>
      </c>
      <c r="R34" s="2" t="s">
        <v>199</v>
      </c>
      <c r="S34" s="35">
        <v>95123</v>
      </c>
    </row>
    <row r="35" spans="1:19" x14ac:dyDescent="0.25">
      <c r="A35" s="48">
        <v>34</v>
      </c>
      <c r="B35" s="3" t="str">
        <f t="shared" si="1"/>
        <v>M. VICTOR LENOIR</v>
      </c>
      <c r="C35" s="2" t="s">
        <v>91</v>
      </c>
      <c r="D35" s="2" t="s">
        <v>94</v>
      </c>
      <c r="E35" s="2"/>
      <c r="F35" s="2" t="s">
        <v>95</v>
      </c>
      <c r="G35" s="33">
        <v>29875</v>
      </c>
      <c r="H35" s="2" t="s">
        <v>9</v>
      </c>
      <c r="I35" s="2" t="s">
        <v>142</v>
      </c>
      <c r="J35" s="4" t="s">
        <v>157</v>
      </c>
      <c r="K35" s="4" t="str">
        <f>INDEX(LOCATION!$A$1:$M$3,3,MATCH(J35,LOCATION!$A$2:$M$2,0))</f>
        <v>FRANCE</v>
      </c>
      <c r="L35" s="4" t="str">
        <f>INDEX(LOCATION!$A$1:$M$3,1,MATCH(J35,LOCATION!$A$2:$M$2,0))</f>
        <v>French</v>
      </c>
      <c r="M35" s="4" t="str">
        <f t="shared" si="0"/>
        <v>lenoir.victor@xyz.com</v>
      </c>
      <c r="N35" s="34">
        <v>56</v>
      </c>
      <c r="O35" s="2" t="s">
        <v>214</v>
      </c>
      <c r="P35" s="2" t="s">
        <v>219</v>
      </c>
      <c r="Q35" s="3" t="str">
        <f>INDEX(SPORT!$A$1:$B$33,MATCH(R35,SPORT!$B$1:$B$33,0),1)</f>
        <v>OUTDOOR</v>
      </c>
      <c r="R35" s="2" t="s">
        <v>193</v>
      </c>
      <c r="S35" s="35">
        <v>62761</v>
      </c>
    </row>
    <row r="36" spans="1:19" x14ac:dyDescent="0.25">
      <c r="A36" s="48">
        <v>35</v>
      </c>
      <c r="B36" s="3" t="str">
        <f t="shared" si="1"/>
        <v>M. ARTHUR LENOIR</v>
      </c>
      <c r="C36" s="2" t="s">
        <v>91</v>
      </c>
      <c r="D36" s="2" t="s">
        <v>96</v>
      </c>
      <c r="E36" s="2"/>
      <c r="F36" s="2" t="s">
        <v>95</v>
      </c>
      <c r="G36" s="33">
        <v>20300</v>
      </c>
      <c r="H36" s="2" t="s">
        <v>30</v>
      </c>
      <c r="I36" s="2" t="s">
        <v>142</v>
      </c>
      <c r="J36" s="4" t="s">
        <v>157</v>
      </c>
      <c r="K36" s="4" t="str">
        <f>INDEX(LOCATION!$A$1:$M$3,3,MATCH(J36,LOCATION!$A$2:$M$2,0))</f>
        <v>FRANCE</v>
      </c>
      <c r="L36" s="4" t="str">
        <f>INDEX(LOCATION!$A$1:$M$3,1,MATCH(J36,LOCATION!$A$2:$M$2,0))</f>
        <v>French</v>
      </c>
      <c r="M36" s="4" t="str">
        <f t="shared" si="0"/>
        <v>lenoir.arthur@xyz.com</v>
      </c>
      <c r="N36" s="34">
        <v>88.6</v>
      </c>
      <c r="O36" s="2" t="s">
        <v>213</v>
      </c>
      <c r="P36" s="2" t="s">
        <v>217</v>
      </c>
      <c r="Q36" s="3" t="str">
        <f>INDEX(SPORT!$A$1:$B$33,MATCH(R36,SPORT!$B$1:$B$33,0),1)</f>
        <v>OUTDOOR</v>
      </c>
      <c r="R36" s="2" t="s">
        <v>200</v>
      </c>
      <c r="S36" s="35">
        <v>108431</v>
      </c>
    </row>
    <row r="37" spans="1:19" x14ac:dyDescent="0.25">
      <c r="A37" s="48">
        <v>36</v>
      </c>
      <c r="B37" s="3" t="str">
        <f t="shared" si="1"/>
        <v>M. BENJAMIN LEBRUN-BRUN</v>
      </c>
      <c r="C37" s="2" t="s">
        <v>91</v>
      </c>
      <c r="D37" s="2" t="s">
        <v>97</v>
      </c>
      <c r="E37" s="2"/>
      <c r="F37" s="2" t="s">
        <v>98</v>
      </c>
      <c r="G37" s="33">
        <v>27428</v>
      </c>
      <c r="H37" s="2" t="s">
        <v>12</v>
      </c>
      <c r="I37" s="2" t="s">
        <v>142</v>
      </c>
      <c r="J37" s="4" t="s">
        <v>157</v>
      </c>
      <c r="K37" s="4" t="str">
        <f>INDEX(LOCATION!$A$1:$M$3,3,MATCH(J37,LOCATION!$A$2:$M$2,0))</f>
        <v>FRANCE</v>
      </c>
      <c r="L37" s="4" t="str">
        <f>INDEX(LOCATION!$A$1:$M$3,1,MATCH(J37,LOCATION!$A$2:$M$2,0))</f>
        <v>French</v>
      </c>
      <c r="M37" s="4" t="str">
        <f t="shared" si="0"/>
        <v>lebrun-brun.benjamin@xyz.com</v>
      </c>
      <c r="N37" s="34">
        <v>78.2</v>
      </c>
      <c r="O37" s="2" t="s">
        <v>211</v>
      </c>
      <c r="P37" s="2" t="s">
        <v>212</v>
      </c>
      <c r="Q37" s="3" t="str">
        <f>INDEX(SPORT!$A$1:$B$33,MATCH(R37,SPORT!$B$1:$B$33,0),1)</f>
        <v>OUTDOOR</v>
      </c>
      <c r="R37" s="2" t="s">
        <v>193</v>
      </c>
      <c r="S37" s="35">
        <v>66268</v>
      </c>
    </row>
    <row r="38" spans="1:19" x14ac:dyDescent="0.25">
      <c r="A38" s="48">
        <v>37</v>
      </c>
      <c r="B38" s="3" t="str">
        <f t="shared" si="1"/>
        <v>M. ANTOINE MAILLARD</v>
      </c>
      <c r="C38" s="2" t="s">
        <v>91</v>
      </c>
      <c r="D38" s="2" t="s">
        <v>99</v>
      </c>
      <c r="E38" s="2"/>
      <c r="F38" s="2" t="s">
        <v>100</v>
      </c>
      <c r="G38" s="33">
        <v>31585</v>
      </c>
      <c r="H38" s="2" t="s">
        <v>17</v>
      </c>
      <c r="I38" s="2" t="s">
        <v>142</v>
      </c>
      <c r="J38" s="4" t="s">
        <v>157</v>
      </c>
      <c r="K38" s="4" t="str">
        <f>INDEX(LOCATION!$A$1:$M$3,3,MATCH(J38,LOCATION!$A$2:$M$2,0))</f>
        <v>FRANCE</v>
      </c>
      <c r="L38" s="4" t="str">
        <f>INDEX(LOCATION!$A$1:$M$3,1,MATCH(J38,LOCATION!$A$2:$M$2,0))</f>
        <v>French</v>
      </c>
      <c r="M38" s="4" t="str">
        <f t="shared" si="0"/>
        <v>maillard.antoine@xyz.com</v>
      </c>
      <c r="N38" s="34">
        <v>95.8</v>
      </c>
      <c r="O38" s="2" t="s">
        <v>214</v>
      </c>
      <c r="P38" s="2" t="s">
        <v>215</v>
      </c>
      <c r="Q38" s="3" t="str">
        <f>INDEX(SPORT!$A$1:$B$33,MATCH(R38,SPORT!$B$1:$B$33,0),1)</f>
        <v>OUTDOOR</v>
      </c>
      <c r="R38" s="2" t="s">
        <v>201</v>
      </c>
      <c r="S38" s="35">
        <v>33970</v>
      </c>
    </row>
    <row r="39" spans="1:19" x14ac:dyDescent="0.25">
      <c r="A39" s="48">
        <v>38</v>
      </c>
      <c r="B39" s="3" t="str">
        <f t="shared" si="1"/>
        <v>M. BERNARD HOARAU-GUYON</v>
      </c>
      <c r="C39" s="2" t="s">
        <v>91</v>
      </c>
      <c r="D39" s="2" t="s">
        <v>101</v>
      </c>
      <c r="E39" s="2"/>
      <c r="F39" s="2" t="s">
        <v>102</v>
      </c>
      <c r="G39" s="33">
        <v>30327</v>
      </c>
      <c r="H39" s="2" t="s">
        <v>64</v>
      </c>
      <c r="I39" s="2" t="s">
        <v>142</v>
      </c>
      <c r="J39" s="4" t="s">
        <v>157</v>
      </c>
      <c r="K39" s="4" t="str">
        <f>INDEX(LOCATION!$A$1:$M$3,3,MATCH(J39,LOCATION!$A$2:$M$2,0))</f>
        <v>FRANCE</v>
      </c>
      <c r="L39" s="4" t="str">
        <f>INDEX(LOCATION!$A$1:$M$3,1,MATCH(J39,LOCATION!$A$2:$M$2,0))</f>
        <v>French</v>
      </c>
      <c r="M39" s="4" t="str">
        <f t="shared" si="0"/>
        <v>hoarau-guyon.bernard@xyz.com</v>
      </c>
      <c r="N39" s="34">
        <v>59.7</v>
      </c>
      <c r="O39" s="2" t="s">
        <v>218</v>
      </c>
      <c r="P39" s="2" t="s">
        <v>212</v>
      </c>
      <c r="Q39" s="3" t="str">
        <f>INDEX(SPORT!$A$1:$B$33,MATCH(R39,SPORT!$B$1:$B$33,0),1)</f>
        <v>INDOOR</v>
      </c>
      <c r="R39" s="2" t="s">
        <v>174</v>
      </c>
      <c r="S39" s="35">
        <v>71352</v>
      </c>
    </row>
    <row r="40" spans="1:19" x14ac:dyDescent="0.25">
      <c r="A40" s="48">
        <v>39</v>
      </c>
      <c r="B40" s="3" t="str">
        <f t="shared" si="1"/>
        <v>SR. HIDALGO TERCERO</v>
      </c>
      <c r="C40" s="2" t="s">
        <v>13</v>
      </c>
      <c r="D40" s="2" t="s">
        <v>103</v>
      </c>
      <c r="E40" s="2" t="s">
        <v>104</v>
      </c>
      <c r="F40" s="2" t="s">
        <v>105</v>
      </c>
      <c r="G40" s="33">
        <v>31016</v>
      </c>
      <c r="H40" s="2" t="s">
        <v>27</v>
      </c>
      <c r="I40" s="2" t="s">
        <v>142</v>
      </c>
      <c r="J40" s="4" t="s">
        <v>160</v>
      </c>
      <c r="K40" s="4" t="str">
        <f>INDEX(LOCATION!$A$1:$M$3,3,MATCH(J40,LOCATION!$A$2:$M$2,0))</f>
        <v>ARGENTINA</v>
      </c>
      <c r="L40" s="4" t="str">
        <f>INDEX(LOCATION!$A$1:$M$3,1,MATCH(J40,LOCATION!$A$2:$M$2,0))</f>
        <v>Spanish</v>
      </c>
      <c r="M40" s="4" t="str">
        <f t="shared" si="0"/>
        <v>tercero.hidalgo@xyz.com</v>
      </c>
      <c r="N40" s="34">
        <v>77.7</v>
      </c>
      <c r="O40" s="2" t="s">
        <v>218</v>
      </c>
      <c r="P40" s="2" t="s">
        <v>215</v>
      </c>
      <c r="Q40" s="3" t="str">
        <f>INDEX(SPORT!$A$1:$B$33,MATCH(R40,SPORT!$B$1:$B$33,0),1)</f>
        <v>OUTDOOR</v>
      </c>
      <c r="R40" s="2" t="s">
        <v>196</v>
      </c>
      <c r="S40" s="35">
        <v>116376</v>
      </c>
    </row>
    <row r="41" spans="1:19" x14ac:dyDescent="0.25">
      <c r="A41" s="48">
        <v>40</v>
      </c>
      <c r="B41" s="3" t="str">
        <f t="shared" si="1"/>
        <v>SR. HADALGO POLANCO</v>
      </c>
      <c r="C41" s="2" t="s">
        <v>13</v>
      </c>
      <c r="D41" s="2" t="s">
        <v>106</v>
      </c>
      <c r="E41" s="2"/>
      <c r="F41" s="2" t="s">
        <v>107</v>
      </c>
      <c r="G41" s="33">
        <v>32314</v>
      </c>
      <c r="H41" s="2" t="s">
        <v>108</v>
      </c>
      <c r="I41" s="2" t="s">
        <v>142</v>
      </c>
      <c r="J41" s="4" t="s">
        <v>160</v>
      </c>
      <c r="K41" s="4" t="str">
        <f>INDEX(LOCATION!$A$1:$M$3,3,MATCH(J41,LOCATION!$A$2:$M$2,0))</f>
        <v>ARGENTINA</v>
      </c>
      <c r="L41" s="4" t="str">
        <f>INDEX(LOCATION!$A$1:$M$3,1,MATCH(J41,LOCATION!$A$2:$M$2,0))</f>
        <v>Spanish</v>
      </c>
      <c r="M41" s="4" t="str">
        <f t="shared" si="0"/>
        <v>polanco.hadalgo@xyz.com</v>
      </c>
      <c r="N41" s="34">
        <v>98</v>
      </c>
      <c r="O41" s="2" t="s">
        <v>214</v>
      </c>
      <c r="P41" s="2" t="s">
        <v>210</v>
      </c>
      <c r="Q41" s="3" t="str">
        <f>INDEX(SPORT!$A$1:$B$33,MATCH(R41,SPORT!$B$1:$B$33,0),1)</f>
        <v>OUTDOOR</v>
      </c>
      <c r="R41" s="2" t="s">
        <v>195</v>
      </c>
      <c r="S41" s="35">
        <v>114144</v>
      </c>
    </row>
    <row r="42" spans="1:19" x14ac:dyDescent="0.25">
      <c r="A42" s="48">
        <v>41</v>
      </c>
      <c r="B42" s="3" t="str">
        <f t="shared" si="1"/>
        <v>SRA. LAURA OLIVIERA</v>
      </c>
      <c r="C42" s="2" t="s">
        <v>109</v>
      </c>
      <c r="D42" s="2" t="s">
        <v>110</v>
      </c>
      <c r="E42" s="2"/>
      <c r="F42" s="2" t="s">
        <v>111</v>
      </c>
      <c r="G42" s="33">
        <v>27076</v>
      </c>
      <c r="H42" s="2" t="s">
        <v>12</v>
      </c>
      <c r="I42" s="2" t="s">
        <v>138</v>
      </c>
      <c r="J42" s="4" t="s">
        <v>160</v>
      </c>
      <c r="K42" s="4" t="str">
        <f>INDEX(LOCATION!$A$1:$M$3,3,MATCH(J42,LOCATION!$A$2:$M$2,0))</f>
        <v>ARGENTINA</v>
      </c>
      <c r="L42" s="4" t="str">
        <f>INDEX(LOCATION!$A$1:$M$3,1,MATCH(J42,LOCATION!$A$2:$M$2,0))</f>
        <v>Spanish</v>
      </c>
      <c r="M42" s="4" t="str">
        <f t="shared" si="0"/>
        <v>oliviera.laura@xyz.com</v>
      </c>
      <c r="N42" s="34">
        <v>51.9</v>
      </c>
      <c r="O42" s="2" t="s">
        <v>213</v>
      </c>
      <c r="P42" s="2" t="s">
        <v>212</v>
      </c>
      <c r="Q42" s="3" t="str">
        <f>INDEX(SPORT!$A$1:$B$33,MATCH(R42,SPORT!$B$1:$B$33,0),1)</f>
        <v>OUTDOOR</v>
      </c>
      <c r="R42" s="2" t="s">
        <v>202</v>
      </c>
      <c r="S42" s="35">
        <v>79872</v>
      </c>
    </row>
    <row r="43" spans="1:19" x14ac:dyDescent="0.25">
      <c r="A43" s="48">
        <v>42</v>
      </c>
      <c r="B43" s="3" t="str">
        <f t="shared" si="1"/>
        <v>SRA. AINHOA GARZA</v>
      </c>
      <c r="C43" s="2" t="s">
        <v>109</v>
      </c>
      <c r="D43" s="2" t="s">
        <v>112</v>
      </c>
      <c r="E43" s="2"/>
      <c r="F43" s="2" t="s">
        <v>113</v>
      </c>
      <c r="G43" s="33">
        <v>32941</v>
      </c>
      <c r="H43" s="2" t="s">
        <v>53</v>
      </c>
      <c r="I43" s="2" t="s">
        <v>138</v>
      </c>
      <c r="J43" s="4" t="s">
        <v>162</v>
      </c>
      <c r="K43" s="4" t="str">
        <f>INDEX(LOCATION!$A$1:$M$3,3,MATCH(J43,LOCATION!$A$2:$M$2,0))</f>
        <v>SPAIN</v>
      </c>
      <c r="L43" s="4" t="str">
        <f>INDEX(LOCATION!$A$1:$M$3,1,MATCH(J43,LOCATION!$A$2:$M$2,0))</f>
        <v>Spanish</v>
      </c>
      <c r="M43" s="4" t="str">
        <f t="shared" si="0"/>
        <v>garza.ainhoa@xyz.com</v>
      </c>
      <c r="N43" s="34">
        <v>55.6</v>
      </c>
      <c r="O43" s="2" t="s">
        <v>211</v>
      </c>
      <c r="P43" s="2" t="s">
        <v>217</v>
      </c>
      <c r="Q43" s="3" t="str">
        <f>INDEX(SPORT!$A$1:$B$33,MATCH(R43,SPORT!$B$1:$B$33,0),1)</f>
        <v>INDOOR</v>
      </c>
      <c r="R43" s="2" t="s">
        <v>203</v>
      </c>
      <c r="S43" s="35">
        <v>101969</v>
      </c>
    </row>
    <row r="44" spans="1:19" x14ac:dyDescent="0.25">
      <c r="A44" s="48">
        <v>43</v>
      </c>
      <c r="B44" s="3" t="str">
        <f t="shared" si="1"/>
        <v>SRA. ISABEL BANDA</v>
      </c>
      <c r="C44" s="2" t="s">
        <v>109</v>
      </c>
      <c r="D44" s="2" t="s">
        <v>76</v>
      </c>
      <c r="E44" s="2"/>
      <c r="F44" s="2" t="s">
        <v>114</v>
      </c>
      <c r="G44" s="33">
        <v>21927</v>
      </c>
      <c r="H44" s="2" t="s">
        <v>64</v>
      </c>
      <c r="I44" s="2" t="s">
        <v>138</v>
      </c>
      <c r="J44" s="4" t="s">
        <v>162</v>
      </c>
      <c r="K44" s="4" t="str">
        <f>INDEX(LOCATION!$A$1:$M$3,3,MATCH(J44,LOCATION!$A$2:$M$2,0))</f>
        <v>SPAIN</v>
      </c>
      <c r="L44" s="4" t="str">
        <f>INDEX(LOCATION!$A$1:$M$3,1,MATCH(J44,LOCATION!$A$2:$M$2,0))</f>
        <v>Spanish</v>
      </c>
      <c r="M44" s="4" t="str">
        <f t="shared" si="0"/>
        <v>banda.isabel@xyz.com</v>
      </c>
      <c r="N44" s="34">
        <v>102.3</v>
      </c>
      <c r="O44" s="2" t="s">
        <v>213</v>
      </c>
      <c r="P44" s="2" t="s">
        <v>217</v>
      </c>
      <c r="Q44" s="3" t="str">
        <f>INDEX(SPORT!$A$1:$B$33,MATCH(R44,SPORT!$B$1:$B$33,0),1)</f>
        <v>OUTDOOR</v>
      </c>
      <c r="R44" s="2" t="s">
        <v>196</v>
      </c>
      <c r="S44" s="35">
        <v>50659</v>
      </c>
    </row>
    <row r="45" spans="1:19" x14ac:dyDescent="0.25">
      <c r="A45" s="48">
        <v>44</v>
      </c>
      <c r="B45" s="3" t="str">
        <f t="shared" si="1"/>
        <v>SRA. CAROLOTA MATEOS</v>
      </c>
      <c r="C45" s="2" t="s">
        <v>109</v>
      </c>
      <c r="D45" s="2" t="s">
        <v>115</v>
      </c>
      <c r="E45" s="2"/>
      <c r="F45" s="2" t="s">
        <v>116</v>
      </c>
      <c r="G45" s="33">
        <v>23952</v>
      </c>
      <c r="H45" s="2" t="s">
        <v>30</v>
      </c>
      <c r="I45" s="2" t="s">
        <v>138</v>
      </c>
      <c r="J45" s="4" t="s">
        <v>162</v>
      </c>
      <c r="K45" s="4" t="str">
        <f>INDEX(LOCATION!$A$1:$M$3,3,MATCH(J45,LOCATION!$A$2:$M$2,0))</f>
        <v>SPAIN</v>
      </c>
      <c r="L45" s="4" t="str">
        <f>INDEX(LOCATION!$A$1:$M$3,1,MATCH(J45,LOCATION!$A$2:$M$2,0))</f>
        <v>Spanish</v>
      </c>
      <c r="M45" s="4" t="str">
        <f t="shared" si="0"/>
        <v>mateos.carolota@xyz.com</v>
      </c>
      <c r="N45" s="34">
        <v>58.8</v>
      </c>
      <c r="O45" s="2" t="s">
        <v>218</v>
      </c>
      <c r="P45" s="2" t="s">
        <v>212</v>
      </c>
      <c r="Q45" s="3" t="str">
        <f>INDEX(SPORT!$A$1:$B$33,MATCH(R45,SPORT!$B$1:$B$33,0),1)</f>
        <v>OUTDOOR</v>
      </c>
      <c r="R45" s="2" t="s">
        <v>202</v>
      </c>
      <c r="S45" s="35">
        <v>58215</v>
      </c>
    </row>
    <row r="46" spans="1:19" x14ac:dyDescent="0.25">
      <c r="A46" s="48">
        <v>45</v>
      </c>
      <c r="B46" s="3" t="str">
        <f t="shared" si="1"/>
        <v>MW. ELIZE PRINS</v>
      </c>
      <c r="C46" s="2" t="s">
        <v>117</v>
      </c>
      <c r="D46" s="2" t="s">
        <v>118</v>
      </c>
      <c r="E46" s="2"/>
      <c r="F46" s="2" t="s">
        <v>119</v>
      </c>
      <c r="G46" s="33">
        <v>22044</v>
      </c>
      <c r="H46" s="2" t="s">
        <v>20</v>
      </c>
      <c r="I46" s="2" t="s">
        <v>138</v>
      </c>
      <c r="J46" s="4" t="s">
        <v>165</v>
      </c>
      <c r="K46" s="4" t="str">
        <f>INDEX(LOCATION!$A$1:$M$3,3,MATCH(J46,LOCATION!$A$2:$M$2,0))</f>
        <v>NETHERLANDS</v>
      </c>
      <c r="L46" s="4" t="str">
        <f>INDEX(LOCATION!$A$1:$M$3,1,MATCH(J46,LOCATION!$A$2:$M$2,0))</f>
        <v>Dutch</v>
      </c>
      <c r="M46" s="4" t="str">
        <f t="shared" si="0"/>
        <v>prins.elize@xyz.com</v>
      </c>
      <c r="N46" s="34">
        <v>63.8</v>
      </c>
      <c r="O46" s="2" t="s">
        <v>214</v>
      </c>
      <c r="P46" s="2" t="s">
        <v>217</v>
      </c>
      <c r="Q46" s="3" t="str">
        <f>INDEX(SPORT!$A$1:$B$33,MATCH(R46,SPORT!$B$1:$B$33,0),1)</f>
        <v>INDOOR</v>
      </c>
      <c r="R46" s="2" t="s">
        <v>204</v>
      </c>
      <c r="S46" s="35">
        <v>39935</v>
      </c>
    </row>
    <row r="47" spans="1:19" x14ac:dyDescent="0.25">
      <c r="A47" s="48">
        <v>46</v>
      </c>
      <c r="B47" s="3" t="str">
        <f t="shared" si="1"/>
        <v>DHR. RYAN PHAM</v>
      </c>
      <c r="C47" s="2" t="s">
        <v>120</v>
      </c>
      <c r="D47" s="2" t="s">
        <v>121</v>
      </c>
      <c r="E47" s="2"/>
      <c r="F47" s="2" t="s">
        <v>122</v>
      </c>
      <c r="G47" s="33">
        <v>26940</v>
      </c>
      <c r="H47" s="2" t="s">
        <v>9</v>
      </c>
      <c r="I47" s="2" t="s">
        <v>142</v>
      </c>
      <c r="J47" s="4" t="s">
        <v>165</v>
      </c>
      <c r="K47" s="4" t="str">
        <f>INDEX(LOCATION!$A$1:$M$3,3,MATCH(J47,LOCATION!$A$2:$M$2,0))</f>
        <v>NETHERLANDS</v>
      </c>
      <c r="L47" s="4" t="str">
        <f>INDEX(LOCATION!$A$1:$M$3,1,MATCH(J47,LOCATION!$A$2:$M$2,0))</f>
        <v>Dutch</v>
      </c>
      <c r="M47" s="4" t="str">
        <f t="shared" si="0"/>
        <v>pham.ryan@xyz.com</v>
      </c>
      <c r="N47" s="34">
        <v>98.6</v>
      </c>
      <c r="O47" s="2" t="s">
        <v>213</v>
      </c>
      <c r="P47" s="2" t="s">
        <v>219</v>
      </c>
      <c r="Q47" s="3" t="str">
        <f>INDEX(SPORT!$A$1:$B$33,MATCH(R47,SPORT!$B$1:$B$33,0),1)</f>
        <v>OUTDOOR</v>
      </c>
      <c r="R47" s="2" t="s">
        <v>195</v>
      </c>
      <c r="S47" s="35">
        <v>44865</v>
      </c>
    </row>
    <row r="48" spans="1:19" x14ac:dyDescent="0.25">
      <c r="A48" s="48">
        <v>47</v>
      </c>
      <c r="B48" s="3" t="str">
        <f t="shared" si="1"/>
        <v>MW ELISE ROTTEVEEL</v>
      </c>
      <c r="C48" s="2" t="s">
        <v>123</v>
      </c>
      <c r="D48" s="2" t="s">
        <v>124</v>
      </c>
      <c r="E48" s="2"/>
      <c r="F48" s="2" t="s">
        <v>125</v>
      </c>
      <c r="G48" s="33">
        <v>24936</v>
      </c>
      <c r="H48" s="2" t="s">
        <v>69</v>
      </c>
      <c r="I48" s="2" t="s">
        <v>138</v>
      </c>
      <c r="J48" s="4" t="s">
        <v>165</v>
      </c>
      <c r="K48" s="4" t="str">
        <f>INDEX(LOCATION!$A$1:$M$3,3,MATCH(J48,LOCATION!$A$2:$M$2,0))</f>
        <v>NETHERLANDS</v>
      </c>
      <c r="L48" s="4" t="str">
        <f>INDEX(LOCATION!$A$1:$M$3,1,MATCH(J48,LOCATION!$A$2:$M$2,0))</f>
        <v>Dutch</v>
      </c>
      <c r="M48" s="4" t="str">
        <f t="shared" si="0"/>
        <v>rotteveel.elise@xyz.com</v>
      </c>
      <c r="N48" s="34">
        <v>61.8</v>
      </c>
      <c r="O48" s="2" t="s">
        <v>218</v>
      </c>
      <c r="P48" s="2" t="s">
        <v>212</v>
      </c>
      <c r="Q48" s="3" t="str">
        <f>INDEX(SPORT!$A$1:$B$33,MATCH(R48,SPORT!$B$1:$B$33,0),1)</f>
        <v>OUTDOOR</v>
      </c>
      <c r="R48" s="2" t="s">
        <v>195</v>
      </c>
      <c r="S48" s="35">
        <v>90478</v>
      </c>
    </row>
    <row r="49" spans="1:19" x14ac:dyDescent="0.25">
      <c r="A49" s="48">
        <v>48</v>
      </c>
      <c r="B49" s="3" t="str">
        <f t="shared" si="1"/>
        <v>FRU. MIRJAM SODERBERG</v>
      </c>
      <c r="C49" s="2" t="s">
        <v>126</v>
      </c>
      <c r="D49" s="2" t="s">
        <v>127</v>
      </c>
      <c r="E49" s="2"/>
      <c r="F49" s="2" t="s">
        <v>128</v>
      </c>
      <c r="G49" s="33">
        <v>35567</v>
      </c>
      <c r="H49" s="2" t="s">
        <v>20</v>
      </c>
      <c r="I49" s="2" t="s">
        <v>138</v>
      </c>
      <c r="J49" s="4" t="s">
        <v>168</v>
      </c>
      <c r="K49" s="4" t="str">
        <f>INDEX(LOCATION!$A$1:$M$3,3,MATCH(J49,LOCATION!$A$2:$M$2,0))</f>
        <v>SWEDEN</v>
      </c>
      <c r="L49" s="4" t="str">
        <f>INDEX(LOCATION!$A$1:$M$3,1,MATCH(J49,LOCATION!$A$2:$M$2,0))</f>
        <v>Swedish</v>
      </c>
      <c r="M49" s="4" t="str">
        <f t="shared" si="0"/>
        <v>soderberg.mirjam@xyz.com</v>
      </c>
      <c r="N49" s="34">
        <v>50</v>
      </c>
      <c r="O49" s="2" t="s">
        <v>213</v>
      </c>
      <c r="P49" s="2" t="s">
        <v>217</v>
      </c>
      <c r="Q49" s="3" t="str">
        <f>INDEX(SPORT!$A$1:$B$33,MATCH(R49,SPORT!$B$1:$B$33,0),1)</f>
        <v>OUTDOOR</v>
      </c>
      <c r="R49" s="2" t="s">
        <v>177</v>
      </c>
      <c r="S49" s="35">
        <v>38965</v>
      </c>
    </row>
    <row r="50" spans="1:19" x14ac:dyDescent="0.25">
      <c r="A50" s="48">
        <v>49</v>
      </c>
      <c r="B50" s="3" t="str">
        <f t="shared" si="1"/>
        <v>H. BERNDT PALSSON</v>
      </c>
      <c r="C50" s="2" t="s">
        <v>129</v>
      </c>
      <c r="D50" s="2" t="s">
        <v>130</v>
      </c>
      <c r="E50" s="2"/>
      <c r="F50" s="2" t="s">
        <v>131</v>
      </c>
      <c r="G50" s="33">
        <v>31832</v>
      </c>
      <c r="H50" s="2" t="s">
        <v>53</v>
      </c>
      <c r="I50" s="2" t="s">
        <v>142</v>
      </c>
      <c r="J50" s="4" t="s">
        <v>168</v>
      </c>
      <c r="K50" s="4" t="str">
        <f>INDEX(LOCATION!$A$1:$M$3,3,MATCH(J50,LOCATION!$A$2:$M$2,0))</f>
        <v>SWEDEN</v>
      </c>
      <c r="L50" s="4" t="str">
        <f>INDEX(LOCATION!$A$1:$M$3,1,MATCH(J50,LOCATION!$A$2:$M$2,0))</f>
        <v>Swedish</v>
      </c>
      <c r="M50" s="4" t="str">
        <f t="shared" si="0"/>
        <v>palsson.berndt@xyz.com</v>
      </c>
      <c r="N50" s="34">
        <v>45.9</v>
      </c>
      <c r="O50" s="2" t="s">
        <v>214</v>
      </c>
      <c r="P50" s="2" t="s">
        <v>210</v>
      </c>
      <c r="Q50" s="3" t="str">
        <f>INDEX(SPORT!$A$1:$B$33,MATCH(R50,SPORT!$B$1:$B$33,0),1)</f>
        <v>OUTDOOR</v>
      </c>
      <c r="R50" s="2" t="s">
        <v>205</v>
      </c>
      <c r="S50" s="35">
        <v>35387</v>
      </c>
    </row>
    <row r="51" spans="1:19" x14ac:dyDescent="0.25">
      <c r="A51" s="48">
        <v>50</v>
      </c>
      <c r="B51" s="3" t="str">
        <f t="shared" si="1"/>
        <v>SR. ADRIANO SOBRINHO</v>
      </c>
      <c r="C51" s="2" t="s">
        <v>13</v>
      </c>
      <c r="D51" s="2" t="s">
        <v>132</v>
      </c>
      <c r="E51" s="2" t="s">
        <v>133</v>
      </c>
      <c r="F51" s="2" t="s">
        <v>134</v>
      </c>
      <c r="G51" s="33">
        <v>34178</v>
      </c>
      <c r="H51" s="2" t="s">
        <v>30</v>
      </c>
      <c r="I51" s="2" t="s">
        <v>142</v>
      </c>
      <c r="J51" s="4" t="s">
        <v>169</v>
      </c>
      <c r="K51" s="4" t="str">
        <f>INDEX(LOCATION!$A$1:$M$3,3,MATCH(J51,LOCATION!$A$2:$M$2,0))</f>
        <v>BRAZIL</v>
      </c>
      <c r="L51" s="4" t="str">
        <f>INDEX(LOCATION!$A$1:$M$3,1,MATCH(J51,LOCATION!$A$2:$M$2,0))</f>
        <v>Portuguese</v>
      </c>
      <c r="M51" s="4" t="str">
        <f t="shared" si="0"/>
        <v>sobrinho.adriano@xyz.com</v>
      </c>
      <c r="N51" s="34">
        <v>92.5</v>
      </c>
      <c r="O51" s="2" t="s">
        <v>209</v>
      </c>
      <c r="P51" s="2" t="s">
        <v>216</v>
      </c>
      <c r="Q51" s="3" t="str">
        <f>INDEX(SPORT!$A$1:$B$33,MATCH(R51,SPORT!$B$1:$B$33,0),1)</f>
        <v>INDOOR</v>
      </c>
      <c r="R51" s="2" t="s">
        <v>206</v>
      </c>
      <c r="S51" s="35">
        <v>20532</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7" sqref="B7"/>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M6" sqref="M6"/>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Arth</cp:lastModifiedBy>
  <dcterms:created xsi:type="dcterms:W3CDTF">2019-05-28T07:07:38Z</dcterms:created>
  <dcterms:modified xsi:type="dcterms:W3CDTF">2023-06-08T11:44:09Z</dcterms:modified>
</cp:coreProperties>
</file>