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a Alam\Desktop\"/>
    </mc:Choice>
  </mc:AlternateContent>
  <xr:revisionPtr revIDLastSave="0" documentId="13_ncr:1_{ECD35527-B318-4A4A-830F-0FDD86412A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ssel" sheetId="4" r:id="rId1"/>
  </sheets>
  <externalReferences>
    <externalReference r:id="rId2"/>
  </externalReferences>
  <definedNames>
    <definedName name="DivertReason">'[1]Raw Data'!$CJ$15:$CJ$18</definedName>
    <definedName name="HOD">'[1]Raw Data'!$CJ$20:$CJ$21</definedName>
  </definedNames>
  <calcPr calcId="191029" calcMode="manual"/>
</workbook>
</file>

<file path=xl/calcChain.xml><?xml version="1.0" encoding="utf-8"?>
<calcChain xmlns="http://schemas.openxmlformats.org/spreadsheetml/2006/main">
  <c r="F44" i="4" l="1"/>
  <c r="P44" i="4" s="1"/>
  <c r="T33" i="4"/>
  <c r="S33" i="4"/>
  <c r="Q33" i="4"/>
  <c r="M33" i="4"/>
  <c r="K44" i="4" l="1"/>
  <c r="S44" i="4" s="1"/>
  <c r="E42" i="4"/>
  <c r="E43" i="4" s="1"/>
  <c r="L44" i="4"/>
  <c r="R44" i="4"/>
  <c r="H44" i="4"/>
  <c r="N44" i="4"/>
  <c r="I44" i="4"/>
  <c r="O44" i="4"/>
  <c r="J44" i="4"/>
  <c r="T32" i="4"/>
  <c r="S32" i="4"/>
  <c r="Q32" i="4"/>
  <c r="M32" i="4"/>
  <c r="T31" i="4"/>
  <c r="S31" i="4"/>
  <c r="Q31" i="4"/>
  <c r="M31" i="4"/>
  <c r="T30" i="4"/>
  <c r="S30" i="4"/>
  <c r="Q30" i="4"/>
  <c r="M30" i="4"/>
  <c r="T29" i="4"/>
  <c r="S29" i="4"/>
  <c r="Q29" i="4"/>
  <c r="M29" i="4"/>
  <c r="T28" i="4"/>
  <c r="S28" i="4"/>
  <c r="Q28" i="4"/>
  <c r="M28" i="4"/>
  <c r="T27" i="4"/>
  <c r="S27" i="4"/>
  <c r="Q27" i="4"/>
  <c r="M27" i="4"/>
  <c r="T26" i="4"/>
  <c r="S26" i="4"/>
  <c r="Q26" i="4"/>
  <c r="M26" i="4"/>
  <c r="T25" i="4"/>
  <c r="S25" i="4"/>
  <c r="Q25" i="4"/>
  <c r="M25" i="4"/>
  <c r="T24" i="4"/>
  <c r="S24" i="4"/>
  <c r="Q24" i="4"/>
  <c r="M24" i="4"/>
  <c r="T23" i="4"/>
  <c r="S23" i="4"/>
  <c r="Q23" i="4"/>
  <c r="M23" i="4"/>
  <c r="M44" i="4" s="1"/>
  <c r="T22" i="4"/>
  <c r="S22" i="4"/>
  <c r="Q22" i="4"/>
  <c r="M22" i="4"/>
  <c r="T21" i="4"/>
  <c r="S21" i="4"/>
  <c r="Q21" i="4"/>
  <c r="Q44" i="4" s="1"/>
  <c r="M21" i="4"/>
  <c r="G21" i="4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T44" i="4" l="1"/>
  <c r="B50" i="4"/>
  <c r="B51" i="4"/>
  <c r="B52" i="4"/>
  <c r="B53" i="4"/>
  <c r="B54" i="4"/>
  <c r="B55" i="4"/>
  <c r="B56" i="4"/>
  <c r="B57" i="4"/>
  <c r="B58" i="4"/>
  <c r="B59" i="4"/>
  <c r="B60" i="4"/>
  <c r="B61" i="4"/>
  <c r="B49" i="4"/>
  <c r="C50" i="4"/>
  <c r="C51" i="4"/>
  <c r="C52" i="4"/>
  <c r="C53" i="4"/>
  <c r="C54" i="4"/>
  <c r="C55" i="4"/>
  <c r="C56" i="4"/>
  <c r="C57" i="4"/>
  <c r="C58" i="4"/>
  <c r="C59" i="4"/>
  <c r="C60" i="4"/>
  <c r="C61" i="4"/>
  <c r="C49" i="4"/>
  <c r="D50" i="4"/>
  <c r="D51" i="4"/>
  <c r="D52" i="4"/>
  <c r="D53" i="4"/>
  <c r="D54" i="4"/>
  <c r="D55" i="4"/>
  <c r="D56" i="4"/>
  <c r="D57" i="4"/>
  <c r="D58" i="4"/>
  <c r="D59" i="4"/>
  <c r="D60" i="4"/>
  <c r="D61" i="4"/>
  <c r="D49" i="4"/>
  <c r="F73" i="4" l="1"/>
  <c r="K69" i="4" l="1"/>
  <c r="K68" i="4"/>
  <c r="J69" i="4"/>
  <c r="J68" i="4"/>
  <c r="N68" i="4" l="1"/>
  <c r="N69" i="4"/>
  <c r="F75" i="4" l="1"/>
  <c r="D75" i="4"/>
  <c r="R70" i="4"/>
  <c r="Q70" i="4"/>
  <c r="P70" i="4"/>
  <c r="O70" i="4"/>
  <c r="H70" i="4"/>
  <c r="G70" i="4"/>
  <c r="B70" i="4"/>
  <c r="K67" i="4" s="1"/>
  <c r="R69" i="4"/>
  <c r="Q69" i="4"/>
  <c r="P69" i="4"/>
  <c r="O69" i="4"/>
  <c r="M69" i="4"/>
  <c r="L69" i="4"/>
  <c r="I69" i="4"/>
  <c r="H69" i="4"/>
  <c r="G69" i="4"/>
  <c r="B69" i="4"/>
  <c r="R68" i="4"/>
  <c r="Q68" i="4"/>
  <c r="P68" i="4"/>
  <c r="O68" i="4"/>
  <c r="M68" i="4"/>
  <c r="L68" i="4"/>
  <c r="I68" i="4"/>
  <c r="H68" i="4"/>
  <c r="G68" i="4"/>
  <c r="B68" i="4"/>
  <c r="B67" i="4"/>
  <c r="Y44" i="4"/>
  <c r="W44" i="4"/>
  <c r="X44" i="4"/>
  <c r="R67" i="4" l="1"/>
  <c r="N67" i="4"/>
  <c r="J67" i="4"/>
  <c r="Q67" i="4"/>
  <c r="M67" i="4"/>
  <c r="I67" i="4"/>
  <c r="U72" i="4" s="1"/>
  <c r="O67" i="4"/>
  <c r="P67" i="4"/>
  <c r="U75" i="4" s="1"/>
  <c r="L67" i="4"/>
  <c r="G67" i="4"/>
  <c r="D76" i="4"/>
  <c r="U73" i="4"/>
  <c r="H67" i="4"/>
  <c r="A49" i="4" l="1"/>
  <c r="D73" i="4"/>
  <c r="L45" i="4"/>
  <c r="M45" i="4"/>
  <c r="J76" i="4" l="1"/>
  <c r="L73" i="4"/>
  <c r="F76" i="4"/>
  <c r="H76" i="4" s="1"/>
</calcChain>
</file>

<file path=xl/sharedStrings.xml><?xml version="1.0" encoding="utf-8"?>
<sst xmlns="http://schemas.openxmlformats.org/spreadsheetml/2006/main" count="207" uniqueCount="131">
  <si>
    <t>Commence Loading</t>
  </si>
  <si>
    <t>Complete Loading</t>
  </si>
  <si>
    <t>Surveyor</t>
  </si>
  <si>
    <t>Coal Type</t>
  </si>
  <si>
    <t>PQS vs Forecast vs CS (jika ada) vs Lab per barges.</t>
  </si>
  <si>
    <t>Date</t>
  </si>
  <si>
    <t>Barge</t>
  </si>
  <si>
    <t>Product</t>
  </si>
  <si>
    <t>Rf Mining</t>
  </si>
  <si>
    <t>Rf KLS</t>
  </si>
  <si>
    <t>Lab - PQS</t>
  </si>
  <si>
    <t>Lab-Forecast</t>
  </si>
  <si>
    <t>Forecast-PQS</t>
  </si>
  <si>
    <t>Lab-CS</t>
  </si>
  <si>
    <t>Max</t>
  </si>
  <si>
    <t>Min</t>
  </si>
  <si>
    <t xml:space="preserve">CUMMULATIVE SHIPPING QUALITY </t>
  </si>
  <si>
    <t xml:space="preserve"> </t>
  </si>
  <si>
    <t>No</t>
  </si>
  <si>
    <t>Complete Kelanis</t>
  </si>
  <si>
    <t>BARGE</t>
  </si>
  <si>
    <t>Cargo</t>
  </si>
  <si>
    <t>ADL</t>
  </si>
  <si>
    <t>RM</t>
  </si>
  <si>
    <t>TM *</t>
  </si>
  <si>
    <t>IM</t>
  </si>
  <si>
    <t>ASH</t>
  </si>
  <si>
    <t>VM</t>
  </si>
  <si>
    <t>FC</t>
  </si>
  <si>
    <t>TS</t>
  </si>
  <si>
    <t>CV (adb)</t>
  </si>
  <si>
    <t>CV (daf)</t>
  </si>
  <si>
    <t>CV (ar)</t>
  </si>
  <si>
    <t>Remark</t>
  </si>
  <si>
    <t>PRE-REPORT OF TEMPERATURE (°C)</t>
  </si>
  <si>
    <t>Time</t>
  </si>
  <si>
    <t>Cumm.</t>
  </si>
  <si>
    <t>(%ar)</t>
  </si>
  <si>
    <t>(%adb)</t>
  </si>
  <si>
    <t>Kcal/Kg</t>
  </si>
  <si>
    <t>MIN</t>
  </si>
  <si>
    <t>AVG</t>
  </si>
  <si>
    <t>MAX</t>
  </si>
  <si>
    <t>Cargo Plan =</t>
  </si>
  <si>
    <t>Cargo on Board =</t>
  </si>
  <si>
    <t>Balance =</t>
  </si>
  <si>
    <t>Cummulative</t>
  </si>
  <si>
    <t>Cummulative Vessel</t>
  </si>
  <si>
    <t>Minimum QR</t>
  </si>
  <si>
    <t>Nomination</t>
  </si>
  <si>
    <t>First</t>
  </si>
  <si>
    <t>Final</t>
  </si>
  <si>
    <t>Buyer</t>
  </si>
  <si>
    <t>Remarks</t>
  </si>
  <si>
    <t>Draught Survey Vessel</t>
  </si>
  <si>
    <t>Total</t>
  </si>
  <si>
    <t>Diff Draught survey Bg. Vs Vessel</t>
  </si>
  <si>
    <t>Draught Survey Barging</t>
  </si>
  <si>
    <t>NOTES</t>
  </si>
  <si>
    <t>PQS</t>
  </si>
  <si>
    <t>Forecast</t>
  </si>
  <si>
    <t>PAD+PSM</t>
  </si>
  <si>
    <t>CS</t>
  </si>
  <si>
    <t>LAB</t>
  </si>
  <si>
    <t xml:space="preserve">Draught Survey </t>
  </si>
  <si>
    <t>Average</t>
  </si>
  <si>
    <t>Status Barge Divert (quality dan operasional).</t>
  </si>
  <si>
    <t>Jetty Loading</t>
  </si>
  <si>
    <t>Mother Vessel</t>
  </si>
  <si>
    <t xml:space="preserve">Review PQS : </t>
  </si>
  <si>
    <t>Corrective Action</t>
  </si>
  <si>
    <t>Review Operasional :</t>
  </si>
  <si>
    <t xml:space="preserve">Review Accuracy : </t>
  </si>
  <si>
    <t xml:space="preserve">Barge dengan deviasi  : </t>
  </si>
  <si>
    <t xml:space="preserve">Summary :
</t>
  </si>
  <si>
    <t>Lab - PQS Ori</t>
  </si>
  <si>
    <t>PQS Ori</t>
  </si>
  <si>
    <t>envirocoal</t>
  </si>
  <si>
    <t>Target 7DF</t>
  </si>
  <si>
    <t>CV Cumulative akhir (notes apakah target sesuai dengan Quality 7DF)</t>
  </si>
  <si>
    <t>(Actual Vessel - Target 7DF)</t>
  </si>
  <si>
    <t>Price Wise</t>
  </si>
  <si>
    <t>: MV China Energy (WB)</t>
  </si>
  <si>
    <t>: China Huaneng Group Fuel Co.Ltd, China</t>
  </si>
  <si>
    <t>: 01-08- 2021 (17.30)</t>
  </si>
  <si>
    <t>: Sucofindo</t>
  </si>
  <si>
    <t>: WB (Wara Balangan)</t>
  </si>
  <si>
    <t>: SCM</t>
  </si>
  <si>
    <t>Rijection Limit by QR MKT :</t>
  </si>
  <si>
    <t>Quality Requirement (Acceptable) :</t>
  </si>
  <si>
    <t>TM ar ( % )                    :</t>
  </si>
  <si>
    <t>-</t>
  </si>
  <si>
    <t>TM ar ( % ) max                :</t>
  </si>
  <si>
    <t>Ash ar ( % )                   :</t>
  </si>
  <si>
    <t>Ash ar ( % ) max               :</t>
  </si>
  <si>
    <t>TS ar ( % )                      :</t>
  </si>
  <si>
    <t>TS ar ( % ) max                  :</t>
  </si>
  <si>
    <t>CV gar ( kcal/kg)        :</t>
  </si>
  <si>
    <t>CV gar ( kcal/kg) min    :</t>
  </si>
  <si>
    <t>Source of Coal : SCM</t>
  </si>
  <si>
    <t>CV gar ( kcal/kg) max   :</t>
  </si>
  <si>
    <t>Rejection limit                  :</t>
  </si>
  <si>
    <t>Loading System</t>
  </si>
  <si>
    <t>FTU 3501/IC</t>
  </si>
  <si>
    <t>Composite</t>
  </si>
  <si>
    <t xml:space="preserve">Balangan 40%, AI 60% </t>
  </si>
  <si>
    <t>Standard ISO</t>
  </si>
  <si>
    <t>MJL 333</t>
  </si>
  <si>
    <t>Batok</t>
  </si>
  <si>
    <t>Pulau Tiga 366</t>
  </si>
  <si>
    <t>R/C dari MV Intan Daya 332 (WB) - HOD/Opr Reason</t>
  </si>
  <si>
    <t>MJL 331</t>
  </si>
  <si>
    <t>R/C dari MV Datang 712 (WB)</t>
  </si>
  <si>
    <t>Bengku</t>
  </si>
  <si>
    <t>Pulau Tiga 3509</t>
  </si>
  <si>
    <t>Bayas</t>
  </si>
  <si>
    <t>RMN 3306</t>
  </si>
  <si>
    <t>MJL 305</t>
  </si>
  <si>
    <t>Masada 18</t>
  </si>
  <si>
    <t>Beluru</t>
  </si>
  <si>
    <t>RMN 3201</t>
  </si>
  <si>
    <t>K1</t>
  </si>
  <si>
    <t>WB</t>
  </si>
  <si>
    <t>MV China Energy (WB)</t>
  </si>
  <si>
    <t>China Huaneng Group Fuel Co.Ltd, China</t>
  </si>
  <si>
    <t>MV Intan Daya 322 (WB) - geos</t>
  </si>
  <si>
    <t>TP Utilities PTE. LTD, Singapore</t>
  </si>
  <si>
    <t>MV Da Tang 712 (WB)</t>
  </si>
  <si>
    <t>Datang International (Hong Kong) Limited, China</t>
  </si>
  <si>
    <t>: 04-08- 2021 (23.45)</t>
  </si>
  <si>
    <t>R/C ke MV Rixta Oldendorf (WB)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</si>
</sst>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€-2]\ #,##0.00_);[Red]\([$€-2]\ #,##0.00\)"/>
    <numFmt numFmtId="165" formatCode="0.0"/>
    <numFmt numFmtId="166" formatCode="_(* #,##0_);_(* \(#,##0\);_(* &quot;-&quot;??_);_(@_)"/>
    <numFmt numFmtId="167" formatCode="_(* #,##0.0_);_(* \(#,##0.0\);_(* &quot;-&quot;??_);_(@_)"/>
    <numFmt numFmtId="168" formatCode="0\ \°\C"/>
    <numFmt numFmtId="169" formatCode="[$-409]d\-mmm;@"/>
    <numFmt numFmtId="170" formatCode="_(&quot;$&quot;* #,##0.0_);_(&quot;$&quot;* \(#,##0.0\);_(&quot;$&quot;* &quot;-&quot;?_);_(@_)"/>
    <numFmt numFmtId="171" formatCode="_(\$* #,##0.0_);_(\$* \(#,##0.0\);_(\$* \-?_);_(@_)"/>
    <numFmt numFmtId="172" formatCode="&quot;IR£&quot;#,##0.00;[Red]\-&quot;IR£&quot;#,##0.00"/>
    <numFmt numFmtId="173" formatCode="&quot;IR£&quot;#,##0.00;[Red]&quot;-IR£&quot;#,##0.00"/>
    <numFmt numFmtId="174" formatCode="_(&quot;Rp&quot;* #,##0.0_);_(&quot;Rp&quot;* \(#,##0.0\);_(&quot;Rp&quot;* &quot;-&quot;?_);_(@_)"/>
    <numFmt numFmtId="175" formatCode="&quot;£&quot;#,##0.00;[Red]\-&quot;£&quot;#,##0.00"/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_ * #,##0.00_ ;_ * \-#,##0.00_ ;_ * &quot;-&quot;??_ ;_ @_ "/>
    <numFmt numFmtId="179" formatCode="_(* #,##0.00_);_(* \(#,##0.00\);_(* \-??_);_(@_)"/>
    <numFmt numFmtId="180" formatCode="_-* #,##0.00_-;\-* #,##0.00_-;_-* &quot;-&quot;??_-;_-@_-"/>
    <numFmt numFmtId="181" formatCode="_-* #,##0.00_р_._-;\-* #,##0.00_р_._-;_-* \-??_р_._-;_-@_-"/>
    <numFmt numFmtId="182" formatCode="_-* #,##0.00_р_._-;\-* #,##0.00_р_._-;_-* &quot;-&quot;??_р_._-;_-@_-"/>
    <numFmt numFmtId="183" formatCode="_(* #,##0.00_);\(* #,##0.00\);_(* &quot;-&quot;??_);_(@_)"/>
    <numFmt numFmtId="184" formatCode="0.00_)"/>
    <numFmt numFmtId="185" formatCode="00000"/>
  </numFmts>
  <fonts count="7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Cambria"/>
      <family val="1"/>
    </font>
    <font>
      <b/>
      <sz val="14"/>
      <color indexed="10"/>
      <name val="Cambria"/>
      <family val="1"/>
    </font>
    <font>
      <sz val="11"/>
      <color theme="1"/>
      <name val="Calibri"/>
      <family val="2"/>
      <scheme val="minor"/>
    </font>
    <font>
      <b/>
      <sz val="22"/>
      <color theme="0"/>
      <name val="Cambria"/>
      <family val="1"/>
    </font>
    <font>
      <sz val="10"/>
      <name val="Cambria"/>
      <family val="1"/>
    </font>
    <font>
      <u/>
      <sz val="10"/>
      <color rgb="FFFF0000"/>
      <name val="Cambria"/>
      <family val="1"/>
    </font>
    <font>
      <u/>
      <sz val="10"/>
      <name val="Cambria"/>
      <family val="1"/>
    </font>
    <font>
      <b/>
      <u/>
      <sz val="10"/>
      <color rgb="FF0000FF"/>
      <name val="Cambria"/>
      <family val="1"/>
    </font>
    <font>
      <sz val="10"/>
      <color rgb="FF0000FF"/>
      <name val="Cambria"/>
      <family val="1"/>
    </font>
    <font>
      <sz val="14"/>
      <name val="Cambria"/>
      <family val="1"/>
    </font>
    <font>
      <sz val="10"/>
      <color rgb="FFFF0000"/>
      <name val="Cambria"/>
      <family val="1"/>
    </font>
    <font>
      <sz val="10"/>
      <color theme="0"/>
      <name val="Cambria"/>
      <family val="1"/>
    </font>
    <font>
      <sz val="9"/>
      <color theme="0"/>
      <name val="Cambria"/>
      <family val="1"/>
    </font>
    <font>
      <b/>
      <sz val="10"/>
      <name val="Cambria"/>
      <family val="1"/>
    </font>
    <font>
      <sz val="10"/>
      <color indexed="10"/>
      <name val="Cambria"/>
      <family val="1"/>
    </font>
    <font>
      <b/>
      <sz val="10"/>
      <color rgb="FF0000FF"/>
      <name val="Cambria"/>
      <family val="1"/>
    </font>
    <font>
      <sz val="10"/>
      <color theme="0"/>
      <name val="Arial"/>
      <family val="2"/>
    </font>
    <font>
      <sz val="12"/>
      <name val="¹ÙÅÁÃ¼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angal"/>
      <family val="2"/>
    </font>
    <font>
      <sz val="8"/>
      <name val="Times New Roman"/>
      <family val="1"/>
    </font>
    <font>
      <sz val="6"/>
      <color indexed="8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  <family val="2"/>
    </font>
    <font>
      <b/>
      <i/>
      <sz val="16"/>
      <name val="Arial"/>
      <family val="2"/>
    </font>
    <font>
      <b/>
      <i/>
      <sz val="16"/>
      <name val="Helv"/>
    </font>
    <font>
      <sz val="10"/>
      <name val="Times New Roman"/>
      <family val="1"/>
    </font>
    <font>
      <sz val="10"/>
      <name val="Trebuchet MS"/>
      <family val="2"/>
    </font>
    <font>
      <sz val="12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1"/>
      <color theme="1"/>
      <name val="Comic Sans MS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0"/>
      <name val="Arial"/>
      <family val="2"/>
    </font>
    <font>
      <b/>
      <sz val="14"/>
      <name val="Calibri"/>
      <family val="2"/>
      <scheme val="minor"/>
    </font>
    <font>
      <b/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20"/>
      <color rgb="FF00B050"/>
      <name val="Bauhaus 93"/>
      <family val="5"/>
    </font>
  </fonts>
  <fills count="6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7"/>
      </patternFill>
    </fill>
    <fill>
      <patternFill patternType="solid">
        <fgColor indexed="41"/>
        <bgColor indexed="31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19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930">
    <xf numFmtId="0" fontId="0" fillId="0" borderId="0"/>
    <xf numFmtId="0" fontId="12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69" fontId="12" fillId="0" borderId="0"/>
    <xf numFmtId="0" fontId="12" fillId="0" borderId="0"/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2" fontId="12" fillId="0" borderId="0">
      <protection locked="0"/>
    </xf>
    <xf numFmtId="172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4" fontId="12" fillId="0" borderId="0">
      <protection locked="0"/>
    </xf>
    <xf numFmtId="170" fontId="12" fillId="0" borderId="0">
      <protection locked="0"/>
    </xf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2" fontId="12" fillId="0" borderId="0">
      <protection locked="0"/>
    </xf>
    <xf numFmtId="172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2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3" fontId="12" fillId="0" borderId="0">
      <protection locked="0"/>
    </xf>
    <xf numFmtId="174" fontId="12" fillId="0" borderId="0">
      <protection locked="0"/>
    </xf>
    <xf numFmtId="170" fontId="12" fillId="0" borderId="0">
      <protection locked="0"/>
    </xf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0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171" fontId="12" fillId="0" borderId="0">
      <protection locked="0"/>
    </xf>
    <xf numFmtId="9" fontId="30" fillId="0" borderId="0" applyFont="0" applyFill="0" applyBorder="0" applyAlignment="0" applyProtection="0"/>
    <xf numFmtId="0" fontId="31" fillId="12" borderId="0" applyNumberFormat="0" applyBorder="0" applyAlignment="0" applyProtection="0"/>
    <xf numFmtId="169" fontId="31" fillId="12" borderId="0" applyNumberFormat="0" applyBorder="0" applyAlignment="0" applyProtection="0"/>
    <xf numFmtId="0" fontId="31" fillId="12" borderId="0" applyNumberFormat="0" applyBorder="0" applyAlignment="0" applyProtection="0"/>
    <xf numFmtId="169" fontId="31" fillId="12" borderId="0" applyNumberFormat="0" applyBorder="0" applyAlignment="0" applyProtection="0"/>
    <xf numFmtId="0" fontId="31" fillId="12" borderId="0" applyNumberFormat="0" applyBorder="0" applyAlignment="0" applyProtection="0"/>
    <xf numFmtId="169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169" fontId="31" fillId="14" borderId="0" applyNumberFormat="0" applyBorder="0" applyAlignment="0" applyProtection="0"/>
    <xf numFmtId="0" fontId="31" fillId="14" borderId="0" applyNumberFormat="0" applyBorder="0" applyAlignment="0" applyProtection="0"/>
    <xf numFmtId="169" fontId="31" fillId="14" borderId="0" applyNumberFormat="0" applyBorder="0" applyAlignment="0" applyProtection="0"/>
    <xf numFmtId="0" fontId="31" fillId="14" borderId="0" applyNumberFormat="0" applyBorder="0" applyAlignment="0" applyProtection="0"/>
    <xf numFmtId="169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31" fillId="16" borderId="0" applyNumberFormat="0" applyBorder="0" applyAlignment="0" applyProtection="0"/>
    <xf numFmtId="169" fontId="31" fillId="16" borderId="0" applyNumberFormat="0" applyBorder="0" applyAlignment="0" applyProtection="0"/>
    <xf numFmtId="0" fontId="31" fillId="16" borderId="0" applyNumberFormat="0" applyBorder="0" applyAlignment="0" applyProtection="0"/>
    <xf numFmtId="169" fontId="31" fillId="16" borderId="0" applyNumberFormat="0" applyBorder="0" applyAlignment="0" applyProtection="0"/>
    <xf numFmtId="0" fontId="31" fillId="16" borderId="0" applyNumberFormat="0" applyBorder="0" applyAlignment="0" applyProtection="0"/>
    <xf numFmtId="169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169" fontId="31" fillId="18" borderId="0" applyNumberFormat="0" applyBorder="0" applyAlignment="0" applyProtection="0"/>
    <xf numFmtId="0" fontId="31" fillId="18" borderId="0" applyNumberFormat="0" applyBorder="0" applyAlignment="0" applyProtection="0"/>
    <xf numFmtId="169" fontId="31" fillId="18" borderId="0" applyNumberFormat="0" applyBorder="0" applyAlignment="0" applyProtection="0"/>
    <xf numFmtId="0" fontId="31" fillId="18" borderId="0" applyNumberFormat="0" applyBorder="0" applyAlignment="0" applyProtection="0"/>
    <xf numFmtId="169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169" fontId="31" fillId="20" borderId="0" applyNumberFormat="0" applyBorder="0" applyAlignment="0" applyProtection="0"/>
    <xf numFmtId="0" fontId="31" fillId="20" borderId="0" applyNumberFormat="0" applyBorder="0" applyAlignment="0" applyProtection="0"/>
    <xf numFmtId="169" fontId="31" fillId="20" borderId="0" applyNumberFormat="0" applyBorder="0" applyAlignment="0" applyProtection="0"/>
    <xf numFmtId="0" fontId="31" fillId="20" borderId="0" applyNumberFormat="0" applyBorder="0" applyAlignment="0" applyProtection="0"/>
    <xf numFmtId="169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169" fontId="31" fillId="24" borderId="0" applyNumberFormat="0" applyBorder="0" applyAlignment="0" applyProtection="0"/>
    <xf numFmtId="0" fontId="31" fillId="24" borderId="0" applyNumberFormat="0" applyBorder="0" applyAlignment="0" applyProtection="0"/>
    <xf numFmtId="169" fontId="31" fillId="24" borderId="0" applyNumberFormat="0" applyBorder="0" applyAlignment="0" applyProtection="0"/>
    <xf numFmtId="0" fontId="31" fillId="24" borderId="0" applyNumberFormat="0" applyBorder="0" applyAlignment="0" applyProtection="0"/>
    <xf numFmtId="169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169" fontId="31" fillId="26" borderId="0" applyNumberFormat="0" applyBorder="0" applyAlignment="0" applyProtection="0"/>
    <xf numFmtId="0" fontId="31" fillId="26" borderId="0" applyNumberFormat="0" applyBorder="0" applyAlignment="0" applyProtection="0"/>
    <xf numFmtId="169" fontId="31" fillId="26" borderId="0" applyNumberFormat="0" applyBorder="0" applyAlignment="0" applyProtection="0"/>
    <xf numFmtId="0" fontId="31" fillId="26" borderId="0" applyNumberFormat="0" applyBorder="0" applyAlignment="0" applyProtection="0"/>
    <xf numFmtId="169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169" fontId="31" fillId="28" borderId="0" applyNumberFormat="0" applyBorder="0" applyAlignment="0" applyProtection="0"/>
    <xf numFmtId="0" fontId="31" fillId="28" borderId="0" applyNumberFormat="0" applyBorder="0" applyAlignment="0" applyProtection="0"/>
    <xf numFmtId="169" fontId="31" fillId="28" borderId="0" applyNumberFormat="0" applyBorder="0" applyAlignment="0" applyProtection="0"/>
    <xf numFmtId="0" fontId="31" fillId="28" borderId="0" applyNumberFormat="0" applyBorder="0" applyAlignment="0" applyProtection="0"/>
    <xf numFmtId="169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18" borderId="0" applyNumberFormat="0" applyBorder="0" applyAlignment="0" applyProtection="0"/>
    <xf numFmtId="169" fontId="31" fillId="18" borderId="0" applyNumberFormat="0" applyBorder="0" applyAlignment="0" applyProtection="0"/>
    <xf numFmtId="0" fontId="31" fillId="18" borderId="0" applyNumberFormat="0" applyBorder="0" applyAlignment="0" applyProtection="0"/>
    <xf numFmtId="169" fontId="31" fillId="18" borderId="0" applyNumberFormat="0" applyBorder="0" applyAlignment="0" applyProtection="0"/>
    <xf numFmtId="0" fontId="31" fillId="18" borderId="0" applyNumberFormat="0" applyBorder="0" applyAlignment="0" applyProtection="0"/>
    <xf numFmtId="169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4" borderId="0" applyNumberFormat="0" applyBorder="0" applyAlignment="0" applyProtection="0"/>
    <xf numFmtId="169" fontId="31" fillId="24" borderId="0" applyNumberFormat="0" applyBorder="0" applyAlignment="0" applyProtection="0"/>
    <xf numFmtId="0" fontId="31" fillId="24" borderId="0" applyNumberFormat="0" applyBorder="0" applyAlignment="0" applyProtection="0"/>
    <xf numFmtId="169" fontId="31" fillId="24" borderId="0" applyNumberFormat="0" applyBorder="0" applyAlignment="0" applyProtection="0"/>
    <xf numFmtId="0" fontId="31" fillId="24" borderId="0" applyNumberFormat="0" applyBorder="0" applyAlignment="0" applyProtection="0"/>
    <xf numFmtId="169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30" borderId="0" applyNumberFormat="0" applyBorder="0" applyAlignment="0" applyProtection="0"/>
    <xf numFmtId="169" fontId="31" fillId="30" borderId="0" applyNumberFormat="0" applyBorder="0" applyAlignment="0" applyProtection="0"/>
    <xf numFmtId="0" fontId="31" fillId="30" borderId="0" applyNumberFormat="0" applyBorder="0" applyAlignment="0" applyProtection="0"/>
    <xf numFmtId="169" fontId="31" fillId="30" borderId="0" applyNumberFormat="0" applyBorder="0" applyAlignment="0" applyProtection="0"/>
    <xf numFmtId="0" fontId="31" fillId="30" borderId="0" applyNumberFormat="0" applyBorder="0" applyAlignment="0" applyProtection="0"/>
    <xf numFmtId="169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17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169" fontId="30" fillId="0" borderId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9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4" fillId="48" borderId="37" applyNumberFormat="0" applyAlignment="0" applyProtection="0"/>
    <xf numFmtId="0" fontId="35" fillId="50" borderId="38" applyNumberFormat="0" applyAlignment="0" applyProtection="0"/>
    <xf numFmtId="0" fontId="35" fillId="51" borderId="38" applyNumberFormat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9" fontId="36" fillId="0" borderId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43" fontId="37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36" fillId="0" borderId="0" applyFill="0" applyBorder="0" applyAlignment="0" applyProtection="0"/>
    <xf numFmtId="43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79" fontId="12" fillId="0" borderId="0" applyFill="0" applyBorder="0" applyAlignment="0" applyProtection="0"/>
    <xf numFmtId="179" fontId="12" fillId="0" borderId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0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183" fontId="3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9" fontId="36" fillId="0" borderId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9" fontId="36" fillId="0" borderId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9" fontId="36" fillId="0" borderId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9" fontId="36" fillId="0" borderId="0" applyFont="0" applyFill="0" applyBorder="0" applyProtection="0">
      <alignment horizontal="center" vertical="justify"/>
    </xf>
    <xf numFmtId="43" fontId="15" fillId="0" borderId="0" applyFont="0" applyFill="0" applyBorder="0" applyAlignment="0" applyProtection="0"/>
    <xf numFmtId="179" fontId="36" fillId="0" borderId="0" applyFont="0" applyFill="0" applyBorder="0" applyProtection="0">
      <alignment horizontal="center" vertical="justify"/>
    </xf>
    <xf numFmtId="43" fontId="15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1" fillId="52" borderId="0"/>
    <xf numFmtId="0" fontId="40" fillId="0" borderId="0"/>
    <xf numFmtId="0" fontId="31" fillId="0" borderId="0"/>
    <xf numFmtId="0" fontId="41" fillId="0" borderId="0" applyNumberFormat="0" applyFill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38" fontId="43" fillId="53" borderId="0" applyNumberFormat="0" applyBorder="0" applyAlignment="0" applyProtection="0"/>
    <xf numFmtId="38" fontId="43" fillId="53" borderId="0" applyNumberFormat="0" applyBorder="0" applyAlignment="0" applyProtection="0"/>
    <xf numFmtId="38" fontId="43" fillId="53" borderId="0" applyNumberFormat="0" applyBorder="0" applyAlignment="0" applyProtection="0"/>
    <xf numFmtId="38" fontId="43" fillId="53" borderId="0" applyNumberFormat="0" applyBorder="0" applyAlignment="0" applyProtection="0"/>
    <xf numFmtId="38" fontId="43" fillId="53" borderId="0" applyNumberFormat="0" applyBorder="0" applyAlignment="0" applyProtection="0"/>
    <xf numFmtId="0" fontId="43" fillId="49" borderId="0" applyNumberFormat="0" applyBorder="0" applyAlignment="0" applyProtection="0"/>
    <xf numFmtId="0" fontId="44" fillId="0" borderId="39" applyNumberFormat="0" applyFill="0" applyAlignment="0" applyProtection="0"/>
    <xf numFmtId="0" fontId="45" fillId="0" borderId="40" applyNumberFormat="0" applyFill="0" applyAlignment="0" applyProtection="0"/>
    <xf numFmtId="0" fontId="46" fillId="0" borderId="41" applyNumberFormat="0" applyFill="0" applyAlignment="0" applyProtection="0"/>
    <xf numFmtId="0" fontId="46" fillId="0" borderId="0" applyNumberFormat="0" applyFill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0" fontId="43" fillId="54" borderId="0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10" fontId="43" fillId="10" borderId="7" applyNumberFormat="0" applyBorder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2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7" fillId="23" borderId="37" applyNumberFormat="0" applyAlignment="0" applyProtection="0"/>
    <xf numFmtId="0" fontId="48" fillId="0" borderId="42" applyNumberFormat="0" applyFill="0" applyAlignment="0" applyProtection="0"/>
    <xf numFmtId="0" fontId="49" fillId="55" borderId="0" applyNumberFormat="0" applyBorder="0" applyAlignment="0" applyProtection="0"/>
    <xf numFmtId="0" fontId="49" fillId="56" borderId="0" applyNumberFormat="0" applyBorder="0" applyAlignment="0" applyProtection="0"/>
    <xf numFmtId="0" fontId="50" fillId="0" borderId="0"/>
    <xf numFmtId="184" fontId="51" fillId="0" borderId="0"/>
    <xf numFmtId="184" fontId="5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5" fillId="0" borderId="0"/>
    <xf numFmtId="0" fontId="11" fillId="0" borderId="0"/>
    <xf numFmtId="0" fontId="11" fillId="0" borderId="0"/>
    <xf numFmtId="184" fontId="53" fillId="0" borderId="0"/>
    <xf numFmtId="0" fontId="11" fillId="0" borderId="0"/>
    <xf numFmtId="0" fontId="15" fillId="0" borderId="0"/>
    <xf numFmtId="0" fontId="15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5" fillId="0" borderId="0"/>
    <xf numFmtId="0" fontId="12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169" fontId="54" fillId="0" borderId="0"/>
    <xf numFmtId="0" fontId="12" fillId="0" borderId="0"/>
    <xf numFmtId="0" fontId="54" fillId="0" borderId="0"/>
    <xf numFmtId="169" fontId="54" fillId="0" borderId="0"/>
    <xf numFmtId="0" fontId="12" fillId="0" borderId="0"/>
    <xf numFmtId="0" fontId="54" fillId="0" borderId="0"/>
    <xf numFmtId="169" fontId="54" fillId="0" borderId="0"/>
    <xf numFmtId="0" fontId="12" fillId="0" borderId="0"/>
    <xf numFmtId="0" fontId="54" fillId="0" borderId="0"/>
    <xf numFmtId="169" fontId="54" fillId="0" borderId="0"/>
    <xf numFmtId="0" fontId="12" fillId="0" borderId="0"/>
    <xf numFmtId="0" fontId="12" fillId="0" borderId="0"/>
    <xf numFmtId="0" fontId="12" fillId="0" borderId="0"/>
    <xf numFmtId="0" fontId="55" fillId="57" borderId="0"/>
    <xf numFmtId="0" fontId="15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3" fillId="0" borderId="0"/>
    <xf numFmtId="0" fontId="12" fillId="0" borderId="0"/>
    <xf numFmtId="185" fontId="53" fillId="0" borderId="0"/>
    <xf numFmtId="0" fontId="11" fillId="0" borderId="0"/>
    <xf numFmtId="0" fontId="12" fillId="0" borderId="0"/>
    <xf numFmtId="169" fontId="12" fillId="0" borderId="0"/>
    <xf numFmtId="164" fontId="53" fillId="0" borderId="0"/>
    <xf numFmtId="0" fontId="53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5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5" fillId="0" borderId="0"/>
    <xf numFmtId="0" fontId="12" fillId="0" borderId="0"/>
    <xf numFmtId="0" fontId="57" fillId="0" borderId="0"/>
    <xf numFmtId="0" fontId="12" fillId="0" borderId="0"/>
    <xf numFmtId="0" fontId="5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84" fontId="53" fillId="0" borderId="0"/>
    <xf numFmtId="0" fontId="55" fillId="0" borderId="0"/>
    <xf numFmtId="0" fontId="12" fillId="0" borderId="0"/>
    <xf numFmtId="0" fontId="58" fillId="0" borderId="0"/>
    <xf numFmtId="0" fontId="55" fillId="0" borderId="0"/>
    <xf numFmtId="0" fontId="5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84" fontId="53" fillId="0" borderId="0"/>
    <xf numFmtId="0" fontId="12" fillId="0" borderId="0"/>
    <xf numFmtId="0" fontId="12" fillId="0" borderId="0"/>
    <xf numFmtId="184" fontId="53" fillId="0" borderId="0"/>
    <xf numFmtId="184" fontId="53" fillId="0" borderId="0"/>
    <xf numFmtId="0" fontId="12" fillId="0" borderId="0"/>
    <xf numFmtId="0" fontId="12" fillId="0" borderId="0" applyFont="0" applyFill="0" applyBorder="0" applyProtection="0"/>
    <xf numFmtId="0" fontId="11" fillId="0" borderId="0"/>
    <xf numFmtId="0" fontId="15" fillId="0" borderId="0"/>
    <xf numFmtId="0" fontId="15" fillId="0" borderId="0"/>
    <xf numFmtId="0" fontId="11" fillId="0" borderId="0"/>
    <xf numFmtId="184" fontId="53" fillId="0" borderId="0"/>
    <xf numFmtId="184" fontId="5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5" fillId="0" borderId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0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169" fontId="12" fillId="58" borderId="43" applyNumberFormat="0" applyFon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12" fillId="59" borderId="43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9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0" fontId="59" fillId="48" borderId="44" applyNumberFormat="0" applyAlignment="0" applyProtection="0"/>
    <xf numFmtId="10" fontId="12" fillId="0" borderId="0" applyFont="0" applyFill="0" applyBorder="0" applyAlignment="0" applyProtection="0"/>
    <xf numFmtId="10" fontId="36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6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6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12" fillId="0" borderId="0"/>
    <xf numFmtId="0" fontId="12" fillId="0" borderId="0"/>
    <xf numFmtId="0" fontId="60" fillId="0" borderId="0" applyNumberFormat="0" applyFill="0" applyBorder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1" fillId="0" borderId="45" applyNumberFormat="0" applyFill="0" applyAlignment="0" applyProtection="0"/>
    <xf numFmtId="0" fontId="62" fillId="0" borderId="0" applyNumberForma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400">
    <xf numFmtId="0" fontId="0" fillId="0" borderId="0" xfId="0"/>
    <xf numFmtId="0" fontId="12" fillId="0" borderId="0" xfId="1"/>
    <xf numFmtId="0" fontId="17" fillId="0" borderId="0" xfId="1" applyFont="1"/>
    <xf numFmtId="0" fontId="17" fillId="0" borderId="0" xfId="1" applyFont="1" applyBorder="1"/>
    <xf numFmtId="0" fontId="21" fillId="0" borderId="2" xfId="1" applyFont="1" applyBorder="1"/>
    <xf numFmtId="0" fontId="21" fillId="0" borderId="3" xfId="1" applyFont="1" applyBorder="1"/>
    <xf numFmtId="0" fontId="22" fillId="0" borderId="0" xfId="1" applyFont="1" applyBorder="1" applyAlignment="1">
      <alignment horizontal="left"/>
    </xf>
    <xf numFmtId="0" fontId="21" fillId="0" borderId="0" xfId="1" applyFont="1" applyBorder="1"/>
    <xf numFmtId="0" fontId="21" fillId="0" borderId="9" xfId="1" applyFont="1" applyBorder="1"/>
    <xf numFmtId="0" fontId="21" fillId="0" borderId="5" xfId="1" applyFont="1" applyBorder="1"/>
    <xf numFmtId="0" fontId="21" fillId="0" borderId="6" xfId="1" applyFont="1" applyBorder="1"/>
    <xf numFmtId="0" fontId="26" fillId="7" borderId="1" xfId="1" applyFont="1" applyFill="1" applyBorder="1" applyAlignment="1">
      <alignment horizontal="center"/>
    </xf>
    <xf numFmtId="0" fontId="26" fillId="5" borderId="10" xfId="1" applyFont="1" applyFill="1" applyBorder="1" applyAlignment="1">
      <alignment horizontal="center"/>
    </xf>
    <xf numFmtId="0" fontId="26" fillId="7" borderId="4" xfId="1" applyFont="1" applyFill="1" applyBorder="1" applyAlignment="1">
      <alignment horizontal="center"/>
    </xf>
    <xf numFmtId="0" fontId="26" fillId="7" borderId="15" xfId="1" applyFont="1" applyFill="1" applyBorder="1" applyAlignment="1">
      <alignment horizontal="center"/>
    </xf>
    <xf numFmtId="0" fontId="26" fillId="7" borderId="16" xfId="1" applyFont="1" applyFill="1" applyBorder="1" applyAlignment="1">
      <alignment horizontal="center"/>
    </xf>
    <xf numFmtId="0" fontId="26" fillId="7" borderId="17" xfId="1" applyFont="1" applyFill="1" applyBorder="1" applyAlignment="1">
      <alignment horizontal="center"/>
    </xf>
    <xf numFmtId="0" fontId="26" fillId="5" borderId="17" xfId="1" applyFont="1" applyFill="1" applyBorder="1" applyAlignment="1">
      <alignment horizontal="center"/>
    </xf>
    <xf numFmtId="0" fontId="26" fillId="6" borderId="18" xfId="1" applyFont="1" applyFill="1" applyBorder="1" applyAlignment="1">
      <alignment horizontal="center"/>
    </xf>
    <xf numFmtId="0" fontId="26" fillId="6" borderId="19" xfId="1" applyFont="1" applyFill="1" applyBorder="1" applyAlignment="1">
      <alignment horizontal="center"/>
    </xf>
    <xf numFmtId="0" fontId="26" fillId="6" borderId="20" xfId="1" applyFont="1" applyFill="1" applyBorder="1" applyAlignment="1">
      <alignment horizontal="center"/>
    </xf>
    <xf numFmtId="43" fontId="17" fillId="0" borderId="22" xfId="5" applyFont="1" applyFill="1" applyBorder="1" applyAlignment="1">
      <alignment horizontal="center"/>
    </xf>
    <xf numFmtId="167" fontId="17" fillId="0" borderId="22" xfId="5" applyNumberFormat="1" applyFont="1" applyFill="1" applyBorder="1" applyAlignment="1">
      <alignment horizontal="center"/>
    </xf>
    <xf numFmtId="167" fontId="27" fillId="4" borderId="21" xfId="5" applyNumberFormat="1" applyFont="1" applyFill="1" applyBorder="1" applyAlignment="1">
      <alignment horizontal="center"/>
    </xf>
    <xf numFmtId="43" fontId="27" fillId="4" borderId="21" xfId="5" applyNumberFormat="1" applyFont="1" applyFill="1" applyBorder="1" applyAlignment="1">
      <alignment horizontal="center"/>
    </xf>
    <xf numFmtId="166" fontId="17" fillId="4" borderId="21" xfId="5" applyNumberFormat="1" applyFont="1" applyFill="1" applyBorder="1" applyAlignment="1">
      <alignment horizontal="center"/>
    </xf>
    <xf numFmtId="168" fontId="23" fillId="0" borderId="23" xfId="5" applyNumberFormat="1" applyFont="1" applyFill="1" applyBorder="1" applyAlignment="1">
      <alignment horizontal="center"/>
    </xf>
    <xf numFmtId="168" fontId="23" fillId="4" borderId="21" xfId="5" applyNumberFormat="1" applyFont="1" applyFill="1" applyBorder="1" applyAlignment="1">
      <alignment horizontal="center"/>
    </xf>
    <xf numFmtId="168" fontId="23" fillId="0" borderId="24" xfId="5" applyNumberFormat="1" applyFont="1" applyFill="1" applyBorder="1" applyAlignment="1">
      <alignment horizontal="center"/>
    </xf>
    <xf numFmtId="15" fontId="17" fillId="4" borderId="21" xfId="5" applyNumberFormat="1" applyFont="1" applyFill="1" applyBorder="1" applyAlignment="1">
      <alignment horizontal="center"/>
    </xf>
    <xf numFmtId="43" fontId="17" fillId="4" borderId="22" xfId="5" applyFont="1" applyFill="1" applyBorder="1" applyAlignment="1">
      <alignment horizontal="center"/>
    </xf>
    <xf numFmtId="167" fontId="17" fillId="4" borderId="22" xfId="5" applyNumberFormat="1" applyFont="1" applyFill="1" applyBorder="1" applyAlignment="1">
      <alignment horizontal="center"/>
    </xf>
    <xf numFmtId="167" fontId="27" fillId="0" borderId="21" xfId="5" applyNumberFormat="1" applyFont="1" applyFill="1" applyBorder="1" applyAlignment="1">
      <alignment horizontal="center"/>
    </xf>
    <xf numFmtId="166" fontId="17" fillId="0" borderId="21" xfId="5" applyNumberFormat="1" applyFont="1" applyFill="1" applyBorder="1" applyAlignment="1">
      <alignment horizontal="center"/>
    </xf>
    <xf numFmtId="1" fontId="17" fillId="4" borderId="23" xfId="5" applyNumberFormat="1" applyFont="1" applyFill="1" applyBorder="1" applyAlignment="1">
      <alignment horizontal="center" vertical="center"/>
    </xf>
    <xf numFmtId="20" fontId="17" fillId="4" borderId="21" xfId="5" applyNumberFormat="1" applyFont="1" applyFill="1" applyBorder="1" applyAlignment="1">
      <alignment horizontal="center"/>
    </xf>
    <xf numFmtId="0" fontId="17" fillId="4" borderId="22" xfId="1" applyFont="1" applyFill="1" applyBorder="1" applyAlignment="1">
      <alignment horizontal="center"/>
    </xf>
    <xf numFmtId="37" fontId="17" fillId="4" borderId="25" xfId="9" quotePrefix="1" applyNumberFormat="1" applyFont="1" applyFill="1" applyBorder="1" applyProtection="1"/>
    <xf numFmtId="43" fontId="17" fillId="4" borderId="22" xfId="10" applyFont="1" applyFill="1" applyBorder="1" applyAlignment="1">
      <alignment horizontal="center"/>
    </xf>
    <xf numFmtId="166" fontId="17" fillId="4" borderId="22" xfId="10" applyNumberFormat="1" applyFont="1" applyFill="1" applyBorder="1" applyAlignment="1">
      <alignment horizontal="center"/>
    </xf>
    <xf numFmtId="1" fontId="17" fillId="0" borderId="23" xfId="5" applyNumberFormat="1" applyFont="1" applyFill="1" applyBorder="1" applyAlignment="1">
      <alignment horizontal="center"/>
    </xf>
    <xf numFmtId="1" fontId="17" fillId="0" borderId="27" xfId="5" applyNumberFormat="1" applyFont="1" applyBorder="1" applyAlignment="1">
      <alignment horizontal="center"/>
    </xf>
    <xf numFmtId="15" fontId="17" fillId="0" borderId="22" xfId="5" applyNumberFormat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37" fontId="17" fillId="0" borderId="25" xfId="1" quotePrefix="1" applyNumberFormat="1" applyFont="1" applyFill="1" applyBorder="1" applyProtection="1"/>
    <xf numFmtId="166" fontId="17" fillId="0" borderId="22" xfId="5" applyNumberFormat="1" applyFont="1" applyFill="1" applyBorder="1" applyAlignment="1">
      <alignment horizontal="center"/>
    </xf>
    <xf numFmtId="168" fontId="23" fillId="0" borderId="23" xfId="11" applyNumberFormat="1" applyFont="1" applyFill="1" applyBorder="1" applyAlignment="1">
      <alignment horizontal="center"/>
    </xf>
    <xf numFmtId="168" fontId="23" fillId="0" borderId="21" xfId="11" applyNumberFormat="1" applyFont="1" applyFill="1" applyBorder="1" applyAlignment="1">
      <alignment horizontal="center"/>
    </xf>
    <xf numFmtId="168" fontId="23" fillId="0" borderId="24" xfId="11" applyNumberFormat="1" applyFont="1" applyFill="1" applyBorder="1" applyAlignment="1">
      <alignment horizontal="center"/>
    </xf>
    <xf numFmtId="168" fontId="23" fillId="0" borderId="21" xfId="5" applyNumberFormat="1" applyFont="1" applyFill="1" applyBorder="1" applyAlignment="1">
      <alignment horizontal="center"/>
    </xf>
    <xf numFmtId="1" fontId="17" fillId="0" borderId="27" xfId="5" applyNumberFormat="1" applyFont="1" applyBorder="1" applyAlignment="1">
      <alignment horizontal="right"/>
    </xf>
    <xf numFmtId="166" fontId="17" fillId="0" borderId="21" xfId="5" applyNumberFormat="1" applyFont="1" applyBorder="1" applyAlignment="1">
      <alignment horizontal="center"/>
    </xf>
    <xf numFmtId="166" fontId="17" fillId="0" borderId="25" xfId="5" applyNumberFormat="1" applyFont="1" applyBorder="1" applyAlignment="1">
      <alignment horizontal="center"/>
    </xf>
    <xf numFmtId="43" fontId="17" fillId="0" borderId="22" xfId="5" applyFont="1" applyBorder="1" applyAlignment="1">
      <alignment horizontal="center"/>
    </xf>
    <xf numFmtId="167" fontId="17" fillId="0" borderId="22" xfId="5" applyNumberFormat="1" applyFont="1" applyBorder="1" applyAlignment="1">
      <alignment horizontal="center"/>
    </xf>
    <xf numFmtId="166" fontId="17" fillId="0" borderId="22" xfId="5" applyNumberFormat="1" applyFont="1" applyBorder="1" applyAlignment="1">
      <alignment horizontal="center"/>
    </xf>
    <xf numFmtId="166" fontId="17" fillId="10" borderId="22" xfId="5" applyNumberFormat="1" applyFont="1" applyFill="1" applyBorder="1" applyAlignment="1">
      <alignment horizontal="center"/>
    </xf>
    <xf numFmtId="166" fontId="17" fillId="0" borderId="21" xfId="5" applyNumberFormat="1" applyFont="1" applyBorder="1" applyAlignment="1">
      <alignment horizontal="left"/>
    </xf>
    <xf numFmtId="2" fontId="17" fillId="0" borderId="22" xfId="1" applyNumberFormat="1" applyFont="1" applyBorder="1" applyAlignment="1">
      <alignment horizontal="center"/>
    </xf>
    <xf numFmtId="167" fontId="17" fillId="0" borderId="22" xfId="1" applyNumberFormat="1" applyFont="1" applyBorder="1" applyAlignment="1">
      <alignment horizontal="center"/>
    </xf>
    <xf numFmtId="16" fontId="17" fillId="0" borderId="29" xfId="1" applyNumberFormat="1" applyFont="1" applyBorder="1" applyAlignment="1">
      <alignment horizontal="right"/>
    </xf>
    <xf numFmtId="166" fontId="17" fillId="0" borderId="32" xfId="5" applyNumberFormat="1" applyFont="1" applyBorder="1" applyAlignment="1"/>
    <xf numFmtId="166" fontId="17" fillId="0" borderId="30" xfId="5" applyNumberFormat="1" applyFont="1" applyBorder="1" applyAlignment="1">
      <alignment horizontal="center"/>
    </xf>
    <xf numFmtId="2" fontId="17" fillId="0" borderId="30" xfId="1" applyNumberFormat="1" applyFont="1" applyBorder="1" applyAlignment="1">
      <alignment horizontal="center"/>
    </xf>
    <xf numFmtId="167" fontId="17" fillId="0" borderId="30" xfId="1" applyNumberFormat="1" applyFont="1" applyBorder="1" applyAlignment="1">
      <alignment horizontal="center"/>
    </xf>
    <xf numFmtId="166" fontId="17" fillId="0" borderId="32" xfId="5" applyNumberFormat="1" applyFont="1" applyBorder="1" applyAlignment="1">
      <alignment horizontal="center"/>
    </xf>
    <xf numFmtId="166" fontId="17" fillId="10" borderId="30" xfId="5" applyNumberFormat="1" applyFont="1" applyFill="1" applyBorder="1" applyAlignment="1">
      <alignment horizontal="center"/>
    </xf>
    <xf numFmtId="168" fontId="23" fillId="0" borderId="33" xfId="5" applyNumberFormat="1" applyFont="1" applyFill="1" applyBorder="1" applyAlignment="1">
      <alignment horizontal="center"/>
    </xf>
    <xf numFmtId="168" fontId="23" fillId="0" borderId="32" xfId="5" applyNumberFormat="1" applyFont="1" applyFill="1" applyBorder="1" applyAlignment="1">
      <alignment horizontal="center"/>
    </xf>
    <xf numFmtId="168" fontId="23" fillId="0" borderId="34" xfId="5" applyNumberFormat="1" applyFont="1" applyFill="1" applyBorder="1" applyAlignment="1">
      <alignment horizontal="center"/>
    </xf>
    <xf numFmtId="166" fontId="17" fillId="0" borderId="36" xfId="5" applyNumberFormat="1" applyFont="1" applyBorder="1" applyAlignment="1">
      <alignment horizontal="center"/>
    </xf>
    <xf numFmtId="166" fontId="17" fillId="11" borderId="36" xfId="5" applyNumberFormat="1" applyFont="1" applyFill="1" applyBorder="1" applyAlignment="1">
      <alignment horizontal="center"/>
    </xf>
    <xf numFmtId="2" fontId="27" fillId="0" borderId="36" xfId="1" applyNumberFormat="1" applyFont="1" applyBorder="1" applyAlignment="1">
      <alignment horizontal="center"/>
    </xf>
    <xf numFmtId="167" fontId="27" fillId="0" borderId="36" xfId="1" applyNumberFormat="1" applyFont="1" applyBorder="1" applyAlignment="1">
      <alignment horizontal="center"/>
    </xf>
    <xf numFmtId="43" fontId="27" fillId="0" borderId="36" xfId="1" applyNumberFormat="1" applyFont="1" applyBorder="1" applyAlignment="1">
      <alignment horizontal="center"/>
    </xf>
    <xf numFmtId="1" fontId="27" fillId="0" borderId="36" xfId="1" applyNumberFormat="1" applyFont="1" applyBorder="1" applyAlignment="1">
      <alignment horizontal="center"/>
    </xf>
    <xf numFmtId="166" fontId="27" fillId="0" borderId="19" xfId="5" applyNumberFormat="1" applyFont="1" applyBorder="1" applyAlignment="1">
      <alignment horizontal="center"/>
    </xf>
    <xf numFmtId="1" fontId="27" fillId="0" borderId="19" xfId="5" applyNumberFormat="1" applyFont="1" applyFill="1" applyBorder="1" applyAlignment="1">
      <alignment horizontal="center"/>
    </xf>
    <xf numFmtId="168" fontId="23" fillId="0" borderId="18" xfId="5" applyNumberFormat="1" applyFont="1" applyFill="1" applyBorder="1" applyAlignment="1">
      <alignment horizontal="center"/>
    </xf>
    <xf numFmtId="168" fontId="23" fillId="0" borderId="19" xfId="5" applyNumberFormat="1" applyFont="1" applyFill="1" applyBorder="1" applyAlignment="1">
      <alignment horizontal="center"/>
    </xf>
    <xf numFmtId="168" fontId="23" fillId="0" borderId="20" xfId="5" applyNumberFormat="1" applyFont="1" applyFill="1" applyBorder="1" applyAlignment="1">
      <alignment horizontal="center"/>
    </xf>
    <xf numFmtId="0" fontId="12" fillId="0" borderId="0" xfId="1" applyBorder="1"/>
    <xf numFmtId="0" fontId="29" fillId="0" borderId="0" xfId="1" applyFont="1" applyFill="1" applyBorder="1"/>
    <xf numFmtId="0" fontId="12" fillId="0" borderId="59" xfId="1" applyBorder="1"/>
    <xf numFmtId="0" fontId="26" fillId="7" borderId="10" xfId="1" applyFont="1" applyFill="1" applyBorder="1" applyAlignment="1">
      <alignment horizontal="center"/>
    </xf>
    <xf numFmtId="0" fontId="17" fillId="0" borderId="1" xfId="1" applyFont="1" applyBorder="1"/>
    <xf numFmtId="0" fontId="17" fillId="0" borderId="2" xfId="1" applyFont="1" applyBorder="1"/>
    <xf numFmtId="0" fontId="17" fillId="0" borderId="3" xfId="1" applyFont="1" applyBorder="1"/>
    <xf numFmtId="0" fontId="17" fillId="0" borderId="8" xfId="1" applyFont="1" applyBorder="1"/>
    <xf numFmtId="0" fontId="17" fillId="0" borderId="9" xfId="1" applyFont="1" applyBorder="1"/>
    <xf numFmtId="0" fontId="17" fillId="0" borderId="4" xfId="1" applyFont="1" applyBorder="1"/>
    <xf numFmtId="0" fontId="17" fillId="0" borderId="5" xfId="1" applyFont="1" applyBorder="1"/>
    <xf numFmtId="0" fontId="17" fillId="0" borderId="5" xfId="1" applyFont="1" applyBorder="1" applyAlignment="1">
      <alignment horizontal="left"/>
    </xf>
    <xf numFmtId="0" fontId="17" fillId="0" borderId="5" xfId="1" applyFont="1" applyFill="1" applyBorder="1" applyAlignment="1">
      <alignment horizontal="left"/>
    </xf>
    <xf numFmtId="0" fontId="17" fillId="0" borderId="6" xfId="1" applyFont="1" applyBorder="1"/>
    <xf numFmtId="15" fontId="17" fillId="4" borderId="60" xfId="5" applyNumberFormat="1" applyFont="1" applyFill="1" applyBorder="1" applyAlignment="1">
      <alignment horizontal="center"/>
    </xf>
    <xf numFmtId="20" fontId="17" fillId="4" borderId="61" xfId="5" applyNumberFormat="1" applyFont="1" applyFill="1" applyBorder="1" applyAlignment="1">
      <alignment horizontal="center"/>
    </xf>
    <xf numFmtId="166" fontId="17" fillId="0" borderId="60" xfId="5" applyNumberFormat="1" applyFont="1" applyFill="1" applyBorder="1" applyAlignment="1">
      <alignment horizontal="center"/>
    </xf>
    <xf numFmtId="3" fontId="17" fillId="0" borderId="8" xfId="1" applyNumberFormat="1" applyFont="1" applyBorder="1"/>
    <xf numFmtId="166" fontId="17" fillId="0" borderId="8" xfId="1" applyNumberFormat="1" applyFont="1" applyBorder="1"/>
    <xf numFmtId="0" fontId="17" fillId="0" borderId="5" xfId="1" applyFont="1" applyBorder="1" applyAlignment="1">
      <alignment horizontal="right"/>
    </xf>
    <xf numFmtId="0" fontId="17" fillId="0" borderId="5" xfId="1" applyFont="1" applyFill="1" applyBorder="1"/>
    <xf numFmtId="165" fontId="24" fillId="0" borderId="5" xfId="1" applyNumberFormat="1" applyFont="1" applyBorder="1"/>
    <xf numFmtId="0" fontId="66" fillId="8" borderId="12" xfId="0" applyFont="1" applyFill="1" applyBorder="1" applyAlignment="1">
      <alignment horizontal="center" vertical="center"/>
    </xf>
    <xf numFmtId="0" fontId="67" fillId="0" borderId="0" xfId="1" applyFont="1"/>
    <xf numFmtId="0" fontId="68" fillId="7" borderId="54" xfId="1" applyFont="1" applyFill="1" applyBorder="1" applyAlignment="1">
      <alignment horizontal="center" vertical="center"/>
    </xf>
    <xf numFmtId="0" fontId="68" fillId="7" borderId="7" xfId="1" applyFont="1" applyFill="1" applyBorder="1" applyAlignment="1">
      <alignment horizontal="center" vertical="center"/>
    </xf>
    <xf numFmtId="15" fontId="69" fillId="4" borderId="7" xfId="0" applyNumberFormat="1" applyFont="1" applyFill="1" applyBorder="1" applyAlignment="1">
      <alignment horizontal="center"/>
    </xf>
    <xf numFmtId="0" fontId="69" fillId="4" borderId="7" xfId="0" applyFont="1" applyFill="1" applyBorder="1" applyAlignment="1">
      <alignment horizontal="center"/>
    </xf>
    <xf numFmtId="0" fontId="69" fillId="4" borderId="7" xfId="0" applyFont="1" applyFill="1" applyBorder="1" applyAlignment="1">
      <alignment horizontal="center" vertical="center" wrapText="1"/>
    </xf>
    <xf numFmtId="1" fontId="69" fillId="4" borderId="7" xfId="0" applyNumberFormat="1" applyFont="1" applyFill="1" applyBorder="1" applyAlignment="1">
      <alignment horizontal="center"/>
    </xf>
    <xf numFmtId="1" fontId="69" fillId="0" borderId="7" xfId="0" applyNumberFormat="1" applyFont="1" applyFill="1" applyBorder="1" applyAlignment="1">
      <alignment horizontal="center" vertical="center"/>
    </xf>
    <xf numFmtId="0" fontId="12" fillId="0" borderId="52" xfId="1" applyFont="1" applyBorder="1" applyAlignment="1"/>
    <xf numFmtId="0" fontId="12" fillId="0" borderId="7" xfId="1" applyFont="1" applyBorder="1" applyAlignment="1"/>
    <xf numFmtId="0" fontId="12" fillId="0" borderId="51" xfId="1" applyFont="1" applyBorder="1"/>
    <xf numFmtId="0" fontId="12" fillId="0" borderId="55" xfId="1" applyFont="1" applyBorder="1" applyAlignment="1"/>
    <xf numFmtId="0" fontId="68" fillId="0" borderId="7" xfId="1" applyFont="1" applyBorder="1"/>
    <xf numFmtId="166" fontId="12" fillId="0" borderId="53" xfId="2473" applyNumberFormat="1" applyFont="1" applyBorder="1" applyAlignment="1"/>
    <xf numFmtId="0" fontId="12" fillId="7" borderId="7" xfId="1" applyFont="1" applyFill="1" applyBorder="1" applyAlignment="1">
      <alignment horizontal="center" vertical="center"/>
    </xf>
    <xf numFmtId="166" fontId="12" fillId="61" borderId="7" xfId="2473" applyNumberFormat="1" applyFont="1" applyFill="1" applyBorder="1" applyAlignment="1"/>
    <xf numFmtId="1" fontId="68" fillId="61" borderId="7" xfId="1" applyNumberFormat="1" applyFont="1" applyFill="1" applyBorder="1" applyAlignment="1">
      <alignment horizontal="center"/>
    </xf>
    <xf numFmtId="15" fontId="69" fillId="61" borderId="7" xfId="0" applyNumberFormat="1" applyFont="1" applyFill="1" applyBorder="1" applyAlignment="1">
      <alignment horizontal="center"/>
    </xf>
    <xf numFmtId="0" fontId="69" fillId="61" borderId="7" xfId="0" applyFont="1" applyFill="1" applyBorder="1" applyAlignment="1">
      <alignment horizontal="center"/>
    </xf>
    <xf numFmtId="0" fontId="12" fillId="60" borderId="7" xfId="1" applyFont="1" applyFill="1" applyBorder="1" applyAlignment="1"/>
    <xf numFmtId="0" fontId="12" fillId="60" borderId="52" xfId="1" applyFont="1" applyFill="1" applyBorder="1" applyAlignment="1"/>
    <xf numFmtId="0" fontId="12" fillId="60" borderId="51" xfId="1" applyFont="1" applyFill="1" applyBorder="1"/>
    <xf numFmtId="166" fontId="12" fillId="60" borderId="7" xfId="2473" applyNumberFormat="1" applyFont="1" applyFill="1" applyBorder="1" applyAlignment="1"/>
    <xf numFmtId="1" fontId="68" fillId="60" borderId="7" xfId="1" applyNumberFormat="1" applyFont="1" applyFill="1" applyBorder="1" applyAlignment="1">
      <alignment horizontal="center"/>
    </xf>
    <xf numFmtId="15" fontId="69" fillId="60" borderId="7" xfId="0" applyNumberFormat="1" applyFont="1" applyFill="1" applyBorder="1" applyAlignment="1">
      <alignment horizontal="center"/>
    </xf>
    <xf numFmtId="0" fontId="69" fillId="60" borderId="7" xfId="0" applyFont="1" applyFill="1" applyBorder="1" applyAlignment="1">
      <alignment horizontal="center"/>
    </xf>
    <xf numFmtId="0" fontId="70" fillId="7" borderId="62" xfId="1" applyFont="1" applyFill="1" applyBorder="1" applyAlignment="1">
      <alignment horizontal="center" vertical="center"/>
    </xf>
    <xf numFmtId="166" fontId="12" fillId="60" borderId="53" xfId="2473" applyNumberFormat="1" applyFont="1" applyFill="1" applyBorder="1" applyAlignment="1">
      <alignment vertical="center"/>
    </xf>
    <xf numFmtId="1" fontId="68" fillId="60" borderId="53" xfId="1" applyNumberFormat="1" applyFont="1" applyFill="1" applyBorder="1" applyAlignment="1">
      <alignment horizontal="center" vertical="center"/>
    </xf>
    <xf numFmtId="0" fontId="71" fillId="60" borderId="53" xfId="1" applyFont="1" applyFill="1" applyBorder="1"/>
    <xf numFmtId="0" fontId="71" fillId="60" borderId="53" xfId="1" applyFont="1" applyFill="1" applyBorder="1" applyAlignment="1">
      <alignment horizontal="right"/>
    </xf>
    <xf numFmtId="166" fontId="72" fillId="60" borderId="53" xfId="5" applyNumberFormat="1" applyFont="1" applyFill="1" applyBorder="1"/>
    <xf numFmtId="0" fontId="12" fillId="60" borderId="55" xfId="1" applyFont="1" applyFill="1" applyBorder="1" applyAlignment="1"/>
    <xf numFmtId="0" fontId="67" fillId="0" borderId="1" xfId="1" applyFont="1" applyBorder="1"/>
    <xf numFmtId="0" fontId="67" fillId="0" borderId="2" xfId="1" applyFont="1" applyBorder="1"/>
    <xf numFmtId="0" fontId="73" fillId="0" borderId="2" xfId="1" applyFont="1" applyFill="1" applyBorder="1"/>
    <xf numFmtId="0" fontId="67" fillId="0" borderId="11" xfId="1" applyFont="1" applyBorder="1"/>
    <xf numFmtId="1" fontId="63" fillId="0" borderId="7" xfId="1" quotePrefix="1" applyNumberFormat="1" applyFont="1" applyBorder="1" applyAlignment="1">
      <alignment horizontal="center" vertical="center"/>
    </xf>
    <xf numFmtId="0" fontId="63" fillId="0" borderId="52" xfId="1" applyFont="1" applyBorder="1" applyAlignment="1">
      <alignment vertical="center"/>
    </xf>
    <xf numFmtId="0" fontId="12" fillId="0" borderId="8" xfId="1" applyBorder="1"/>
    <xf numFmtId="0" fontId="67" fillId="0" borderId="8" xfId="1" applyFont="1" applyBorder="1"/>
    <xf numFmtId="0" fontId="67" fillId="0" borderId="0" xfId="1" applyFont="1" applyBorder="1"/>
    <xf numFmtId="0" fontId="73" fillId="0" borderId="0" xfId="1" applyFont="1" applyFill="1" applyBorder="1"/>
    <xf numFmtId="0" fontId="67" fillId="0" borderId="59" xfId="1" applyFont="1" applyBorder="1"/>
    <xf numFmtId="41" fontId="64" fillId="0" borderId="0" xfId="2472" applyFont="1" applyBorder="1" applyAlignment="1">
      <alignment horizontal="center" vertical="center"/>
    </xf>
    <xf numFmtId="0" fontId="64" fillId="0" borderId="0" xfId="1" applyFont="1" applyBorder="1" applyAlignment="1">
      <alignment horizontal="center" vertical="center"/>
    </xf>
    <xf numFmtId="0" fontId="12" fillId="0" borderId="4" xfId="1" applyBorder="1"/>
    <xf numFmtId="0" fontId="12" fillId="0" borderId="5" xfId="1" applyBorder="1"/>
    <xf numFmtId="0" fontId="12" fillId="0" borderId="68" xfId="1" applyBorder="1"/>
    <xf numFmtId="0" fontId="67" fillId="0" borderId="17" xfId="1" applyFont="1" applyBorder="1" applyAlignment="1">
      <alignment vertical="top"/>
    </xf>
    <xf numFmtId="0" fontId="67" fillId="0" borderId="5" xfId="1" applyFont="1" applyBorder="1" applyAlignment="1">
      <alignment vertical="top"/>
    </xf>
    <xf numFmtId="0" fontId="67" fillId="0" borderId="68" xfId="1" applyFont="1" applyBorder="1" applyAlignment="1">
      <alignment vertical="top"/>
    </xf>
    <xf numFmtId="2" fontId="27" fillId="0" borderId="36" xfId="2" applyNumberFormat="1" applyFont="1" applyBorder="1" applyAlignment="1">
      <alignment horizontal="center"/>
    </xf>
    <xf numFmtId="0" fontId="68" fillId="61" borderId="7" xfId="1" applyNumberFormat="1" applyFont="1" applyFill="1" applyBorder="1" applyAlignment="1">
      <alignment horizontal="center"/>
    </xf>
    <xf numFmtId="1" fontId="68" fillId="60" borderId="7" xfId="1" applyNumberFormat="1" applyFont="1" applyFill="1" applyBorder="1" applyAlignment="1">
      <alignment horizontal="center"/>
    </xf>
    <xf numFmtId="0" fontId="0" fillId="0" borderId="7" xfId="0" applyBorder="1"/>
    <xf numFmtId="15" fontId="17" fillId="0" borderId="60" xfId="5" applyNumberFormat="1" applyFont="1" applyFill="1" applyBorder="1" applyAlignment="1">
      <alignment horizontal="center"/>
    </xf>
    <xf numFmtId="20" fontId="17" fillId="0" borderId="61" xfId="5" applyNumberFormat="1" applyFont="1" applyFill="1" applyBorder="1" applyAlignment="1">
      <alignment horizontal="center"/>
    </xf>
    <xf numFmtId="15" fontId="17" fillId="0" borderId="21" xfId="5" applyNumberFormat="1" applyFont="1" applyFill="1" applyBorder="1" applyAlignment="1">
      <alignment horizontal="center"/>
    </xf>
    <xf numFmtId="166" fontId="17" fillId="0" borderId="7" xfId="5" applyNumberFormat="1" applyFont="1" applyFill="1" applyBorder="1" applyAlignment="1">
      <alignment horizontal="center"/>
    </xf>
    <xf numFmtId="166" fontId="68" fillId="61" borderId="7" xfId="1" applyNumberFormat="1" applyFont="1" applyFill="1" applyBorder="1" applyAlignment="1">
      <alignment horizontal="center"/>
    </xf>
    <xf numFmtId="166" fontId="17" fillId="4" borderId="60" xfId="5" applyNumberFormat="1" applyFont="1" applyFill="1" applyBorder="1" applyAlignment="1">
      <alignment horizontal="center"/>
    </xf>
    <xf numFmtId="15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" fontId="0" fillId="4" borderId="7" xfId="0" applyNumberFormat="1" applyFont="1" applyFill="1" applyBorder="1" applyAlignment="1">
      <alignment horizontal="center" vertical="center" wrapText="1"/>
    </xf>
    <xf numFmtId="1" fontId="0" fillId="4" borderId="7" xfId="0" applyNumberFormat="1" applyFill="1" applyBorder="1" applyAlignment="1">
      <alignment horizontal="center"/>
    </xf>
    <xf numFmtId="1" fontId="76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15" fontId="17" fillId="0" borderId="7" xfId="5" applyNumberFormat="1" applyFont="1" applyFill="1" applyBorder="1" applyAlignment="1">
      <alignment horizontal="center"/>
    </xf>
    <xf numFmtId="0" fontId="77" fillId="0" borderId="0" xfId="0" applyFont="1" applyAlignment="1">
      <alignment horizontal="right"/>
    </xf>
    <xf numFmtId="0" fontId="17" fillId="4" borderId="60" xfId="6" applyFont="1" applyFill="1" applyBorder="1" applyAlignment="1">
      <alignment horizontal="center"/>
    </xf>
    <xf numFmtId="37" fontId="17" fillId="4" borderId="25" xfId="2904" quotePrefix="1" applyNumberFormat="1" applyFont="1" applyFill="1" applyBorder="1" applyProtection="1"/>
    <xf numFmtId="43" fontId="17" fillId="0" borderId="21" xfId="5" applyFont="1" applyFill="1" applyBorder="1" applyAlignment="1">
      <alignment horizontal="center"/>
    </xf>
    <xf numFmtId="167" fontId="17" fillId="0" borderId="21" xfId="5" applyNumberFormat="1" applyFont="1" applyFill="1" applyBorder="1" applyAlignment="1">
      <alignment horizontal="center"/>
    </xf>
    <xf numFmtId="43" fontId="17" fillId="0" borderId="21" xfId="2478" applyFont="1" applyFill="1" applyBorder="1" applyAlignment="1">
      <alignment horizontal="center"/>
    </xf>
    <xf numFmtId="166" fontId="17" fillId="0" borderId="21" xfId="2478" applyNumberFormat="1" applyFont="1" applyFill="1" applyBorder="1" applyAlignment="1">
      <alignment horizontal="center"/>
    </xf>
    <xf numFmtId="168" fontId="23" fillId="0" borderId="23" xfId="4" applyNumberFormat="1" applyFont="1" applyFill="1" applyBorder="1" applyAlignment="1">
      <alignment horizontal="center"/>
    </xf>
    <xf numFmtId="168" fontId="23" fillId="0" borderId="24" xfId="4" applyNumberFormat="1" applyFont="1" applyFill="1" applyBorder="1" applyAlignment="1">
      <alignment horizontal="center"/>
    </xf>
    <xf numFmtId="0" fontId="17" fillId="4" borderId="7" xfId="6" applyFont="1" applyFill="1" applyBorder="1" applyAlignment="1">
      <alignment horizontal="center"/>
    </xf>
    <xf numFmtId="15" fontId="12" fillId="0" borderId="0" xfId="1" applyNumberFormat="1"/>
    <xf numFmtId="3" fontId="12" fillId="0" borderId="0" xfId="1" applyNumberFormat="1"/>
    <xf numFmtId="166" fontId="12" fillId="0" borderId="0" xfId="1" applyNumberFormat="1"/>
    <xf numFmtId="0" fontId="19" fillId="0" borderId="2" xfId="6" applyFont="1" applyFill="1" applyBorder="1"/>
    <xf numFmtId="165" fontId="17" fillId="0" borderId="0" xfId="6" applyNumberFormat="1" applyFont="1" applyFill="1" applyBorder="1" applyAlignment="1">
      <alignment horizontal="left"/>
    </xf>
    <xf numFmtId="2" fontId="23" fillId="0" borderId="0" xfId="6" applyNumberFormat="1" applyFont="1" applyFill="1" applyBorder="1" applyAlignment="1">
      <alignment horizontal="left"/>
    </xf>
    <xf numFmtId="3" fontId="23" fillId="0" borderId="0" xfId="6" applyNumberFormat="1" applyFont="1" applyFill="1" applyBorder="1" applyAlignment="1">
      <alignment horizontal="left"/>
    </xf>
    <xf numFmtId="2" fontId="17" fillId="0" borderId="0" xfId="6" applyNumberFormat="1" applyFont="1" applyFill="1" applyBorder="1" applyAlignment="1">
      <alignment horizontal="left"/>
    </xf>
    <xf numFmtId="3" fontId="17" fillId="0" borderId="0" xfId="6" applyNumberFormat="1" applyFont="1" applyFill="1" applyBorder="1" applyAlignment="1">
      <alignment horizontal="left"/>
    </xf>
    <xf numFmtId="43" fontId="27" fillId="0" borderId="60" xfId="5" applyNumberFormat="1" applyFont="1" applyFill="1" applyBorder="1" applyAlignment="1">
      <alignment horizontal="center"/>
    </xf>
    <xf numFmtId="165" fontId="23" fillId="0" borderId="0" xfId="6" quotePrefix="1" applyNumberFormat="1" applyFont="1" applyFill="1" applyBorder="1" applyAlignment="1">
      <alignment horizontal="left"/>
    </xf>
    <xf numFmtId="165" fontId="24" fillId="0" borderId="0" xfId="6" applyNumberFormat="1" applyFont="1" applyFill="1" applyBorder="1" applyAlignment="1">
      <alignment horizontal="left"/>
    </xf>
    <xf numFmtId="2" fontId="23" fillId="0" borderId="0" xfId="6" quotePrefix="1" applyNumberFormat="1" applyFont="1" applyFill="1" applyBorder="1" applyAlignment="1">
      <alignment horizontal="left"/>
    </xf>
    <xf numFmtId="0" fontId="21" fillId="4" borderId="8" xfId="6" applyFont="1" applyFill="1" applyBorder="1" applyAlignment="1"/>
    <xf numFmtId="0" fontId="21" fillId="4" borderId="0" xfId="6" applyFont="1" applyFill="1" applyBorder="1" applyAlignment="1"/>
    <xf numFmtId="0" fontId="21" fillId="9" borderId="0" xfId="6" quotePrefix="1" applyFont="1" applyFill="1" applyBorder="1" applyAlignment="1">
      <alignment horizontal="left"/>
    </xf>
    <xf numFmtId="0" fontId="21" fillId="0" borderId="0" xfId="6" applyFont="1" applyFill="1" applyBorder="1" applyAlignment="1">
      <alignment horizontal="left"/>
    </xf>
    <xf numFmtId="0" fontId="21" fillId="6" borderId="8" xfId="6" applyFont="1" applyFill="1" applyBorder="1" applyAlignment="1">
      <alignment horizontal="left"/>
    </xf>
    <xf numFmtId="167" fontId="27" fillId="0" borderId="60" xfId="5" applyNumberFormat="1" applyFont="1" applyFill="1" applyBorder="1" applyAlignment="1">
      <alignment horizontal="center"/>
    </xf>
    <xf numFmtId="37" fontId="17" fillId="0" borderId="21" xfId="2915" quotePrefix="1" applyNumberFormat="1" applyFont="1" applyFill="1" applyBorder="1" applyProtection="1"/>
    <xf numFmtId="167" fontId="27" fillId="4" borderId="60" xfId="5" applyNumberFormat="1" applyFont="1" applyFill="1" applyBorder="1" applyAlignment="1">
      <alignment horizontal="center"/>
    </xf>
    <xf numFmtId="43" fontId="27" fillId="4" borderId="60" xfId="5" applyNumberFormat="1" applyFont="1" applyFill="1" applyBorder="1" applyAlignment="1">
      <alignment horizontal="center"/>
    </xf>
    <xf numFmtId="0" fontId="21" fillId="64" borderId="8" xfId="6" quotePrefix="1" applyFont="1" applyFill="1" applyBorder="1" applyAlignment="1">
      <alignment horizontal="left"/>
    </xf>
    <xf numFmtId="0" fontId="21" fillId="64" borderId="0" xfId="2920" applyFont="1" applyFill="1" applyBorder="1" applyAlignment="1">
      <alignment horizontal="left"/>
    </xf>
    <xf numFmtId="0" fontId="18" fillId="0" borderId="1" xfId="2913" applyFont="1" applyFill="1" applyBorder="1"/>
    <xf numFmtId="165" fontId="21" fillId="0" borderId="0" xfId="2913" quotePrefix="1" applyNumberFormat="1" applyFont="1" applyFill="1" applyBorder="1" applyAlignment="1">
      <alignment horizontal="left"/>
    </xf>
    <xf numFmtId="43" fontId="21" fillId="4" borderId="22" xfId="2922" applyFont="1" applyFill="1" applyBorder="1" applyAlignment="1">
      <alignment horizontal="center"/>
    </xf>
    <xf numFmtId="43" fontId="21" fillId="4" borderId="26" xfId="2922" applyFont="1" applyFill="1" applyBorder="1" applyAlignment="1">
      <alignment horizontal="center"/>
    </xf>
    <xf numFmtId="0" fontId="17" fillId="0" borderId="8" xfId="6" applyFont="1" applyFill="1" applyBorder="1" applyAlignment="1">
      <alignment horizontal="left"/>
    </xf>
    <xf numFmtId="0" fontId="17" fillId="0" borderId="0" xfId="6" applyFont="1" applyFill="1" applyBorder="1" applyAlignment="1">
      <alignment horizontal="left"/>
    </xf>
    <xf numFmtId="15" fontId="13" fillId="65" borderId="1" xfId="6" applyNumberFormat="1" applyFont="1" applyFill="1" applyBorder="1" applyAlignment="1">
      <alignment vertical="center"/>
    </xf>
    <xf numFmtId="15" fontId="13" fillId="65" borderId="2" xfId="6" applyNumberFormat="1" applyFont="1" applyFill="1" applyBorder="1" applyAlignment="1">
      <alignment vertical="center"/>
    </xf>
    <xf numFmtId="15" fontId="13" fillId="65" borderId="3" xfId="6" applyNumberFormat="1" applyFont="1" applyFill="1" applyBorder="1" applyAlignment="1">
      <alignment vertical="center"/>
    </xf>
    <xf numFmtId="15" fontId="13" fillId="65" borderId="4" xfId="6" applyNumberFormat="1" applyFont="1" applyFill="1" applyBorder="1" applyAlignment="1">
      <alignment vertical="center"/>
    </xf>
    <xf numFmtId="15" fontId="13" fillId="65" borderId="5" xfId="6" applyNumberFormat="1" applyFont="1" applyFill="1" applyBorder="1" applyAlignment="1">
      <alignment vertical="center"/>
    </xf>
    <xf numFmtId="15" fontId="13" fillId="65" borderId="6" xfId="6" applyNumberFormat="1" applyFont="1" applyFill="1" applyBorder="1" applyAlignment="1">
      <alignment vertical="center"/>
    </xf>
    <xf numFmtId="0" fontId="19" fillId="4" borderId="2" xfId="2925" applyFont="1" applyFill="1" applyBorder="1"/>
    <xf numFmtId="0" fontId="20" fillId="4" borderId="1" xfId="2925" applyFont="1" applyFill="1" applyBorder="1"/>
    <xf numFmtId="0" fontId="21" fillId="4" borderId="2" xfId="2925" applyFont="1" applyFill="1" applyBorder="1"/>
    <xf numFmtId="0" fontId="25" fillId="4" borderId="0" xfId="2925" applyFont="1" applyFill="1" applyBorder="1" applyAlignment="1">
      <alignment horizontal="left"/>
    </xf>
    <xf numFmtId="0" fontId="21" fillId="4" borderId="8" xfId="2925" applyFont="1" applyFill="1" applyBorder="1" applyAlignment="1"/>
    <xf numFmtId="0" fontId="21" fillId="4" borderId="0" xfId="2925" applyFont="1" applyFill="1" applyBorder="1" applyAlignment="1"/>
    <xf numFmtId="0" fontId="17" fillId="4" borderId="0" xfId="2925" applyFont="1" applyFill="1" applyBorder="1" applyAlignment="1">
      <alignment horizontal="left"/>
    </xf>
    <xf numFmtId="165" fontId="21" fillId="4" borderId="0" xfId="2925" applyNumberFormat="1" applyFont="1" applyFill="1" applyBorder="1" applyAlignment="1">
      <alignment horizontal="left"/>
    </xf>
    <xf numFmtId="2" fontId="21" fillId="4" borderId="0" xfId="2925" applyNumberFormat="1" applyFont="1" applyFill="1" applyBorder="1" applyAlignment="1">
      <alignment horizontal="left"/>
    </xf>
    <xf numFmtId="3" fontId="21" fillId="4" borderId="0" xfId="2925" applyNumberFormat="1" applyFont="1" applyFill="1" applyBorder="1" applyAlignment="1">
      <alignment horizontal="left"/>
    </xf>
    <xf numFmtId="0" fontId="21" fillId="6" borderId="8" xfId="2926" applyFont="1" applyFill="1" applyBorder="1" applyAlignment="1">
      <alignment horizontal="left"/>
    </xf>
    <xf numFmtId="0" fontId="21" fillId="6" borderId="0" xfId="2925" applyFont="1" applyFill="1" applyBorder="1" applyAlignment="1">
      <alignment horizontal="left"/>
    </xf>
    <xf numFmtId="165" fontId="23" fillId="6" borderId="0" xfId="6" applyNumberFormat="1" applyFont="1" applyFill="1" applyBorder="1" applyAlignment="1">
      <alignment horizontal="left"/>
    </xf>
    <xf numFmtId="0" fontId="21" fillId="6" borderId="0" xfId="2927" applyFont="1" applyFill="1" applyBorder="1" applyAlignment="1">
      <alignment horizontal="left"/>
    </xf>
    <xf numFmtId="0" fontId="21" fillId="4" borderId="0" xfId="2925" applyFont="1" applyFill="1" applyBorder="1" applyAlignment="1">
      <alignment horizontal="left"/>
    </xf>
    <xf numFmtId="0" fontId="17" fillId="0" borderId="8" xfId="2928" applyFont="1" applyFill="1" applyBorder="1" applyAlignment="1">
      <alignment horizontal="left"/>
    </xf>
    <xf numFmtId="0" fontId="17" fillId="0" borderId="0" xfId="2928" applyFont="1" applyFill="1" applyBorder="1" applyAlignment="1">
      <alignment horizontal="left"/>
    </xf>
    <xf numFmtId="0" fontId="17" fillId="0" borderId="0" xfId="2912" applyFont="1" applyFill="1" applyBorder="1" applyAlignment="1">
      <alignment horizontal="left"/>
    </xf>
    <xf numFmtId="0" fontId="21" fillId="0" borderId="0" xfId="2912" applyFont="1" applyFill="1" applyBorder="1" applyAlignment="1">
      <alignment horizontal="left"/>
    </xf>
    <xf numFmtId="0" fontId="17" fillId="0" borderId="4" xfId="2928" applyFont="1" applyFill="1" applyBorder="1" applyAlignment="1">
      <alignment horizontal="left"/>
    </xf>
    <xf numFmtId="0" fontId="17" fillId="0" borderId="5" xfId="2928" applyFont="1" applyFill="1" applyBorder="1" applyAlignment="1">
      <alignment horizontal="left"/>
    </xf>
    <xf numFmtId="0" fontId="17" fillId="0" borderId="5" xfId="2912" applyFont="1" applyFill="1" applyBorder="1" applyAlignment="1">
      <alignment horizontal="left"/>
    </xf>
    <xf numFmtId="0" fontId="21" fillId="0" borderId="4" xfId="2912" applyFont="1" applyFill="1" applyBorder="1" applyAlignment="1">
      <alignment horizontal="left"/>
    </xf>
    <xf numFmtId="0" fontId="21" fillId="0" borderId="5" xfId="2912" applyFont="1" applyFill="1" applyBorder="1" applyAlignment="1">
      <alignment horizontal="left"/>
    </xf>
    <xf numFmtId="1" fontId="17" fillId="4" borderId="23" xfId="2914" applyNumberFormat="1" applyFont="1" applyFill="1" applyBorder="1" applyAlignment="1">
      <alignment horizontal="center"/>
    </xf>
    <xf numFmtId="0" fontId="17" fillId="65" borderId="60" xfId="6" applyFont="1" applyFill="1" applyBorder="1" applyAlignment="1">
      <alignment horizontal="center"/>
    </xf>
    <xf numFmtId="37" fontId="17" fillId="4" borderId="21" xfId="2909" quotePrefix="1" applyNumberFormat="1" applyFont="1" applyFill="1" applyBorder="1" applyProtection="1"/>
    <xf numFmtId="43" fontId="17" fillId="0" borderId="22" xfId="2929" applyFont="1" applyFill="1" applyBorder="1" applyAlignment="1">
      <alignment horizontal="center"/>
    </xf>
    <xf numFmtId="166" fontId="17" fillId="0" borderId="22" xfId="2929" applyNumberFormat="1" applyFont="1" applyFill="1" applyBorder="1" applyAlignment="1">
      <alignment horizontal="center"/>
    </xf>
    <xf numFmtId="37" fontId="17" fillId="4" borderId="21" xfId="2915" quotePrefix="1" applyNumberFormat="1" applyFont="1" applyFill="1" applyBorder="1" applyProtection="1"/>
    <xf numFmtId="20" fontId="17" fillId="0" borderId="22" xfId="5" applyNumberFormat="1" applyFont="1" applyFill="1" applyBorder="1" applyAlignment="1">
      <alignment horizontal="center"/>
    </xf>
    <xf numFmtId="0" fontId="17" fillId="65" borderId="21" xfId="6" applyFont="1" applyFill="1" applyBorder="1" applyAlignment="1">
      <alignment horizontal="center"/>
    </xf>
    <xf numFmtId="43" fontId="17" fillId="4" borderId="22" xfId="2929" applyFont="1" applyFill="1" applyBorder="1" applyAlignment="1">
      <alignment horizontal="center"/>
    </xf>
    <xf numFmtId="166" fontId="17" fillId="4" borderId="22" xfId="2929" applyNumberFormat="1" applyFont="1" applyFill="1" applyBorder="1" applyAlignment="1">
      <alignment horizontal="center"/>
    </xf>
    <xf numFmtId="15" fontId="17" fillId="0" borderId="71" xfId="5" applyNumberFormat="1" applyFont="1" applyFill="1" applyBorder="1" applyAlignment="1">
      <alignment horizontal="center"/>
    </xf>
    <xf numFmtId="20" fontId="17" fillId="0" borderId="72" xfId="5" applyNumberFormat="1" applyFont="1" applyFill="1" applyBorder="1" applyAlignment="1">
      <alignment horizontal="center"/>
    </xf>
    <xf numFmtId="0" fontId="17" fillId="65" borderId="71" xfId="6" applyFont="1" applyFill="1" applyBorder="1" applyAlignment="1">
      <alignment horizontal="center"/>
    </xf>
    <xf numFmtId="166" fontId="17" fillId="0" borderId="71" xfId="5" applyNumberFormat="1" applyFont="1" applyFill="1" applyBorder="1" applyAlignment="1">
      <alignment horizontal="center"/>
    </xf>
    <xf numFmtId="1" fontId="17" fillId="4" borderId="23" xfId="2916" applyNumberFormat="1" applyFont="1" applyFill="1" applyBorder="1" applyAlignment="1">
      <alignment horizontal="center" vertical="center"/>
    </xf>
    <xf numFmtId="166" fontId="17" fillId="0" borderId="22" xfId="2914" applyNumberFormat="1" applyFont="1" applyBorder="1" applyAlignment="1">
      <alignment horizontal="left"/>
    </xf>
    <xf numFmtId="0" fontId="63" fillId="0" borderId="7" xfId="1" applyFont="1" applyBorder="1" applyAlignment="1">
      <alignment horizontal="left" vertical="center"/>
    </xf>
    <xf numFmtId="1" fontId="63" fillId="0" borderId="7" xfId="1" quotePrefix="1" applyNumberFormat="1" applyFont="1" applyBorder="1" applyAlignment="1">
      <alignment horizontal="center" vertical="center"/>
    </xf>
    <xf numFmtId="0" fontId="63" fillId="0" borderId="7" xfId="1" quotePrefix="1" applyFont="1" applyBorder="1" applyAlignment="1">
      <alignment horizontal="center" vertical="center"/>
    </xf>
    <xf numFmtId="0" fontId="63" fillId="0" borderId="53" xfId="1" applyFont="1" applyBorder="1" applyAlignment="1">
      <alignment horizontal="left" vertical="center"/>
    </xf>
    <xf numFmtId="0" fontId="63" fillId="0" borderId="54" xfId="1" applyFont="1" applyBorder="1" applyAlignment="1">
      <alignment horizontal="left" vertical="center"/>
    </xf>
    <xf numFmtId="0" fontId="39" fillId="0" borderId="46" xfId="1" applyFont="1" applyBorder="1" applyAlignment="1">
      <alignment horizontal="left" vertical="top" wrapText="1"/>
    </xf>
    <xf numFmtId="0" fontId="39" fillId="0" borderId="56" xfId="1" applyFont="1" applyBorder="1" applyAlignment="1">
      <alignment horizontal="left" vertical="top"/>
    </xf>
    <xf numFmtId="0" fontId="39" fillId="0" borderId="67" xfId="1" applyFont="1" applyBorder="1" applyAlignment="1">
      <alignment horizontal="left" vertical="top"/>
    </xf>
    <xf numFmtId="0" fontId="39" fillId="0" borderId="50" xfId="1" applyFont="1" applyBorder="1" applyAlignment="1">
      <alignment horizontal="left" vertical="top"/>
    </xf>
    <xf numFmtId="0" fontId="39" fillId="0" borderId="0" xfId="1" applyFont="1" applyBorder="1" applyAlignment="1">
      <alignment horizontal="left" vertical="top"/>
    </xf>
    <xf numFmtId="0" fontId="39" fillId="0" borderId="9" xfId="1" applyFont="1" applyBorder="1" applyAlignment="1">
      <alignment horizontal="left" vertical="top"/>
    </xf>
    <xf numFmtId="0" fontId="39" fillId="0" borderId="17" xfId="1" applyFont="1" applyBorder="1" applyAlignment="1">
      <alignment horizontal="left" vertical="top"/>
    </xf>
    <xf numFmtId="0" fontId="39" fillId="0" borderId="5" xfId="1" applyFont="1" applyBorder="1" applyAlignment="1">
      <alignment horizontal="left" vertical="top"/>
    </xf>
    <xf numFmtId="0" fontId="39" fillId="0" borderId="6" xfId="1" applyFont="1" applyBorder="1" applyAlignment="1">
      <alignment horizontal="left" vertical="top"/>
    </xf>
    <xf numFmtId="0" fontId="63" fillId="0" borderId="7" xfId="1" applyFont="1" applyBorder="1" applyAlignment="1">
      <alignment horizontal="left" vertical="center" wrapText="1"/>
    </xf>
    <xf numFmtId="43" fontId="21" fillId="0" borderId="22" xfId="5" applyFont="1" applyFill="1" applyBorder="1" applyAlignment="1">
      <alignment horizontal="center"/>
    </xf>
    <xf numFmtId="43" fontId="21" fillId="0" borderId="26" xfId="5" applyFont="1" applyFill="1" applyBorder="1" applyAlignment="1">
      <alignment horizontal="center"/>
    </xf>
    <xf numFmtId="0" fontId="12" fillId="60" borderId="55" xfId="1" applyFont="1" applyFill="1" applyBorder="1" applyAlignment="1">
      <alignment horizontal="center"/>
    </xf>
    <xf numFmtId="0" fontId="12" fillId="60" borderId="52" xfId="1" applyFont="1" applyFill="1" applyBorder="1" applyAlignment="1">
      <alignment horizontal="center"/>
    </xf>
    <xf numFmtId="0" fontId="68" fillId="7" borderId="48" xfId="1" applyFont="1" applyFill="1" applyBorder="1" applyAlignment="1">
      <alignment horizontal="center" vertical="center"/>
    </xf>
    <xf numFmtId="0" fontId="68" fillId="7" borderId="57" xfId="1" applyFont="1" applyFill="1" applyBorder="1" applyAlignment="1">
      <alignment horizontal="center" vertical="center"/>
    </xf>
    <xf numFmtId="0" fontId="68" fillId="7" borderId="49" xfId="1" applyFont="1" applyFill="1" applyBorder="1" applyAlignment="1">
      <alignment horizontal="center" vertical="center"/>
    </xf>
    <xf numFmtId="0" fontId="68" fillId="7" borderId="58" xfId="1" applyFont="1" applyFill="1" applyBorder="1" applyAlignment="1">
      <alignment horizontal="center" vertical="center"/>
    </xf>
    <xf numFmtId="0" fontId="68" fillId="7" borderId="54" xfId="1" applyFont="1" applyFill="1" applyBorder="1" applyAlignment="1">
      <alignment horizontal="center" vertical="center"/>
    </xf>
    <xf numFmtId="0" fontId="68" fillId="7" borderId="50" xfId="1" applyFont="1" applyFill="1" applyBorder="1" applyAlignment="1">
      <alignment horizontal="center" vertical="center"/>
    </xf>
    <xf numFmtId="0" fontId="68" fillId="7" borderId="0" xfId="1" applyFont="1" applyFill="1" applyBorder="1" applyAlignment="1">
      <alignment horizontal="center" vertical="center"/>
    </xf>
    <xf numFmtId="0" fontId="68" fillId="7" borderId="59" xfId="1" applyFont="1" applyFill="1" applyBorder="1" applyAlignment="1">
      <alignment horizontal="center" vertical="center"/>
    </xf>
    <xf numFmtId="0" fontId="68" fillId="7" borderId="51" xfId="1" applyFont="1" applyFill="1" applyBorder="1" applyAlignment="1">
      <alignment horizontal="center" vertical="center"/>
    </xf>
    <xf numFmtId="0" fontId="68" fillId="7" borderId="52" xfId="1" applyFont="1" applyFill="1" applyBorder="1" applyAlignment="1">
      <alignment horizontal="center" vertical="center"/>
    </xf>
    <xf numFmtId="0" fontId="12" fillId="60" borderId="51" xfId="1" applyFont="1" applyFill="1" applyBorder="1" applyAlignment="1">
      <alignment horizontal="center"/>
    </xf>
    <xf numFmtId="0" fontId="12" fillId="0" borderId="51" xfId="1" applyFont="1" applyBorder="1" applyAlignment="1">
      <alignment horizontal="center"/>
    </xf>
    <xf numFmtId="0" fontId="12" fillId="0" borderId="55" xfId="1" applyFont="1" applyBorder="1" applyAlignment="1">
      <alignment horizontal="center"/>
    </xf>
    <xf numFmtId="0" fontId="12" fillId="0" borderId="52" xfId="1" applyFont="1" applyBorder="1" applyAlignment="1">
      <alignment horizontal="center"/>
    </xf>
    <xf numFmtId="0" fontId="26" fillId="7" borderId="10" xfId="1" applyFont="1" applyFill="1" applyBorder="1" applyAlignment="1">
      <alignment horizontal="center"/>
    </xf>
    <xf numFmtId="0" fontId="26" fillId="7" borderId="11" xfId="1" applyFont="1" applyFill="1" applyBorder="1" applyAlignment="1">
      <alignment horizontal="center"/>
    </xf>
    <xf numFmtId="0" fontId="13" fillId="3" borderId="1" xfId="1984" applyFont="1" applyFill="1" applyBorder="1" applyAlignment="1">
      <alignment horizontal="left" vertical="center"/>
    </xf>
    <xf numFmtId="0" fontId="13" fillId="3" borderId="2" xfId="1984" applyFont="1" applyFill="1" applyBorder="1" applyAlignment="1">
      <alignment horizontal="left" vertical="center"/>
    </xf>
    <xf numFmtId="0" fontId="13" fillId="3" borderId="3" xfId="1984" applyFont="1" applyFill="1" applyBorder="1" applyAlignment="1">
      <alignment horizontal="left" vertical="center"/>
    </xf>
    <xf numFmtId="0" fontId="13" fillId="3" borderId="4" xfId="1984" applyFont="1" applyFill="1" applyBorder="1" applyAlignment="1">
      <alignment horizontal="left" vertical="center"/>
    </xf>
    <xf numFmtId="0" fontId="13" fillId="3" borderId="5" xfId="1984" applyFont="1" applyFill="1" applyBorder="1" applyAlignment="1">
      <alignment horizontal="left" vertical="center"/>
    </xf>
    <xf numFmtId="0" fontId="13" fillId="3" borderId="6" xfId="1984" applyFont="1" applyFill="1" applyBorder="1" applyAlignment="1">
      <alignment horizontal="left" vertical="center"/>
    </xf>
    <xf numFmtId="0" fontId="13" fillId="3" borderId="1" xfId="2090" applyFont="1" applyFill="1" applyBorder="1" applyAlignment="1">
      <alignment horizontal="left" vertical="center"/>
    </xf>
    <xf numFmtId="0" fontId="13" fillId="3" borderId="2" xfId="2090" applyFont="1" applyFill="1" applyBorder="1" applyAlignment="1">
      <alignment horizontal="left" vertical="center"/>
    </xf>
    <xf numFmtId="0" fontId="13" fillId="3" borderId="3" xfId="2090" applyFont="1" applyFill="1" applyBorder="1" applyAlignment="1">
      <alignment horizontal="left" vertical="center"/>
    </xf>
    <xf numFmtId="0" fontId="13" fillId="3" borderId="4" xfId="2090" applyFont="1" applyFill="1" applyBorder="1" applyAlignment="1">
      <alignment horizontal="left" vertical="center"/>
    </xf>
    <xf numFmtId="0" fontId="13" fillId="3" borderId="5" xfId="2090" applyFont="1" applyFill="1" applyBorder="1" applyAlignment="1">
      <alignment horizontal="left" vertical="center"/>
    </xf>
    <xf numFmtId="0" fontId="13" fillId="3" borderId="6" xfId="2090" applyFont="1" applyFill="1" applyBorder="1" applyAlignment="1">
      <alignment horizontal="left" vertical="center"/>
    </xf>
    <xf numFmtId="0" fontId="17" fillId="0" borderId="8" xfId="6" applyFont="1" applyFill="1" applyBorder="1" applyAlignment="1">
      <alignment horizontal="left"/>
    </xf>
    <xf numFmtId="0" fontId="17" fillId="0" borderId="0" xfId="6" applyFont="1" applyFill="1" applyBorder="1" applyAlignment="1">
      <alignment horizontal="left"/>
    </xf>
    <xf numFmtId="0" fontId="16" fillId="8" borderId="0" xfId="1" applyFont="1" applyFill="1" applyAlignment="1">
      <alignment horizontal="center"/>
    </xf>
    <xf numFmtId="0" fontId="13" fillId="3" borderId="1" xfId="2912" applyFont="1" applyFill="1" applyBorder="1" applyAlignment="1">
      <alignment horizontal="left" vertical="center"/>
    </xf>
    <xf numFmtId="0" fontId="13" fillId="3" borderId="2" xfId="2912" applyFont="1" applyFill="1" applyBorder="1" applyAlignment="1">
      <alignment horizontal="left" vertical="center"/>
    </xf>
    <xf numFmtId="0" fontId="13" fillId="3" borderId="3" xfId="2912" applyFont="1" applyFill="1" applyBorder="1" applyAlignment="1">
      <alignment horizontal="left" vertical="center"/>
    </xf>
    <xf numFmtId="0" fontId="13" fillId="3" borderId="4" xfId="2912" applyFont="1" applyFill="1" applyBorder="1" applyAlignment="1">
      <alignment horizontal="left" vertical="center"/>
    </xf>
    <xf numFmtId="0" fontId="13" fillId="3" borderId="5" xfId="2912" applyFont="1" applyFill="1" applyBorder="1" applyAlignment="1">
      <alignment horizontal="left" vertical="center"/>
    </xf>
    <xf numFmtId="0" fontId="13" fillId="3" borderId="6" xfId="2912" applyFont="1" applyFill="1" applyBorder="1" applyAlignment="1">
      <alignment horizontal="left" vertical="center"/>
    </xf>
    <xf numFmtId="15" fontId="14" fillId="3" borderId="1" xfId="6" applyNumberFormat="1" applyFont="1" applyFill="1" applyBorder="1" applyAlignment="1">
      <alignment horizontal="left" vertical="center"/>
    </xf>
    <xf numFmtId="15" fontId="14" fillId="3" borderId="2" xfId="6" applyNumberFormat="1" applyFont="1" applyFill="1" applyBorder="1" applyAlignment="1">
      <alignment horizontal="left" vertical="center"/>
    </xf>
    <xf numFmtId="15" fontId="14" fillId="3" borderId="3" xfId="6" applyNumberFormat="1" applyFont="1" applyFill="1" applyBorder="1" applyAlignment="1">
      <alignment horizontal="left" vertical="center"/>
    </xf>
    <xf numFmtId="15" fontId="14" fillId="3" borderId="4" xfId="6" applyNumberFormat="1" applyFont="1" applyFill="1" applyBorder="1" applyAlignment="1">
      <alignment horizontal="left" vertical="center"/>
    </xf>
    <xf numFmtId="15" fontId="14" fillId="3" borderId="5" xfId="6" applyNumberFormat="1" applyFont="1" applyFill="1" applyBorder="1" applyAlignment="1">
      <alignment horizontal="left" vertical="center"/>
    </xf>
    <xf numFmtId="15" fontId="14" fillId="3" borderId="6" xfId="6" applyNumberFormat="1" applyFont="1" applyFill="1" applyBorder="1" applyAlignment="1">
      <alignment horizontal="left" vertical="center"/>
    </xf>
    <xf numFmtId="15" fontId="13" fillId="3" borderId="1" xfId="6" applyNumberFormat="1" applyFont="1" applyFill="1" applyBorder="1" applyAlignment="1">
      <alignment horizontal="left" vertical="center"/>
    </xf>
    <xf numFmtId="15" fontId="13" fillId="3" borderId="2" xfId="6" applyNumberFormat="1" applyFont="1" applyFill="1" applyBorder="1" applyAlignment="1">
      <alignment horizontal="left" vertical="center"/>
    </xf>
    <xf numFmtId="15" fontId="13" fillId="3" borderId="3" xfId="6" applyNumberFormat="1" applyFont="1" applyFill="1" applyBorder="1" applyAlignment="1">
      <alignment horizontal="left" vertical="center"/>
    </xf>
    <xf numFmtId="15" fontId="13" fillId="3" borderId="4" xfId="6" applyNumberFormat="1" applyFont="1" applyFill="1" applyBorder="1" applyAlignment="1">
      <alignment horizontal="left" vertical="center"/>
    </xf>
    <xf numFmtId="15" fontId="13" fillId="3" borderId="5" xfId="6" applyNumberFormat="1" applyFont="1" applyFill="1" applyBorder="1" applyAlignment="1">
      <alignment horizontal="left" vertical="center"/>
    </xf>
    <xf numFmtId="15" fontId="13" fillId="3" borderId="6" xfId="6" applyNumberFormat="1" applyFont="1" applyFill="1" applyBorder="1" applyAlignment="1">
      <alignment horizontal="left" vertical="center"/>
    </xf>
    <xf numFmtId="0" fontId="26" fillId="6" borderId="12" xfId="1" applyFont="1" applyFill="1" applyBorder="1" applyAlignment="1">
      <alignment horizontal="center" wrapText="1"/>
    </xf>
    <xf numFmtId="0" fontId="26" fillId="6" borderId="13" xfId="1" applyFont="1" applyFill="1" applyBorder="1" applyAlignment="1">
      <alignment horizontal="center" wrapText="1"/>
    </xf>
    <xf numFmtId="0" fontId="26" fillId="6" borderId="14" xfId="1" applyFont="1" applyFill="1" applyBorder="1" applyAlignment="1">
      <alignment horizontal="center" wrapText="1"/>
    </xf>
    <xf numFmtId="43" fontId="21" fillId="4" borderId="22" xfId="5" applyFont="1" applyFill="1" applyBorder="1" applyAlignment="1">
      <alignment horizontal="center"/>
    </xf>
    <xf numFmtId="43" fontId="21" fillId="4" borderId="26" xfId="5" applyFont="1" applyFill="1" applyBorder="1" applyAlignment="1">
      <alignment horizontal="center"/>
    </xf>
    <xf numFmtId="0" fontId="26" fillId="7" borderId="10" xfId="1" applyFont="1" applyFill="1" applyBorder="1" applyAlignment="1">
      <alignment horizontal="center" vertical="center"/>
    </xf>
    <xf numFmtId="0" fontId="26" fillId="7" borderId="3" xfId="1" applyFont="1" applyFill="1" applyBorder="1" applyAlignment="1">
      <alignment horizontal="center" vertical="center"/>
    </xf>
    <xf numFmtId="0" fontId="26" fillId="7" borderId="17" xfId="1" applyFont="1" applyFill="1" applyBorder="1" applyAlignment="1">
      <alignment horizontal="center" vertical="center"/>
    </xf>
    <xf numFmtId="0" fontId="26" fillId="7" borderId="6" xfId="1" applyFont="1" applyFill="1" applyBorder="1" applyAlignment="1">
      <alignment horizontal="center" vertical="center"/>
    </xf>
    <xf numFmtId="0" fontId="69" fillId="7" borderId="69" xfId="0" applyFont="1" applyFill="1" applyBorder="1" applyAlignment="1">
      <alignment horizontal="center" vertical="center" wrapText="1"/>
    </xf>
    <xf numFmtId="0" fontId="69" fillId="7" borderId="54" xfId="0" applyFont="1" applyFill="1" applyBorder="1" applyAlignment="1">
      <alignment horizontal="center" vertical="center" wrapText="1"/>
    </xf>
    <xf numFmtId="0" fontId="68" fillId="7" borderId="7" xfId="1" applyFont="1" applyFill="1" applyBorder="1" applyAlignment="1">
      <alignment horizontal="center" vertical="center"/>
    </xf>
    <xf numFmtId="43" fontId="28" fillId="0" borderId="22" xfId="5" applyFont="1" applyFill="1" applyBorder="1" applyAlignment="1">
      <alignment horizontal="center"/>
    </xf>
    <xf numFmtId="43" fontId="28" fillId="0" borderId="26" xfId="5" applyFont="1" applyFill="1" applyBorder="1" applyAlignment="1">
      <alignment horizontal="center"/>
    </xf>
    <xf numFmtId="16" fontId="17" fillId="0" borderId="30" xfId="1" applyNumberFormat="1" applyFont="1" applyBorder="1" applyAlignment="1">
      <alignment horizontal="center"/>
    </xf>
    <xf numFmtId="16" fontId="17" fillId="0" borderId="31" xfId="1" applyNumberFormat="1" applyFont="1" applyBorder="1" applyAlignment="1">
      <alignment horizontal="center"/>
    </xf>
    <xf numFmtId="43" fontId="21" fillId="0" borderId="22" xfId="5" applyFont="1" applyBorder="1" applyAlignment="1">
      <alignment horizontal="center"/>
    </xf>
    <xf numFmtId="43" fontId="21" fillId="0" borderId="26" xfId="5" applyFont="1" applyBorder="1" applyAlignment="1">
      <alignment horizontal="center"/>
    </xf>
    <xf numFmtId="16" fontId="17" fillId="0" borderId="18" xfId="1" applyNumberFormat="1" applyFont="1" applyBorder="1" applyAlignment="1">
      <alignment horizontal="center"/>
    </xf>
    <xf numFmtId="16" fontId="17" fillId="0" borderId="35" xfId="1" applyNumberFormat="1" applyFont="1" applyBorder="1" applyAlignment="1">
      <alignment horizontal="center"/>
    </xf>
    <xf numFmtId="16" fontId="17" fillId="0" borderId="19" xfId="1" applyNumberFormat="1" applyFont="1" applyBorder="1" applyAlignment="1">
      <alignment horizontal="center"/>
    </xf>
    <xf numFmtId="43" fontId="17" fillId="0" borderId="36" xfId="5" applyFont="1" applyBorder="1" applyAlignment="1">
      <alignment horizontal="center" shrinkToFit="1"/>
    </xf>
    <xf numFmtId="43" fontId="17" fillId="0" borderId="14" xfId="5" applyFont="1" applyBorder="1" applyAlignment="1">
      <alignment horizontal="center" shrinkToFit="1"/>
    </xf>
    <xf numFmtId="43" fontId="21" fillId="0" borderId="22" xfId="5" applyFont="1" applyFill="1" applyBorder="1" applyAlignment="1">
      <alignment horizontal="center" wrapText="1"/>
    </xf>
    <xf numFmtId="43" fontId="21" fillId="0" borderId="26" xfId="5" applyFont="1" applyFill="1" applyBorder="1" applyAlignment="1">
      <alignment horizontal="center" wrapText="1"/>
    </xf>
    <xf numFmtId="1" fontId="17" fillId="0" borderId="22" xfId="5" applyNumberFormat="1" applyFont="1" applyBorder="1" applyAlignment="1">
      <alignment horizontal="center"/>
    </xf>
    <xf numFmtId="1" fontId="17" fillId="0" borderId="28" xfId="5" applyNumberFormat="1" applyFont="1" applyBorder="1" applyAlignment="1">
      <alignment horizontal="center"/>
    </xf>
    <xf numFmtId="0" fontId="69" fillId="7" borderId="58" xfId="0" applyFont="1" applyFill="1" applyBorder="1" applyAlignment="1">
      <alignment horizontal="center" vertical="center" wrapText="1"/>
    </xf>
    <xf numFmtId="0" fontId="68" fillId="7" borderId="69" xfId="1" applyFont="1" applyFill="1" applyBorder="1" applyAlignment="1">
      <alignment horizontal="center" vertical="center"/>
    </xf>
    <xf numFmtId="0" fontId="66" fillId="8" borderId="13" xfId="0" applyFont="1" applyFill="1" applyBorder="1" applyAlignment="1">
      <alignment horizontal="center" vertical="center"/>
    </xf>
    <xf numFmtId="0" fontId="66" fillId="8" borderId="14" xfId="0" applyFont="1" applyFill="1" applyBorder="1" applyAlignment="1">
      <alignment horizontal="center" vertical="center"/>
    </xf>
    <xf numFmtId="0" fontId="66" fillId="8" borderId="12" xfId="0" applyFont="1" applyFill="1" applyBorder="1" applyAlignment="1">
      <alignment horizontal="center" vertical="center"/>
    </xf>
    <xf numFmtId="0" fontId="68" fillId="7" borderId="54" xfId="1" applyFont="1" applyFill="1" applyBorder="1" applyAlignment="1">
      <alignment horizontal="center" wrapText="1"/>
    </xf>
    <xf numFmtId="0" fontId="68" fillId="7" borderId="7" xfId="1" applyFont="1" applyFill="1" applyBorder="1" applyAlignment="1">
      <alignment horizontal="center" wrapText="1"/>
    </xf>
    <xf numFmtId="0" fontId="65" fillId="7" borderId="7" xfId="1" applyFont="1" applyFill="1" applyBorder="1" applyAlignment="1">
      <alignment horizontal="center" vertical="center" wrapText="1"/>
    </xf>
    <xf numFmtId="0" fontId="66" fillId="8" borderId="56" xfId="0" applyFont="1" applyFill="1" applyBorder="1" applyAlignment="1">
      <alignment horizontal="center" vertical="center"/>
    </xf>
    <xf numFmtId="0" fontId="66" fillId="8" borderId="47" xfId="0" applyFont="1" applyFill="1" applyBorder="1" applyAlignment="1">
      <alignment horizontal="center" vertical="center"/>
    </xf>
    <xf numFmtId="0" fontId="12" fillId="7" borderId="54" xfId="1" applyFont="1" applyFill="1" applyBorder="1" applyAlignment="1">
      <alignment horizontal="center" vertical="center"/>
    </xf>
    <xf numFmtId="0" fontId="12" fillId="7" borderId="7" xfId="1" applyFont="1" applyFill="1" applyBorder="1" applyAlignment="1">
      <alignment horizontal="center" vertical="center"/>
    </xf>
    <xf numFmtId="1" fontId="63" fillId="0" borderId="7" xfId="1" applyNumberFormat="1" applyFont="1" applyFill="1" applyBorder="1" applyAlignment="1">
      <alignment horizontal="center" vertical="center"/>
    </xf>
    <xf numFmtId="1" fontId="63" fillId="0" borderId="7" xfId="1" applyNumberFormat="1" applyFont="1" applyBorder="1" applyAlignment="1">
      <alignment horizontal="center" vertical="center"/>
    </xf>
    <xf numFmtId="41" fontId="39" fillId="0" borderId="53" xfId="2472" applyFont="1" applyBorder="1" applyAlignment="1">
      <alignment vertical="center" wrapText="1"/>
    </xf>
    <xf numFmtId="41" fontId="39" fillId="0" borderId="58" xfId="2472" applyFont="1" applyBorder="1" applyAlignment="1">
      <alignment vertical="center" wrapText="1"/>
    </xf>
    <xf numFmtId="41" fontId="39" fillId="0" borderId="54" xfId="2472" applyFont="1" applyBorder="1" applyAlignment="1">
      <alignment vertical="center" wrapText="1"/>
    </xf>
    <xf numFmtId="0" fontId="68" fillId="7" borderId="54" xfId="1" applyFont="1" applyFill="1" applyBorder="1" applyAlignment="1">
      <alignment horizontal="center" vertical="center" wrapText="1"/>
    </xf>
    <xf numFmtId="0" fontId="68" fillId="7" borderId="7" xfId="1" applyFont="1" applyFill="1" applyBorder="1" applyAlignment="1">
      <alignment horizontal="center" vertical="center" wrapText="1"/>
    </xf>
    <xf numFmtId="0" fontId="63" fillId="0" borderId="64" xfId="1" applyFont="1" applyBorder="1" applyAlignment="1">
      <alignment horizontal="center" vertical="center"/>
    </xf>
    <xf numFmtId="0" fontId="63" fillId="0" borderId="65" xfId="1" applyFont="1" applyBorder="1" applyAlignment="1">
      <alignment horizontal="center" vertical="center"/>
    </xf>
    <xf numFmtId="0" fontId="63" fillId="0" borderId="66" xfId="1" applyFont="1" applyBorder="1" applyAlignment="1">
      <alignment horizontal="center" vertical="center"/>
    </xf>
    <xf numFmtId="0" fontId="74" fillId="7" borderId="63" xfId="1" applyFont="1" applyFill="1" applyBorder="1" applyAlignment="1">
      <alignment horizontal="center" vertical="center" wrapText="1"/>
    </xf>
    <xf numFmtId="167" fontId="74" fillId="7" borderId="63" xfId="1" applyNumberFormat="1" applyFont="1" applyFill="1" applyBorder="1" applyAlignment="1">
      <alignment horizontal="center" vertical="center" wrapText="1"/>
    </xf>
    <xf numFmtId="0" fontId="74" fillId="63" borderId="63" xfId="1" applyFont="1" applyFill="1" applyBorder="1" applyAlignment="1">
      <alignment horizontal="center" vertical="center" wrapText="1"/>
    </xf>
    <xf numFmtId="0" fontId="63" fillId="0" borderId="51" xfId="1" applyFont="1" applyBorder="1" applyAlignment="1">
      <alignment horizontal="left" vertical="center"/>
    </xf>
    <xf numFmtId="0" fontId="63" fillId="0" borderId="52" xfId="1" applyFont="1" applyBorder="1" applyAlignment="1">
      <alignment horizontal="left" vertical="center"/>
    </xf>
    <xf numFmtId="0" fontId="63" fillId="0" borderId="51" xfId="1" applyFont="1" applyBorder="1" applyAlignment="1">
      <alignment horizontal="left" vertical="top" wrapText="1"/>
    </xf>
    <xf numFmtId="0" fontId="63" fillId="0" borderId="55" xfId="1" applyFont="1" applyBorder="1" applyAlignment="1">
      <alignment horizontal="left" vertical="top"/>
    </xf>
    <xf numFmtId="0" fontId="63" fillId="0" borderId="52" xfId="1" applyFont="1" applyBorder="1" applyAlignment="1">
      <alignment horizontal="left" vertical="top"/>
    </xf>
    <xf numFmtId="41" fontId="64" fillId="0" borderId="7" xfId="2472" applyFont="1" applyBorder="1" applyAlignment="1">
      <alignment horizontal="center" vertical="center"/>
    </xf>
    <xf numFmtId="0" fontId="64" fillId="0" borderId="7" xfId="1" applyFont="1" applyBorder="1" applyAlignment="1">
      <alignment horizontal="center" vertical="center"/>
    </xf>
    <xf numFmtId="0" fontId="74" fillId="7" borderId="7" xfId="1" applyFont="1" applyFill="1" applyBorder="1" applyAlignment="1">
      <alignment horizontal="center" vertical="center"/>
    </xf>
    <xf numFmtId="0" fontId="74" fillId="7" borderId="7" xfId="1" applyFont="1" applyFill="1" applyBorder="1" applyAlignment="1">
      <alignment horizontal="center" vertical="center" wrapText="1"/>
    </xf>
    <xf numFmtId="0" fontId="74" fillId="7" borderId="7" xfId="1" applyFont="1" applyFill="1" applyBorder="1" applyAlignment="1">
      <alignment horizontal="center" wrapText="1"/>
    </xf>
    <xf numFmtId="0" fontId="69" fillId="62" borderId="58" xfId="0" applyFont="1" applyFill="1" applyBorder="1" applyAlignment="1">
      <alignment horizontal="center" vertical="center" wrapText="1"/>
    </xf>
    <xf numFmtId="0" fontId="69" fillId="62" borderId="54" xfId="0" applyFont="1" applyFill="1" applyBorder="1" applyAlignment="1">
      <alignment horizontal="center" vertical="center" wrapText="1"/>
    </xf>
    <xf numFmtId="0" fontId="74" fillId="7" borderId="64" xfId="1" applyFont="1" applyFill="1" applyBorder="1" applyAlignment="1">
      <alignment horizontal="center" vertical="center" wrapText="1"/>
    </xf>
    <xf numFmtId="0" fontId="74" fillId="7" borderId="70" xfId="1" applyFont="1" applyFill="1" applyBorder="1" applyAlignment="1">
      <alignment horizontal="center" vertical="center" wrapText="1"/>
    </xf>
    <xf numFmtId="0" fontId="74" fillId="7" borderId="65" xfId="1" applyFont="1" applyFill="1" applyBorder="1" applyAlignment="1">
      <alignment horizontal="center" vertical="center" wrapText="1"/>
    </xf>
    <xf numFmtId="1" fontId="75" fillId="0" borderId="46" xfId="1" applyNumberFormat="1" applyFont="1" applyBorder="1" applyAlignment="1">
      <alignment horizontal="center" vertical="center"/>
    </xf>
    <xf numFmtId="1" fontId="75" fillId="0" borderId="47" xfId="1" applyNumberFormat="1" applyFont="1" applyBorder="1" applyAlignment="1">
      <alignment horizontal="center" vertical="center"/>
    </xf>
    <xf numFmtId="1" fontId="75" fillId="0" borderId="48" xfId="1" applyNumberFormat="1" applyFont="1" applyBorder="1" applyAlignment="1">
      <alignment horizontal="center" vertical="center"/>
    </xf>
    <xf numFmtId="1" fontId="75" fillId="0" borderId="49" xfId="1" applyNumberFormat="1" applyFont="1" applyBorder="1" applyAlignment="1">
      <alignment horizontal="center" vertical="center"/>
    </xf>
    <xf numFmtId="1" fontId="75" fillId="0" borderId="56" xfId="1" applyNumberFormat="1" applyFont="1" applyBorder="1" applyAlignment="1">
      <alignment horizontal="center" vertical="center"/>
    </xf>
    <xf numFmtId="1" fontId="75" fillId="0" borderId="57" xfId="1" applyNumberFormat="1" applyFont="1" applyBorder="1" applyAlignment="1">
      <alignment horizontal="center" vertical="center"/>
    </xf>
  </cellXfs>
  <cellStyles count="2930">
    <cellStyle name="_Sheet1" xfId="12" xr:uid="{00000000-0005-0000-0000-000000000000}"/>
    <cellStyle name="_Sheet1 2" xfId="13" xr:uid="{00000000-0005-0000-0000-000001000000}"/>
    <cellStyle name="_Sheet1_evaluasi kebutuhan supporting" xfId="14" xr:uid="{00000000-0005-0000-0000-000002000000}"/>
    <cellStyle name="_Sheet1_evaluasi kebutuhan supporting 2" xfId="15" xr:uid="{00000000-0005-0000-0000-000003000000}"/>
    <cellStyle name="_Sheet1_Loss oppurtinity Prod ADMO Feb 08-Rii" xfId="16" xr:uid="{00000000-0005-0000-0000-000004000000}"/>
    <cellStyle name="_Sheet1_Loss oppurtinity Prod ADMO Feb 08-Rii 2" xfId="17" xr:uid="{00000000-0005-0000-0000-000005000000}"/>
    <cellStyle name="_Sheet10" xfId="18" xr:uid="{00000000-0005-0000-0000-000006000000}"/>
    <cellStyle name="_Sheet10 2" xfId="19" xr:uid="{00000000-0005-0000-0000-000007000000}"/>
    <cellStyle name="_Sheet10_evaluasi kebutuhan supporting" xfId="20" xr:uid="{00000000-0005-0000-0000-000008000000}"/>
    <cellStyle name="_Sheet10_evaluasi kebutuhan supporting 2" xfId="21" xr:uid="{00000000-0005-0000-0000-000009000000}"/>
    <cellStyle name="_Sheet10_Loss oppurtinity Prod ADMO Feb 08-Rii" xfId="22" xr:uid="{00000000-0005-0000-0000-00000A000000}"/>
    <cellStyle name="_Sheet10_Loss oppurtinity Prod ADMO Feb 08-Rii 2" xfId="23" xr:uid="{00000000-0005-0000-0000-00000B000000}"/>
    <cellStyle name="_Sheet11" xfId="24" xr:uid="{00000000-0005-0000-0000-00000C000000}"/>
    <cellStyle name="_Sheet11 2" xfId="25" xr:uid="{00000000-0005-0000-0000-00000D000000}"/>
    <cellStyle name="_Sheet11_evaluasi kebutuhan supporting" xfId="26" xr:uid="{00000000-0005-0000-0000-00000E000000}"/>
    <cellStyle name="_Sheet11_evaluasi kebutuhan supporting 2" xfId="27" xr:uid="{00000000-0005-0000-0000-00000F000000}"/>
    <cellStyle name="_Sheet11_Loss oppurtinity Prod ADMO Feb 08-Rii" xfId="28" xr:uid="{00000000-0005-0000-0000-000010000000}"/>
    <cellStyle name="_Sheet11_Loss oppurtinity Prod ADMO Feb 08-Rii 2" xfId="29" xr:uid="{00000000-0005-0000-0000-000011000000}"/>
    <cellStyle name="_Sheet12" xfId="30" xr:uid="{00000000-0005-0000-0000-000012000000}"/>
    <cellStyle name="_Sheet12 2" xfId="31" xr:uid="{00000000-0005-0000-0000-000013000000}"/>
    <cellStyle name="_Sheet12_evaluasi kebutuhan supporting" xfId="32" xr:uid="{00000000-0005-0000-0000-000014000000}"/>
    <cellStyle name="_Sheet12_evaluasi kebutuhan supporting 2" xfId="33" xr:uid="{00000000-0005-0000-0000-000015000000}"/>
    <cellStyle name="_Sheet12_Loss oppurtinity Prod ADMO Feb 08-Rii" xfId="34" xr:uid="{00000000-0005-0000-0000-000016000000}"/>
    <cellStyle name="_Sheet12_Loss oppurtinity Prod ADMO Feb 08-Rii 2" xfId="35" xr:uid="{00000000-0005-0000-0000-000017000000}"/>
    <cellStyle name="_Sheet2" xfId="36" xr:uid="{00000000-0005-0000-0000-000018000000}"/>
    <cellStyle name="_Sheet2 2" xfId="37" xr:uid="{00000000-0005-0000-0000-000019000000}"/>
    <cellStyle name="_Sheet2_evaluasi kebutuhan supporting" xfId="38" xr:uid="{00000000-0005-0000-0000-00001A000000}"/>
    <cellStyle name="_Sheet2_evaluasi kebutuhan supporting 2" xfId="39" xr:uid="{00000000-0005-0000-0000-00001B000000}"/>
    <cellStyle name="_Sheet2_Loss oppurtinity Prod ADMO Feb 08-Rii" xfId="40" xr:uid="{00000000-0005-0000-0000-00001C000000}"/>
    <cellStyle name="_Sheet2_Loss oppurtinity Prod ADMO Feb 08-Rii 2" xfId="41" xr:uid="{00000000-0005-0000-0000-00001D000000}"/>
    <cellStyle name="_Sheet3" xfId="42" xr:uid="{00000000-0005-0000-0000-00001E000000}"/>
    <cellStyle name="_Sheet3 2" xfId="43" xr:uid="{00000000-0005-0000-0000-00001F000000}"/>
    <cellStyle name="_Sheet3_evaluasi kebutuhan supporting" xfId="44" xr:uid="{00000000-0005-0000-0000-000020000000}"/>
    <cellStyle name="_Sheet3_evaluasi kebutuhan supporting 2" xfId="45" xr:uid="{00000000-0005-0000-0000-000021000000}"/>
    <cellStyle name="_Sheet3_Loss oppurtinity Prod ADMO Feb 08-Rii" xfId="46" xr:uid="{00000000-0005-0000-0000-000022000000}"/>
    <cellStyle name="_Sheet3_Loss oppurtinity Prod ADMO Feb 08-Rii 2" xfId="47" xr:uid="{00000000-0005-0000-0000-000023000000}"/>
    <cellStyle name="_Sheet4" xfId="48" xr:uid="{00000000-0005-0000-0000-000024000000}"/>
    <cellStyle name="_Sheet4 2" xfId="49" xr:uid="{00000000-0005-0000-0000-000025000000}"/>
    <cellStyle name="_Sheet4_evaluasi kebutuhan supporting" xfId="50" xr:uid="{00000000-0005-0000-0000-000026000000}"/>
    <cellStyle name="_Sheet4_evaluasi kebutuhan supporting 2" xfId="51" xr:uid="{00000000-0005-0000-0000-000027000000}"/>
    <cellStyle name="_Sheet4_Loss oppurtinity Prod ADMO Feb 08-Rii" xfId="52" xr:uid="{00000000-0005-0000-0000-000028000000}"/>
    <cellStyle name="_Sheet4_Loss oppurtinity Prod ADMO Feb 08-Rii 2" xfId="53" xr:uid="{00000000-0005-0000-0000-000029000000}"/>
    <cellStyle name="_Sheet5" xfId="54" xr:uid="{00000000-0005-0000-0000-00002A000000}"/>
    <cellStyle name="_Sheet5 2" xfId="55" xr:uid="{00000000-0005-0000-0000-00002B000000}"/>
    <cellStyle name="_Sheet5_evaluasi kebutuhan supporting" xfId="56" xr:uid="{00000000-0005-0000-0000-00002C000000}"/>
    <cellStyle name="_Sheet5_evaluasi kebutuhan supporting 2" xfId="57" xr:uid="{00000000-0005-0000-0000-00002D000000}"/>
    <cellStyle name="_Sheet5_Loss oppurtinity Prod ADMO Feb 08-Rii" xfId="58" xr:uid="{00000000-0005-0000-0000-00002E000000}"/>
    <cellStyle name="_Sheet5_Loss oppurtinity Prod ADMO Feb 08-Rii 2" xfId="59" xr:uid="{00000000-0005-0000-0000-00002F000000}"/>
    <cellStyle name="_Sheet6" xfId="60" xr:uid="{00000000-0005-0000-0000-000030000000}"/>
    <cellStyle name="_Sheet6 2" xfId="61" xr:uid="{00000000-0005-0000-0000-000031000000}"/>
    <cellStyle name="_Sheet6_evaluasi kebutuhan supporting" xfId="62" xr:uid="{00000000-0005-0000-0000-000032000000}"/>
    <cellStyle name="_Sheet6_evaluasi kebutuhan supporting 2" xfId="63" xr:uid="{00000000-0005-0000-0000-000033000000}"/>
    <cellStyle name="_Sheet6_Loss oppurtinity Prod ADMO Feb 08-Rii" xfId="64" xr:uid="{00000000-0005-0000-0000-000034000000}"/>
    <cellStyle name="_Sheet6_Loss oppurtinity Prod ADMO Feb 08-Rii 2" xfId="65" xr:uid="{00000000-0005-0000-0000-000035000000}"/>
    <cellStyle name="_Sheet7" xfId="66" xr:uid="{00000000-0005-0000-0000-000036000000}"/>
    <cellStyle name="_Sheet7 2" xfId="67" xr:uid="{00000000-0005-0000-0000-000037000000}"/>
    <cellStyle name="_Sheet7_evaluasi kebutuhan supporting" xfId="68" xr:uid="{00000000-0005-0000-0000-000038000000}"/>
    <cellStyle name="_Sheet7_evaluasi kebutuhan supporting 2" xfId="69" xr:uid="{00000000-0005-0000-0000-000039000000}"/>
    <cellStyle name="_Sheet7_Loss oppurtinity Prod ADMO Feb 08-Rii" xfId="70" xr:uid="{00000000-0005-0000-0000-00003A000000}"/>
    <cellStyle name="_Sheet7_Loss oppurtinity Prod ADMO Feb 08-Rii 2" xfId="71" xr:uid="{00000000-0005-0000-0000-00003B000000}"/>
    <cellStyle name="_Sheet8" xfId="72" xr:uid="{00000000-0005-0000-0000-00003C000000}"/>
    <cellStyle name="_Sheet8 2" xfId="73" xr:uid="{00000000-0005-0000-0000-00003D000000}"/>
    <cellStyle name="_Sheet8_evaluasi kebutuhan supporting" xfId="74" xr:uid="{00000000-0005-0000-0000-00003E000000}"/>
    <cellStyle name="_Sheet8_evaluasi kebutuhan supporting 2" xfId="75" xr:uid="{00000000-0005-0000-0000-00003F000000}"/>
    <cellStyle name="_Sheet8_Loss oppurtinity Prod ADMO Feb 08-Rii" xfId="76" xr:uid="{00000000-0005-0000-0000-000040000000}"/>
    <cellStyle name="_Sheet8_Loss oppurtinity Prod ADMO Feb 08-Rii 2" xfId="77" xr:uid="{00000000-0005-0000-0000-000041000000}"/>
    <cellStyle name="_Sheet9" xfId="78" xr:uid="{00000000-0005-0000-0000-000042000000}"/>
    <cellStyle name="_Sheet9 2" xfId="79" xr:uid="{00000000-0005-0000-0000-000043000000}"/>
    <cellStyle name="_Sheet9_evaluasi kebutuhan supporting" xfId="80" xr:uid="{00000000-0005-0000-0000-000044000000}"/>
    <cellStyle name="_Sheet9_evaluasi kebutuhan supporting 2" xfId="81" xr:uid="{00000000-0005-0000-0000-000045000000}"/>
    <cellStyle name="_Sheet9_Loss oppurtinity Prod ADMO Feb 08-Rii" xfId="82" xr:uid="{00000000-0005-0000-0000-000046000000}"/>
    <cellStyle name="_Sheet9_Loss oppurtinity Prod ADMO Feb 08-Rii 2" xfId="83" xr:uid="{00000000-0005-0000-0000-000047000000}"/>
    <cellStyle name="‡" xfId="84" xr:uid="{00000000-0005-0000-0000-000048000000}"/>
    <cellStyle name="‡ 2" xfId="85" xr:uid="{00000000-0005-0000-0000-000049000000}"/>
    <cellStyle name="‡_11 Feb - 17 fEB 2014orig" xfId="86" xr:uid="{00000000-0005-0000-0000-00004A000000}"/>
    <cellStyle name="‡_11 Feb - 17 fEB 2014orig_21 Okt 2014 to ADRO" xfId="87" xr:uid="{00000000-0005-0000-0000-00004B000000}"/>
    <cellStyle name="‡_11 Feb - 17 fEB 2014orig_28 Okt 2014 to ADRO" xfId="88" xr:uid="{00000000-0005-0000-0000-00004C000000}"/>
    <cellStyle name="‡_11 Feb - 17 fEB 2014orig_Sheet1" xfId="89" xr:uid="{00000000-0005-0000-0000-00004D000000}"/>
    <cellStyle name="‡_12 - 18 Nov 2013 rev Adro" xfId="90" xr:uid="{00000000-0005-0000-0000-00004E000000}"/>
    <cellStyle name="‡_12 - 18 Nov 2013 rev Adro_11 Feb - 17 fEB 2014orig" xfId="91" xr:uid="{00000000-0005-0000-0000-00004F000000}"/>
    <cellStyle name="‡_12 - 18 Nov 2013 rev Adro_11 Feb - 17 fEB 2014orig_21 Okt 2014 to ADRO" xfId="92" xr:uid="{00000000-0005-0000-0000-000050000000}"/>
    <cellStyle name="‡_12 - 18 Nov 2013 rev Adro_11 Feb - 17 fEB 2014orig_28 Okt 2014 to ADRO" xfId="93" xr:uid="{00000000-0005-0000-0000-000051000000}"/>
    <cellStyle name="‡_12 - 18 Nov 2013 rev Adro_11 Feb - 17 fEB 2014orig_Sheet1" xfId="94" xr:uid="{00000000-0005-0000-0000-000052000000}"/>
    <cellStyle name="‡_12 - 18 Nov 2013 rev Adro_21 Okt 2014 to ADRO" xfId="95" xr:uid="{00000000-0005-0000-0000-000053000000}"/>
    <cellStyle name="‡_12 - 18 Nov 2013 rev Adro_28 Okt 2014 to ADRO" xfId="96" xr:uid="{00000000-0005-0000-0000-000054000000}"/>
    <cellStyle name="‡_12 - 18 Nov 2013 rev Adro_Sheet1" xfId="97" xr:uid="{00000000-0005-0000-0000-000055000000}"/>
    <cellStyle name="‡_21 Okt 2014 to ADRO" xfId="98" xr:uid="{00000000-0005-0000-0000-000056000000}"/>
    <cellStyle name="‡_26 nov - 2 des 2013" xfId="99" xr:uid="{00000000-0005-0000-0000-000057000000}"/>
    <cellStyle name="‡_26 nov - 2 des 2013_1" xfId="100" xr:uid="{00000000-0005-0000-0000-000058000000}"/>
    <cellStyle name="‡_26 nov - 2 des 2013_1_11 Feb - 17 fEB 2014orig" xfId="101" xr:uid="{00000000-0005-0000-0000-000059000000}"/>
    <cellStyle name="‡_26 nov - 2 des 2013_1_11 Feb - 17 fEB 2014orig_21 Okt 2014 to ADRO" xfId="102" xr:uid="{00000000-0005-0000-0000-00005A000000}"/>
    <cellStyle name="‡_26 nov - 2 des 2013_1_11 Feb - 17 fEB 2014orig_28 Okt 2014 to ADRO" xfId="103" xr:uid="{00000000-0005-0000-0000-00005B000000}"/>
    <cellStyle name="‡_26 nov - 2 des 2013_1_11 Feb - 17 fEB 2014orig_Sheet1" xfId="104" xr:uid="{00000000-0005-0000-0000-00005C000000}"/>
    <cellStyle name="‡_26 nov - 2 des 2013_1_21 Okt 2014 to ADRO" xfId="105" xr:uid="{00000000-0005-0000-0000-00005D000000}"/>
    <cellStyle name="‡_26 nov - 2 des 2013_1_28 Okt 2014 to ADRO" xfId="106" xr:uid="{00000000-0005-0000-0000-00005E000000}"/>
    <cellStyle name="‡_26 nov - 2 des 2013_1_Sheet1" xfId="107" xr:uid="{00000000-0005-0000-0000-00005F000000}"/>
    <cellStyle name="‡_26 nov - 2 des 2013_11 Feb - 17 fEB 2014orig" xfId="108" xr:uid="{00000000-0005-0000-0000-000060000000}"/>
    <cellStyle name="‡_26 nov - 2 des 2013_11 Feb - 17 fEB 2014orig_21 Okt 2014 to ADRO" xfId="109" xr:uid="{00000000-0005-0000-0000-000061000000}"/>
    <cellStyle name="‡_26 nov - 2 des 2013_11 Feb - 17 fEB 2014orig_28 Okt 2014 to ADRO" xfId="110" xr:uid="{00000000-0005-0000-0000-000062000000}"/>
    <cellStyle name="‡_26 nov - 2 des 2013_11 Feb - 17 fEB 2014orig_Sheet1" xfId="111" xr:uid="{00000000-0005-0000-0000-000063000000}"/>
    <cellStyle name="‡_26 nov - 2 des 2013_2" xfId="112" xr:uid="{00000000-0005-0000-0000-000064000000}"/>
    <cellStyle name="‡_26 nov - 2 des 2013_2_07 Jan - 13 Jan 2014" xfId="113" xr:uid="{00000000-0005-0000-0000-000065000000}"/>
    <cellStyle name="‡_26 nov - 2 des 2013_2_07 Jan - 13 Jan 2014_11 Feb - 17 fEB 2014orig" xfId="114" xr:uid="{00000000-0005-0000-0000-000066000000}"/>
    <cellStyle name="‡_26 nov - 2 des 2013_2_07 Jan - 13 Jan 2014_11 Feb - 17 fEB 2014orig_21 Okt 2014 to ADRO" xfId="115" xr:uid="{00000000-0005-0000-0000-000067000000}"/>
    <cellStyle name="‡_26 nov - 2 des 2013_2_07 Jan - 13 Jan 2014_11 Feb - 17 fEB 2014orig_28 Okt 2014 to ADRO" xfId="116" xr:uid="{00000000-0005-0000-0000-000068000000}"/>
    <cellStyle name="‡_26 nov - 2 des 2013_2_07 Jan - 13 Jan 2014_11 Feb - 17 fEB 2014orig_Sheet1" xfId="117" xr:uid="{00000000-0005-0000-0000-000069000000}"/>
    <cellStyle name="‡_26 nov - 2 des 2013_2_07 Jan - 13 Jan 2014_21 Okt 2014 to ADRO" xfId="118" xr:uid="{00000000-0005-0000-0000-00006A000000}"/>
    <cellStyle name="‡_26 nov - 2 des 2013_2_07 Jan - 13 Jan 2014_28 Okt 2014 to ADRO" xfId="119" xr:uid="{00000000-0005-0000-0000-00006B000000}"/>
    <cellStyle name="‡_26 nov - 2 des 2013_2_07 Jan - 13 Jan 2014_Sheet1" xfId="120" xr:uid="{00000000-0005-0000-0000-00006C000000}"/>
    <cellStyle name="‡_26 nov - 2 des 2013_2_11 Feb - 17 fEB 2014orig" xfId="121" xr:uid="{00000000-0005-0000-0000-00006D000000}"/>
    <cellStyle name="‡_26 nov - 2 des 2013_2_11 Feb - 17 fEB 2014orig_21 Okt 2014 to ADRO" xfId="122" xr:uid="{00000000-0005-0000-0000-00006E000000}"/>
    <cellStyle name="‡_26 nov - 2 des 2013_2_11 Feb - 17 fEB 2014orig_28 Okt 2014 to ADRO" xfId="123" xr:uid="{00000000-0005-0000-0000-00006F000000}"/>
    <cellStyle name="‡_26 nov - 2 des 2013_2_11 Feb - 17 fEB 2014orig_Sheet1" xfId="124" xr:uid="{00000000-0005-0000-0000-000070000000}"/>
    <cellStyle name="‡_26 nov - 2 des 2013_2_21 Okt 2014 to ADRO" xfId="125" xr:uid="{00000000-0005-0000-0000-000071000000}"/>
    <cellStyle name="‡_26 nov - 2 des 2013_2_28 Okt 2014 to ADRO" xfId="126" xr:uid="{00000000-0005-0000-0000-000072000000}"/>
    <cellStyle name="‡_26 nov - 2 des 2013_2_Sheet1" xfId="127" xr:uid="{00000000-0005-0000-0000-000073000000}"/>
    <cellStyle name="‡_26 nov - 2 des 2013_21 Okt 2014 to ADRO" xfId="128" xr:uid="{00000000-0005-0000-0000-000074000000}"/>
    <cellStyle name="‡_26 nov - 2 des 2013_28 Okt 2014 to ADRO" xfId="129" xr:uid="{00000000-0005-0000-0000-000075000000}"/>
    <cellStyle name="‡_26 nov - 2 des 2013_Sheet1" xfId="130" xr:uid="{00000000-0005-0000-0000-000076000000}"/>
    <cellStyle name="‡_28 Okt 2014 to ADRO" xfId="131" xr:uid="{00000000-0005-0000-0000-000077000000}"/>
    <cellStyle name="‡_BOOK1" xfId="132" xr:uid="{00000000-0005-0000-0000-000078000000}"/>
    <cellStyle name="‡_BOOK1 2" xfId="133" xr:uid="{00000000-0005-0000-0000-000079000000}"/>
    <cellStyle name="‡_BOOK1_11 Feb - 17 fEB 2014orig" xfId="134" xr:uid="{00000000-0005-0000-0000-00007A000000}"/>
    <cellStyle name="‡_BOOK1_11 Feb - 17 fEB 2014orig_21 Okt 2014 to ADRO" xfId="135" xr:uid="{00000000-0005-0000-0000-00007B000000}"/>
    <cellStyle name="‡_BOOK1_11 Feb - 17 fEB 2014orig_28 Okt 2014 to ADRO" xfId="136" xr:uid="{00000000-0005-0000-0000-00007C000000}"/>
    <cellStyle name="‡_BOOK1_11 Feb - 17 fEB 2014orig_Sheet1" xfId="137" xr:uid="{00000000-0005-0000-0000-00007D000000}"/>
    <cellStyle name="‡_BOOK1_12 - 18 Nov 2013 rev Adro" xfId="138" xr:uid="{00000000-0005-0000-0000-00007E000000}"/>
    <cellStyle name="‡_BOOK1_12 - 18 Nov 2013 rev Adro_11 Feb - 17 fEB 2014orig" xfId="139" xr:uid="{00000000-0005-0000-0000-00007F000000}"/>
    <cellStyle name="‡_BOOK1_12 - 18 Nov 2013 rev Adro_11 Feb - 17 fEB 2014orig_21 Okt 2014 to ADRO" xfId="140" xr:uid="{00000000-0005-0000-0000-000080000000}"/>
    <cellStyle name="‡_BOOK1_12 - 18 Nov 2013 rev Adro_11 Feb - 17 fEB 2014orig_28 Okt 2014 to ADRO" xfId="141" xr:uid="{00000000-0005-0000-0000-000081000000}"/>
    <cellStyle name="‡_BOOK1_12 - 18 Nov 2013 rev Adro_11 Feb - 17 fEB 2014orig_Sheet1" xfId="142" xr:uid="{00000000-0005-0000-0000-000082000000}"/>
    <cellStyle name="‡_BOOK1_12 - 18 Nov 2013 rev Adro_21 Okt 2014 to ADRO" xfId="143" xr:uid="{00000000-0005-0000-0000-000083000000}"/>
    <cellStyle name="‡_BOOK1_12 - 18 Nov 2013 rev Adro_28 Okt 2014 to ADRO" xfId="144" xr:uid="{00000000-0005-0000-0000-000084000000}"/>
    <cellStyle name="‡_BOOK1_12 - 18 Nov 2013 rev Adro_Sheet1" xfId="145" xr:uid="{00000000-0005-0000-0000-000085000000}"/>
    <cellStyle name="‡_BOOK1_21 Okt 2014 to ADRO" xfId="146" xr:uid="{00000000-0005-0000-0000-000086000000}"/>
    <cellStyle name="‡_BOOK1_26 nov - 2 des 2013" xfId="147" xr:uid="{00000000-0005-0000-0000-000087000000}"/>
    <cellStyle name="‡_BOOK1_26 nov - 2 des 2013_1" xfId="148" xr:uid="{00000000-0005-0000-0000-000088000000}"/>
    <cellStyle name="‡_BOOK1_26 nov - 2 des 2013_1_11 Feb - 17 fEB 2014orig" xfId="149" xr:uid="{00000000-0005-0000-0000-000089000000}"/>
    <cellStyle name="‡_BOOK1_26 nov - 2 des 2013_1_11 Feb - 17 fEB 2014orig_21 Okt 2014 to ADRO" xfId="150" xr:uid="{00000000-0005-0000-0000-00008A000000}"/>
    <cellStyle name="‡_BOOK1_26 nov - 2 des 2013_1_11 Feb - 17 fEB 2014orig_28 Okt 2014 to ADRO" xfId="151" xr:uid="{00000000-0005-0000-0000-00008B000000}"/>
    <cellStyle name="‡_BOOK1_26 nov - 2 des 2013_1_11 Feb - 17 fEB 2014orig_Sheet1" xfId="152" xr:uid="{00000000-0005-0000-0000-00008C000000}"/>
    <cellStyle name="‡_BOOK1_26 nov - 2 des 2013_1_21 Okt 2014 to ADRO" xfId="153" xr:uid="{00000000-0005-0000-0000-00008D000000}"/>
    <cellStyle name="‡_BOOK1_26 nov - 2 des 2013_1_28 Okt 2014 to ADRO" xfId="154" xr:uid="{00000000-0005-0000-0000-00008E000000}"/>
    <cellStyle name="‡_BOOK1_26 nov - 2 des 2013_1_Sheet1" xfId="155" xr:uid="{00000000-0005-0000-0000-00008F000000}"/>
    <cellStyle name="‡_BOOK1_26 nov - 2 des 2013_11 Feb - 17 fEB 2014orig" xfId="156" xr:uid="{00000000-0005-0000-0000-000090000000}"/>
    <cellStyle name="‡_BOOK1_26 nov - 2 des 2013_11 Feb - 17 fEB 2014orig_21 Okt 2014 to ADRO" xfId="157" xr:uid="{00000000-0005-0000-0000-000091000000}"/>
    <cellStyle name="‡_BOOK1_26 nov - 2 des 2013_11 Feb - 17 fEB 2014orig_28 Okt 2014 to ADRO" xfId="158" xr:uid="{00000000-0005-0000-0000-000092000000}"/>
    <cellStyle name="‡_BOOK1_26 nov - 2 des 2013_11 Feb - 17 fEB 2014orig_Sheet1" xfId="159" xr:uid="{00000000-0005-0000-0000-000093000000}"/>
    <cellStyle name="‡_BOOK1_26 nov - 2 des 2013_2" xfId="160" xr:uid="{00000000-0005-0000-0000-000094000000}"/>
    <cellStyle name="‡_BOOK1_26 nov - 2 des 2013_2_07 Jan - 13 Jan 2014" xfId="161" xr:uid="{00000000-0005-0000-0000-000095000000}"/>
    <cellStyle name="‡_BOOK1_26 nov - 2 des 2013_2_07 Jan - 13 Jan 2014_11 Feb - 17 fEB 2014orig" xfId="162" xr:uid="{00000000-0005-0000-0000-000096000000}"/>
    <cellStyle name="‡_BOOK1_26 nov - 2 des 2013_2_07 Jan - 13 Jan 2014_11 Feb - 17 fEB 2014orig_21 Okt 2014 to ADRO" xfId="163" xr:uid="{00000000-0005-0000-0000-000097000000}"/>
    <cellStyle name="‡_BOOK1_26 nov - 2 des 2013_2_07 Jan - 13 Jan 2014_11 Feb - 17 fEB 2014orig_28 Okt 2014 to ADRO" xfId="164" xr:uid="{00000000-0005-0000-0000-000098000000}"/>
    <cellStyle name="‡_BOOK1_26 nov - 2 des 2013_2_07 Jan - 13 Jan 2014_11 Feb - 17 fEB 2014orig_Sheet1" xfId="165" xr:uid="{00000000-0005-0000-0000-000099000000}"/>
    <cellStyle name="‡_BOOK1_26 nov - 2 des 2013_2_07 Jan - 13 Jan 2014_21 Okt 2014 to ADRO" xfId="166" xr:uid="{00000000-0005-0000-0000-00009A000000}"/>
    <cellStyle name="‡_BOOK1_26 nov - 2 des 2013_2_07 Jan - 13 Jan 2014_28 Okt 2014 to ADRO" xfId="167" xr:uid="{00000000-0005-0000-0000-00009B000000}"/>
    <cellStyle name="‡_BOOK1_26 nov - 2 des 2013_2_07 Jan - 13 Jan 2014_Sheet1" xfId="168" xr:uid="{00000000-0005-0000-0000-00009C000000}"/>
    <cellStyle name="‡_BOOK1_26 nov - 2 des 2013_2_11 Feb - 17 fEB 2014orig" xfId="169" xr:uid="{00000000-0005-0000-0000-00009D000000}"/>
    <cellStyle name="‡_BOOK1_26 nov - 2 des 2013_2_11 Feb - 17 fEB 2014orig_21 Okt 2014 to ADRO" xfId="170" xr:uid="{00000000-0005-0000-0000-00009E000000}"/>
    <cellStyle name="‡_BOOK1_26 nov - 2 des 2013_2_11 Feb - 17 fEB 2014orig_28 Okt 2014 to ADRO" xfId="171" xr:uid="{00000000-0005-0000-0000-00009F000000}"/>
    <cellStyle name="‡_BOOK1_26 nov - 2 des 2013_2_11 Feb - 17 fEB 2014orig_Sheet1" xfId="172" xr:uid="{00000000-0005-0000-0000-0000A0000000}"/>
    <cellStyle name="‡_BOOK1_26 nov - 2 des 2013_2_21 Okt 2014 to ADRO" xfId="173" xr:uid="{00000000-0005-0000-0000-0000A1000000}"/>
    <cellStyle name="‡_BOOK1_26 nov - 2 des 2013_2_28 Okt 2014 to ADRO" xfId="174" xr:uid="{00000000-0005-0000-0000-0000A2000000}"/>
    <cellStyle name="‡_BOOK1_26 nov - 2 des 2013_2_Sheet1" xfId="175" xr:uid="{00000000-0005-0000-0000-0000A3000000}"/>
    <cellStyle name="‡_BOOK1_26 nov - 2 des 2013_21 Okt 2014 to ADRO" xfId="176" xr:uid="{00000000-0005-0000-0000-0000A4000000}"/>
    <cellStyle name="‡_BOOK1_26 nov - 2 des 2013_28 Okt 2014 to ADRO" xfId="177" xr:uid="{00000000-0005-0000-0000-0000A5000000}"/>
    <cellStyle name="‡_BOOK1_26 nov - 2 des 2013_Sheet1" xfId="178" xr:uid="{00000000-0005-0000-0000-0000A6000000}"/>
    <cellStyle name="‡_BOOK1_28 Okt 2014 to ADRO" xfId="179" xr:uid="{00000000-0005-0000-0000-0000A7000000}"/>
    <cellStyle name="‡_BOOK1_evaluasi kebutuhan supporting" xfId="180" xr:uid="{00000000-0005-0000-0000-0000A8000000}"/>
    <cellStyle name="‡_BOOK1_Loss oppurtinity Prod ADMO Feb 08-Rii" xfId="181" xr:uid="{00000000-0005-0000-0000-0000A9000000}"/>
    <cellStyle name="‡_BOOK1_Safety and Mining Performance mmddyy" xfId="182" xr:uid="{00000000-0005-0000-0000-0000AA000000}"/>
    <cellStyle name="‡_BOOK1_Safety and Mining Performance mmddyy 2" xfId="183" xr:uid="{00000000-0005-0000-0000-0000AB000000}"/>
    <cellStyle name="‡_BOOK1_Safety and Mining Performance mmddyy_11 Feb - 17 fEB 2014orig" xfId="184" xr:uid="{00000000-0005-0000-0000-0000AC000000}"/>
    <cellStyle name="‡_BOOK1_Safety and Mining Performance mmddyy_11 Feb - 17 fEB 2014orig_21 Okt 2014 to ADRO" xfId="185" xr:uid="{00000000-0005-0000-0000-0000AD000000}"/>
    <cellStyle name="‡_BOOK1_Safety and Mining Performance mmddyy_11 Feb - 17 fEB 2014orig_28 Okt 2014 to ADRO" xfId="186" xr:uid="{00000000-0005-0000-0000-0000AE000000}"/>
    <cellStyle name="‡_BOOK1_Safety and Mining Performance mmddyy_11 Feb - 17 fEB 2014orig_Sheet1" xfId="187" xr:uid="{00000000-0005-0000-0000-0000AF000000}"/>
    <cellStyle name="‡_BOOK1_Safety and Mining Performance mmddyy_12 - 18 Nov 2013 rev Adro" xfId="188" xr:uid="{00000000-0005-0000-0000-0000B0000000}"/>
    <cellStyle name="‡_BOOK1_Safety and Mining Performance mmddyy_12 - 18 Nov 2013 rev Adro_11 Feb - 17 fEB 2014orig" xfId="189" xr:uid="{00000000-0005-0000-0000-0000B1000000}"/>
    <cellStyle name="‡_BOOK1_Safety and Mining Performance mmddyy_12 - 18 Nov 2013 rev Adro_11 Feb - 17 fEB 2014orig_21 Okt 2014 to ADRO" xfId="190" xr:uid="{00000000-0005-0000-0000-0000B2000000}"/>
    <cellStyle name="‡_BOOK1_Safety and Mining Performance mmddyy_12 - 18 Nov 2013 rev Adro_11 Feb - 17 fEB 2014orig_28 Okt 2014 to ADRO" xfId="191" xr:uid="{00000000-0005-0000-0000-0000B3000000}"/>
    <cellStyle name="‡_BOOK1_Safety and Mining Performance mmddyy_12 - 18 Nov 2013 rev Adro_11 Feb - 17 fEB 2014orig_Sheet1" xfId="192" xr:uid="{00000000-0005-0000-0000-0000B4000000}"/>
    <cellStyle name="‡_BOOK1_Safety and Mining Performance mmddyy_12 - 18 Nov 2013 rev Adro_21 Okt 2014 to ADRO" xfId="193" xr:uid="{00000000-0005-0000-0000-0000B5000000}"/>
    <cellStyle name="‡_BOOK1_Safety and Mining Performance mmddyy_12 - 18 Nov 2013 rev Adro_28 Okt 2014 to ADRO" xfId="194" xr:uid="{00000000-0005-0000-0000-0000B6000000}"/>
    <cellStyle name="‡_BOOK1_Safety and Mining Performance mmddyy_12 - 18 Nov 2013 rev Adro_Sheet1" xfId="195" xr:uid="{00000000-0005-0000-0000-0000B7000000}"/>
    <cellStyle name="‡_BOOK1_Safety and Mining Performance mmddyy_21 Okt 2014 to ADRO" xfId="196" xr:uid="{00000000-0005-0000-0000-0000B8000000}"/>
    <cellStyle name="‡_BOOK1_Safety and Mining Performance mmddyy_26 nov - 2 des 2013" xfId="197" xr:uid="{00000000-0005-0000-0000-0000B9000000}"/>
    <cellStyle name="‡_BOOK1_Safety and Mining Performance mmddyy_26 nov - 2 des 2013_1" xfId="198" xr:uid="{00000000-0005-0000-0000-0000BA000000}"/>
    <cellStyle name="‡_BOOK1_Safety and Mining Performance mmddyy_26 nov - 2 des 2013_1_11 Feb - 17 fEB 2014orig" xfId="199" xr:uid="{00000000-0005-0000-0000-0000BB000000}"/>
    <cellStyle name="‡_BOOK1_Safety and Mining Performance mmddyy_26 nov - 2 des 2013_1_11 Feb - 17 fEB 2014orig_21 Okt 2014 to ADRO" xfId="200" xr:uid="{00000000-0005-0000-0000-0000BC000000}"/>
    <cellStyle name="‡_BOOK1_Safety and Mining Performance mmddyy_26 nov - 2 des 2013_1_11 Feb - 17 fEB 2014orig_28 Okt 2014 to ADRO" xfId="201" xr:uid="{00000000-0005-0000-0000-0000BD000000}"/>
    <cellStyle name="‡_BOOK1_Safety and Mining Performance mmddyy_26 nov - 2 des 2013_1_11 Feb - 17 fEB 2014orig_Sheet1" xfId="202" xr:uid="{00000000-0005-0000-0000-0000BE000000}"/>
    <cellStyle name="‡_BOOK1_Safety and Mining Performance mmddyy_26 nov - 2 des 2013_1_21 Okt 2014 to ADRO" xfId="203" xr:uid="{00000000-0005-0000-0000-0000BF000000}"/>
    <cellStyle name="‡_BOOK1_Safety and Mining Performance mmddyy_26 nov - 2 des 2013_1_28 Okt 2014 to ADRO" xfId="204" xr:uid="{00000000-0005-0000-0000-0000C0000000}"/>
    <cellStyle name="‡_BOOK1_Safety and Mining Performance mmddyy_26 nov - 2 des 2013_1_Sheet1" xfId="205" xr:uid="{00000000-0005-0000-0000-0000C1000000}"/>
    <cellStyle name="‡_BOOK1_Safety and Mining Performance mmddyy_26 nov - 2 des 2013_11 Feb - 17 fEB 2014orig" xfId="206" xr:uid="{00000000-0005-0000-0000-0000C2000000}"/>
    <cellStyle name="‡_BOOK1_Safety and Mining Performance mmddyy_26 nov - 2 des 2013_11 Feb - 17 fEB 2014orig_21 Okt 2014 to ADRO" xfId="207" xr:uid="{00000000-0005-0000-0000-0000C3000000}"/>
    <cellStyle name="‡_BOOK1_Safety and Mining Performance mmddyy_26 nov - 2 des 2013_11 Feb - 17 fEB 2014orig_28 Okt 2014 to ADRO" xfId="208" xr:uid="{00000000-0005-0000-0000-0000C4000000}"/>
    <cellStyle name="‡_BOOK1_Safety and Mining Performance mmddyy_26 nov - 2 des 2013_11 Feb - 17 fEB 2014orig_Sheet1" xfId="209" xr:uid="{00000000-0005-0000-0000-0000C5000000}"/>
    <cellStyle name="‡_BOOK1_Safety and Mining Performance mmddyy_26 nov - 2 des 2013_2" xfId="210" xr:uid="{00000000-0005-0000-0000-0000C6000000}"/>
    <cellStyle name="‡_BOOK1_Safety and Mining Performance mmddyy_26 nov - 2 des 2013_2_07 Jan - 13 Jan 2014" xfId="211" xr:uid="{00000000-0005-0000-0000-0000C7000000}"/>
    <cellStyle name="‡_BOOK1_Safety and Mining Performance mmddyy_26 nov - 2 des 2013_2_07 Jan - 13 Jan 2014_11 Feb - 17 fEB 2014orig" xfId="212" xr:uid="{00000000-0005-0000-0000-0000C8000000}"/>
    <cellStyle name="‡_BOOK1_Safety and Mining Performance mmddyy_26 nov - 2 des 2013_2_07 Jan - 13 Jan 2014_11 Feb - 17 fEB 2014orig_21 Okt 2014 to ADRO" xfId="213" xr:uid="{00000000-0005-0000-0000-0000C9000000}"/>
    <cellStyle name="‡_BOOK1_Safety and Mining Performance mmddyy_26 nov - 2 des 2013_2_07 Jan - 13 Jan 2014_11 Feb - 17 fEB 2014orig_28 Okt 2014 to ADRO" xfId="214" xr:uid="{00000000-0005-0000-0000-0000CA000000}"/>
    <cellStyle name="‡_BOOK1_Safety and Mining Performance mmddyy_26 nov - 2 des 2013_2_07 Jan - 13 Jan 2014_11 Feb - 17 fEB 2014orig_Sheet1" xfId="215" xr:uid="{00000000-0005-0000-0000-0000CB000000}"/>
    <cellStyle name="‡_BOOK1_Safety and Mining Performance mmddyy_26 nov - 2 des 2013_2_07 Jan - 13 Jan 2014_21 Okt 2014 to ADRO" xfId="216" xr:uid="{00000000-0005-0000-0000-0000CC000000}"/>
    <cellStyle name="‡_BOOK1_Safety and Mining Performance mmddyy_26 nov - 2 des 2013_2_07 Jan - 13 Jan 2014_28 Okt 2014 to ADRO" xfId="217" xr:uid="{00000000-0005-0000-0000-0000CD000000}"/>
    <cellStyle name="‡_BOOK1_Safety and Mining Performance mmddyy_26 nov - 2 des 2013_2_07 Jan - 13 Jan 2014_Sheet1" xfId="218" xr:uid="{00000000-0005-0000-0000-0000CE000000}"/>
    <cellStyle name="‡_BOOK1_Safety and Mining Performance mmddyy_26 nov - 2 des 2013_2_11 Feb - 17 fEB 2014orig" xfId="219" xr:uid="{00000000-0005-0000-0000-0000CF000000}"/>
    <cellStyle name="‡_BOOK1_Safety and Mining Performance mmddyy_26 nov - 2 des 2013_2_11 Feb - 17 fEB 2014orig_21 Okt 2014 to ADRO" xfId="220" xr:uid="{00000000-0005-0000-0000-0000D0000000}"/>
    <cellStyle name="‡_BOOK1_Safety and Mining Performance mmddyy_26 nov - 2 des 2013_2_11 Feb - 17 fEB 2014orig_28 Okt 2014 to ADRO" xfId="221" xr:uid="{00000000-0005-0000-0000-0000D1000000}"/>
    <cellStyle name="‡_BOOK1_Safety and Mining Performance mmddyy_26 nov - 2 des 2013_2_11 Feb - 17 fEB 2014orig_Sheet1" xfId="222" xr:uid="{00000000-0005-0000-0000-0000D2000000}"/>
    <cellStyle name="‡_BOOK1_Safety and Mining Performance mmddyy_26 nov - 2 des 2013_2_21 Okt 2014 to ADRO" xfId="223" xr:uid="{00000000-0005-0000-0000-0000D3000000}"/>
    <cellStyle name="‡_BOOK1_Safety and Mining Performance mmddyy_26 nov - 2 des 2013_2_28 Okt 2014 to ADRO" xfId="224" xr:uid="{00000000-0005-0000-0000-0000D4000000}"/>
    <cellStyle name="‡_BOOK1_Safety and Mining Performance mmddyy_26 nov - 2 des 2013_2_Sheet1" xfId="225" xr:uid="{00000000-0005-0000-0000-0000D5000000}"/>
    <cellStyle name="‡_BOOK1_Safety and Mining Performance mmddyy_26 nov - 2 des 2013_21 Okt 2014 to ADRO" xfId="226" xr:uid="{00000000-0005-0000-0000-0000D6000000}"/>
    <cellStyle name="‡_BOOK1_Safety and Mining Performance mmddyy_26 nov - 2 des 2013_28 Okt 2014 to ADRO" xfId="227" xr:uid="{00000000-0005-0000-0000-0000D7000000}"/>
    <cellStyle name="‡_BOOK1_Safety and Mining Performance mmddyy_26 nov - 2 des 2013_Sheet1" xfId="228" xr:uid="{00000000-0005-0000-0000-0000D8000000}"/>
    <cellStyle name="‡_BOOK1_Safety and Mining Performance mmddyy_28 Okt 2014 to ADRO" xfId="229" xr:uid="{00000000-0005-0000-0000-0000D9000000}"/>
    <cellStyle name="‡_BOOK1_Safety and Mining Performance mmddyy_Sheet1" xfId="230" xr:uid="{00000000-0005-0000-0000-0000DA000000}"/>
    <cellStyle name="‡_BOOK1_Sheet1" xfId="231" xr:uid="{00000000-0005-0000-0000-0000DB000000}"/>
    <cellStyle name="‡_BOOK1_SMR2009" xfId="232" xr:uid="{00000000-0005-0000-0000-0000DC000000}"/>
    <cellStyle name="‡_BOOK1_SMR2009 2" xfId="233" xr:uid="{00000000-0005-0000-0000-0000DD000000}"/>
    <cellStyle name="‡_BOOK1_SMR2009_11 Feb - 17 fEB 2014orig" xfId="234" xr:uid="{00000000-0005-0000-0000-0000DE000000}"/>
    <cellStyle name="‡_BOOK1_SMR2009_11 Feb - 17 fEB 2014orig_21 Okt 2014 to ADRO" xfId="235" xr:uid="{00000000-0005-0000-0000-0000DF000000}"/>
    <cellStyle name="‡_BOOK1_SMR2009_11 Feb - 17 fEB 2014orig_28 Okt 2014 to ADRO" xfId="236" xr:uid="{00000000-0005-0000-0000-0000E0000000}"/>
    <cellStyle name="‡_BOOK1_SMR2009_11 Feb - 17 fEB 2014orig_Sheet1" xfId="237" xr:uid="{00000000-0005-0000-0000-0000E1000000}"/>
    <cellStyle name="‡_BOOK1_SMR2009_12 - 18 Nov 2013 rev Adro" xfId="238" xr:uid="{00000000-0005-0000-0000-0000E2000000}"/>
    <cellStyle name="‡_BOOK1_SMR2009_12 - 18 Nov 2013 rev Adro_11 Feb - 17 fEB 2014orig" xfId="239" xr:uid="{00000000-0005-0000-0000-0000E3000000}"/>
    <cellStyle name="‡_BOOK1_SMR2009_12 - 18 Nov 2013 rev Adro_11 Feb - 17 fEB 2014orig_21 Okt 2014 to ADRO" xfId="240" xr:uid="{00000000-0005-0000-0000-0000E4000000}"/>
    <cellStyle name="‡_BOOK1_SMR2009_12 - 18 Nov 2013 rev Adro_11 Feb - 17 fEB 2014orig_28 Okt 2014 to ADRO" xfId="241" xr:uid="{00000000-0005-0000-0000-0000E5000000}"/>
    <cellStyle name="‡_BOOK1_SMR2009_12 - 18 Nov 2013 rev Adro_11 Feb - 17 fEB 2014orig_Sheet1" xfId="242" xr:uid="{00000000-0005-0000-0000-0000E6000000}"/>
    <cellStyle name="‡_BOOK1_SMR2009_12 - 18 Nov 2013 rev Adro_21 Okt 2014 to ADRO" xfId="243" xr:uid="{00000000-0005-0000-0000-0000E7000000}"/>
    <cellStyle name="‡_BOOK1_SMR2009_12 - 18 Nov 2013 rev Adro_28 Okt 2014 to ADRO" xfId="244" xr:uid="{00000000-0005-0000-0000-0000E8000000}"/>
    <cellStyle name="‡_BOOK1_SMR2009_12 - 18 Nov 2013 rev Adro_Sheet1" xfId="245" xr:uid="{00000000-0005-0000-0000-0000E9000000}"/>
    <cellStyle name="‡_BOOK1_SMR2009_21 Okt 2014 to ADRO" xfId="246" xr:uid="{00000000-0005-0000-0000-0000EA000000}"/>
    <cellStyle name="‡_BOOK1_SMR2009_26 nov - 2 des 2013" xfId="247" xr:uid="{00000000-0005-0000-0000-0000EB000000}"/>
    <cellStyle name="‡_BOOK1_SMR2009_26 nov - 2 des 2013_1" xfId="248" xr:uid="{00000000-0005-0000-0000-0000EC000000}"/>
    <cellStyle name="‡_BOOK1_SMR2009_26 nov - 2 des 2013_1_11 Feb - 17 fEB 2014orig" xfId="249" xr:uid="{00000000-0005-0000-0000-0000ED000000}"/>
    <cellStyle name="‡_BOOK1_SMR2009_26 nov - 2 des 2013_1_11 Feb - 17 fEB 2014orig_21 Okt 2014 to ADRO" xfId="250" xr:uid="{00000000-0005-0000-0000-0000EE000000}"/>
    <cellStyle name="‡_BOOK1_SMR2009_26 nov - 2 des 2013_1_11 Feb - 17 fEB 2014orig_28 Okt 2014 to ADRO" xfId="251" xr:uid="{00000000-0005-0000-0000-0000EF000000}"/>
    <cellStyle name="‡_BOOK1_SMR2009_26 nov - 2 des 2013_1_11 Feb - 17 fEB 2014orig_Sheet1" xfId="252" xr:uid="{00000000-0005-0000-0000-0000F0000000}"/>
    <cellStyle name="‡_BOOK1_SMR2009_26 nov - 2 des 2013_1_21 Okt 2014 to ADRO" xfId="253" xr:uid="{00000000-0005-0000-0000-0000F1000000}"/>
    <cellStyle name="‡_BOOK1_SMR2009_26 nov - 2 des 2013_1_28 Okt 2014 to ADRO" xfId="254" xr:uid="{00000000-0005-0000-0000-0000F2000000}"/>
    <cellStyle name="‡_BOOK1_SMR2009_26 nov - 2 des 2013_1_Sheet1" xfId="255" xr:uid="{00000000-0005-0000-0000-0000F3000000}"/>
    <cellStyle name="‡_BOOK1_SMR2009_26 nov - 2 des 2013_11 Feb - 17 fEB 2014orig" xfId="256" xr:uid="{00000000-0005-0000-0000-0000F4000000}"/>
    <cellStyle name="‡_BOOK1_SMR2009_26 nov - 2 des 2013_11 Feb - 17 fEB 2014orig_21 Okt 2014 to ADRO" xfId="257" xr:uid="{00000000-0005-0000-0000-0000F5000000}"/>
    <cellStyle name="‡_BOOK1_SMR2009_26 nov - 2 des 2013_11 Feb - 17 fEB 2014orig_28 Okt 2014 to ADRO" xfId="258" xr:uid="{00000000-0005-0000-0000-0000F6000000}"/>
    <cellStyle name="‡_BOOK1_SMR2009_26 nov - 2 des 2013_11 Feb - 17 fEB 2014orig_Sheet1" xfId="259" xr:uid="{00000000-0005-0000-0000-0000F7000000}"/>
    <cellStyle name="‡_BOOK1_SMR2009_26 nov - 2 des 2013_2" xfId="260" xr:uid="{00000000-0005-0000-0000-0000F8000000}"/>
    <cellStyle name="‡_BOOK1_SMR2009_26 nov - 2 des 2013_2_07 Jan - 13 Jan 2014" xfId="261" xr:uid="{00000000-0005-0000-0000-0000F9000000}"/>
    <cellStyle name="‡_BOOK1_SMR2009_26 nov - 2 des 2013_2_07 Jan - 13 Jan 2014_11 Feb - 17 fEB 2014orig" xfId="262" xr:uid="{00000000-0005-0000-0000-0000FA000000}"/>
    <cellStyle name="‡_BOOK1_SMR2009_26 nov - 2 des 2013_2_07 Jan - 13 Jan 2014_11 Feb - 17 fEB 2014orig_21 Okt 2014 to ADRO" xfId="263" xr:uid="{00000000-0005-0000-0000-0000FB000000}"/>
    <cellStyle name="‡_BOOK1_SMR2009_26 nov - 2 des 2013_2_07 Jan - 13 Jan 2014_11 Feb - 17 fEB 2014orig_28 Okt 2014 to ADRO" xfId="264" xr:uid="{00000000-0005-0000-0000-0000FC000000}"/>
    <cellStyle name="‡_BOOK1_SMR2009_26 nov - 2 des 2013_2_07 Jan - 13 Jan 2014_11 Feb - 17 fEB 2014orig_Sheet1" xfId="265" xr:uid="{00000000-0005-0000-0000-0000FD000000}"/>
    <cellStyle name="‡_BOOK1_SMR2009_26 nov - 2 des 2013_2_07 Jan - 13 Jan 2014_21 Okt 2014 to ADRO" xfId="266" xr:uid="{00000000-0005-0000-0000-0000FE000000}"/>
    <cellStyle name="‡_BOOK1_SMR2009_26 nov - 2 des 2013_2_07 Jan - 13 Jan 2014_28 Okt 2014 to ADRO" xfId="267" xr:uid="{00000000-0005-0000-0000-0000FF000000}"/>
    <cellStyle name="‡_BOOK1_SMR2009_26 nov - 2 des 2013_2_07 Jan - 13 Jan 2014_Sheet1" xfId="268" xr:uid="{00000000-0005-0000-0000-000000010000}"/>
    <cellStyle name="‡_BOOK1_SMR2009_26 nov - 2 des 2013_2_11 Feb - 17 fEB 2014orig" xfId="269" xr:uid="{00000000-0005-0000-0000-000001010000}"/>
    <cellStyle name="‡_BOOK1_SMR2009_26 nov - 2 des 2013_2_11 Feb - 17 fEB 2014orig_21 Okt 2014 to ADRO" xfId="270" xr:uid="{00000000-0005-0000-0000-000002010000}"/>
    <cellStyle name="‡_BOOK1_SMR2009_26 nov - 2 des 2013_2_11 Feb - 17 fEB 2014orig_28 Okt 2014 to ADRO" xfId="271" xr:uid="{00000000-0005-0000-0000-000003010000}"/>
    <cellStyle name="‡_BOOK1_SMR2009_26 nov - 2 des 2013_2_11 Feb - 17 fEB 2014orig_Sheet1" xfId="272" xr:uid="{00000000-0005-0000-0000-000004010000}"/>
    <cellStyle name="‡_BOOK1_SMR2009_26 nov - 2 des 2013_2_21 Okt 2014 to ADRO" xfId="273" xr:uid="{00000000-0005-0000-0000-000005010000}"/>
    <cellStyle name="‡_BOOK1_SMR2009_26 nov - 2 des 2013_2_28 Okt 2014 to ADRO" xfId="274" xr:uid="{00000000-0005-0000-0000-000006010000}"/>
    <cellStyle name="‡_BOOK1_SMR2009_26 nov - 2 des 2013_2_Sheet1" xfId="275" xr:uid="{00000000-0005-0000-0000-000007010000}"/>
    <cellStyle name="‡_BOOK1_SMR2009_26 nov - 2 des 2013_21 Okt 2014 to ADRO" xfId="276" xr:uid="{00000000-0005-0000-0000-000008010000}"/>
    <cellStyle name="‡_BOOK1_SMR2009_26 nov - 2 des 2013_28 Okt 2014 to ADRO" xfId="277" xr:uid="{00000000-0005-0000-0000-000009010000}"/>
    <cellStyle name="‡_BOOK1_SMR2009_26 nov - 2 des 2013_Sheet1" xfId="278" xr:uid="{00000000-0005-0000-0000-00000A010000}"/>
    <cellStyle name="‡_BOOK1_SMR2009_28 Okt 2014 to ADRO" xfId="279" xr:uid="{00000000-0005-0000-0000-00000B010000}"/>
    <cellStyle name="‡_BOOK1_SMR2009_Sheet1" xfId="280" xr:uid="{00000000-0005-0000-0000-00000C010000}"/>
    <cellStyle name="‡_BOOK1_SMR2009_Weekly Meeting3_ 2011" xfId="281" xr:uid="{00000000-0005-0000-0000-00000D010000}"/>
    <cellStyle name="‡_BOOK1_SMR2009_Weekly Meeting3_ 2011 2" xfId="282" xr:uid="{00000000-0005-0000-0000-00000E010000}"/>
    <cellStyle name="‡_BOOK1_SMR2009_Weekly Meeting3_ 2011_11 Feb - 17 fEB 2014orig" xfId="283" xr:uid="{00000000-0005-0000-0000-00000F010000}"/>
    <cellStyle name="‡_BOOK1_SMR2009_Weekly Meeting3_ 2011_11 Feb - 17 fEB 2014orig_21 Okt 2014 to ADRO" xfId="284" xr:uid="{00000000-0005-0000-0000-000010010000}"/>
    <cellStyle name="‡_BOOK1_SMR2009_Weekly Meeting3_ 2011_11 Feb - 17 fEB 2014orig_28 Okt 2014 to ADRO" xfId="285" xr:uid="{00000000-0005-0000-0000-000011010000}"/>
    <cellStyle name="‡_BOOK1_SMR2009_Weekly Meeting3_ 2011_11 Feb - 17 fEB 2014orig_Sheet1" xfId="286" xr:uid="{00000000-0005-0000-0000-000012010000}"/>
    <cellStyle name="‡_BOOK1_SMR2009_Weekly Meeting3_ 2011_12 - 18 Nov 2013 rev Adro" xfId="287" xr:uid="{00000000-0005-0000-0000-000013010000}"/>
    <cellStyle name="‡_BOOK1_SMR2009_Weekly Meeting3_ 2011_12 - 18 Nov 2013 rev Adro_11 Feb - 17 fEB 2014orig" xfId="288" xr:uid="{00000000-0005-0000-0000-000014010000}"/>
    <cellStyle name="‡_BOOK1_SMR2009_Weekly Meeting3_ 2011_12 - 18 Nov 2013 rev Adro_11 Feb - 17 fEB 2014orig_21 Okt 2014 to ADRO" xfId="289" xr:uid="{00000000-0005-0000-0000-000015010000}"/>
    <cellStyle name="‡_BOOK1_SMR2009_Weekly Meeting3_ 2011_12 - 18 Nov 2013 rev Adro_11 Feb - 17 fEB 2014orig_28 Okt 2014 to ADRO" xfId="290" xr:uid="{00000000-0005-0000-0000-000016010000}"/>
    <cellStyle name="‡_BOOK1_SMR2009_Weekly Meeting3_ 2011_12 - 18 Nov 2013 rev Adro_11 Feb - 17 fEB 2014orig_Sheet1" xfId="291" xr:uid="{00000000-0005-0000-0000-000017010000}"/>
    <cellStyle name="‡_BOOK1_SMR2009_Weekly Meeting3_ 2011_12 - 18 Nov 2013 rev Adro_21 Okt 2014 to ADRO" xfId="292" xr:uid="{00000000-0005-0000-0000-000018010000}"/>
    <cellStyle name="‡_BOOK1_SMR2009_Weekly Meeting3_ 2011_12 - 18 Nov 2013 rev Adro_28 Okt 2014 to ADRO" xfId="293" xr:uid="{00000000-0005-0000-0000-000019010000}"/>
    <cellStyle name="‡_BOOK1_SMR2009_Weekly Meeting3_ 2011_12 - 18 Nov 2013 rev Adro_Sheet1" xfId="294" xr:uid="{00000000-0005-0000-0000-00001A010000}"/>
    <cellStyle name="‡_BOOK1_SMR2009_Weekly Meeting3_ 2011_21 Okt 2014 to ADRO" xfId="295" xr:uid="{00000000-0005-0000-0000-00001B010000}"/>
    <cellStyle name="‡_BOOK1_SMR2009_Weekly Meeting3_ 2011_26 nov - 2 des 2013" xfId="296" xr:uid="{00000000-0005-0000-0000-00001C010000}"/>
    <cellStyle name="‡_BOOK1_SMR2009_Weekly Meeting3_ 2011_26 nov - 2 des 2013_1" xfId="297" xr:uid="{00000000-0005-0000-0000-00001D010000}"/>
    <cellStyle name="‡_BOOK1_SMR2009_Weekly Meeting3_ 2011_26 nov - 2 des 2013_1_11 Feb - 17 fEB 2014orig" xfId="298" xr:uid="{00000000-0005-0000-0000-00001E010000}"/>
    <cellStyle name="‡_BOOK1_SMR2009_Weekly Meeting3_ 2011_26 nov - 2 des 2013_1_11 Feb - 17 fEB 2014orig_21 Okt 2014 to ADRO" xfId="299" xr:uid="{00000000-0005-0000-0000-00001F010000}"/>
    <cellStyle name="‡_BOOK1_SMR2009_Weekly Meeting3_ 2011_26 nov - 2 des 2013_1_11 Feb - 17 fEB 2014orig_28 Okt 2014 to ADRO" xfId="300" xr:uid="{00000000-0005-0000-0000-000020010000}"/>
    <cellStyle name="‡_BOOK1_SMR2009_Weekly Meeting3_ 2011_26 nov - 2 des 2013_1_11 Feb - 17 fEB 2014orig_Sheet1" xfId="301" xr:uid="{00000000-0005-0000-0000-000021010000}"/>
    <cellStyle name="‡_BOOK1_SMR2009_Weekly Meeting3_ 2011_26 nov - 2 des 2013_1_21 Okt 2014 to ADRO" xfId="302" xr:uid="{00000000-0005-0000-0000-000022010000}"/>
    <cellStyle name="‡_BOOK1_SMR2009_Weekly Meeting3_ 2011_26 nov - 2 des 2013_1_28 Okt 2014 to ADRO" xfId="303" xr:uid="{00000000-0005-0000-0000-000023010000}"/>
    <cellStyle name="‡_BOOK1_SMR2009_Weekly Meeting3_ 2011_26 nov - 2 des 2013_1_Sheet1" xfId="304" xr:uid="{00000000-0005-0000-0000-000024010000}"/>
    <cellStyle name="‡_BOOK1_SMR2009_Weekly Meeting3_ 2011_26 nov - 2 des 2013_11 Feb - 17 fEB 2014orig" xfId="305" xr:uid="{00000000-0005-0000-0000-000025010000}"/>
    <cellStyle name="‡_BOOK1_SMR2009_Weekly Meeting3_ 2011_26 nov - 2 des 2013_11 Feb - 17 fEB 2014orig_21 Okt 2014 to ADRO" xfId="306" xr:uid="{00000000-0005-0000-0000-000026010000}"/>
    <cellStyle name="‡_BOOK1_SMR2009_Weekly Meeting3_ 2011_26 nov - 2 des 2013_11 Feb - 17 fEB 2014orig_28 Okt 2014 to ADRO" xfId="307" xr:uid="{00000000-0005-0000-0000-000027010000}"/>
    <cellStyle name="‡_BOOK1_SMR2009_Weekly Meeting3_ 2011_26 nov - 2 des 2013_11 Feb - 17 fEB 2014orig_Sheet1" xfId="308" xr:uid="{00000000-0005-0000-0000-000028010000}"/>
    <cellStyle name="‡_BOOK1_SMR2009_Weekly Meeting3_ 2011_26 nov - 2 des 2013_2" xfId="309" xr:uid="{00000000-0005-0000-0000-000029010000}"/>
    <cellStyle name="‡_BOOK1_SMR2009_Weekly Meeting3_ 2011_26 nov - 2 des 2013_2_07 Jan - 13 Jan 2014" xfId="310" xr:uid="{00000000-0005-0000-0000-00002A010000}"/>
    <cellStyle name="‡_BOOK1_SMR2009_Weekly Meeting3_ 2011_26 nov - 2 des 2013_2_07 Jan - 13 Jan 2014_11 Feb - 17 fEB 2014orig" xfId="311" xr:uid="{00000000-0005-0000-0000-00002B010000}"/>
    <cellStyle name="‡_BOOK1_SMR2009_Weekly Meeting3_ 2011_26 nov - 2 des 2013_2_07 Jan - 13 Jan 2014_11 Feb - 17 fEB 2014orig_21 Okt 2014 to ADRO" xfId="312" xr:uid="{00000000-0005-0000-0000-00002C010000}"/>
    <cellStyle name="‡_BOOK1_SMR2009_Weekly Meeting3_ 2011_26 nov - 2 des 2013_2_07 Jan - 13 Jan 2014_11 Feb - 17 fEB 2014orig_28 Okt 2014 to ADRO" xfId="313" xr:uid="{00000000-0005-0000-0000-00002D010000}"/>
    <cellStyle name="‡_BOOK1_SMR2009_Weekly Meeting3_ 2011_26 nov - 2 des 2013_2_07 Jan - 13 Jan 2014_11 Feb - 17 fEB 2014orig_Sheet1" xfId="314" xr:uid="{00000000-0005-0000-0000-00002E010000}"/>
    <cellStyle name="‡_BOOK1_SMR2009_Weekly Meeting3_ 2011_26 nov - 2 des 2013_2_07 Jan - 13 Jan 2014_21 Okt 2014 to ADRO" xfId="315" xr:uid="{00000000-0005-0000-0000-00002F010000}"/>
    <cellStyle name="‡_BOOK1_SMR2009_Weekly Meeting3_ 2011_26 nov - 2 des 2013_2_07 Jan - 13 Jan 2014_28 Okt 2014 to ADRO" xfId="316" xr:uid="{00000000-0005-0000-0000-000030010000}"/>
    <cellStyle name="‡_BOOK1_SMR2009_Weekly Meeting3_ 2011_26 nov - 2 des 2013_2_07 Jan - 13 Jan 2014_Sheet1" xfId="317" xr:uid="{00000000-0005-0000-0000-000031010000}"/>
    <cellStyle name="‡_BOOK1_SMR2009_Weekly Meeting3_ 2011_26 nov - 2 des 2013_2_11 Feb - 17 fEB 2014orig" xfId="318" xr:uid="{00000000-0005-0000-0000-000032010000}"/>
    <cellStyle name="‡_BOOK1_SMR2009_Weekly Meeting3_ 2011_26 nov - 2 des 2013_2_11 Feb - 17 fEB 2014orig_21 Okt 2014 to ADRO" xfId="319" xr:uid="{00000000-0005-0000-0000-000033010000}"/>
    <cellStyle name="‡_BOOK1_SMR2009_Weekly Meeting3_ 2011_26 nov - 2 des 2013_2_11 Feb - 17 fEB 2014orig_28 Okt 2014 to ADRO" xfId="320" xr:uid="{00000000-0005-0000-0000-000034010000}"/>
    <cellStyle name="‡_BOOK1_SMR2009_Weekly Meeting3_ 2011_26 nov - 2 des 2013_2_11 Feb - 17 fEB 2014orig_Sheet1" xfId="321" xr:uid="{00000000-0005-0000-0000-000035010000}"/>
    <cellStyle name="‡_BOOK1_SMR2009_Weekly Meeting3_ 2011_26 nov - 2 des 2013_2_21 Okt 2014 to ADRO" xfId="322" xr:uid="{00000000-0005-0000-0000-000036010000}"/>
    <cellStyle name="‡_BOOK1_SMR2009_Weekly Meeting3_ 2011_26 nov - 2 des 2013_2_28 Okt 2014 to ADRO" xfId="323" xr:uid="{00000000-0005-0000-0000-000037010000}"/>
    <cellStyle name="‡_BOOK1_SMR2009_Weekly Meeting3_ 2011_26 nov - 2 des 2013_2_Sheet1" xfId="324" xr:uid="{00000000-0005-0000-0000-000038010000}"/>
    <cellStyle name="‡_BOOK1_SMR2009_Weekly Meeting3_ 2011_26 nov - 2 des 2013_21 Okt 2014 to ADRO" xfId="325" xr:uid="{00000000-0005-0000-0000-000039010000}"/>
    <cellStyle name="‡_BOOK1_SMR2009_Weekly Meeting3_ 2011_26 nov - 2 des 2013_28 Okt 2014 to ADRO" xfId="326" xr:uid="{00000000-0005-0000-0000-00003A010000}"/>
    <cellStyle name="‡_BOOK1_SMR2009_Weekly Meeting3_ 2011_26 nov - 2 des 2013_Sheet1" xfId="327" xr:uid="{00000000-0005-0000-0000-00003B010000}"/>
    <cellStyle name="‡_BOOK1_SMR2009_Weekly Meeting3_ 2011_28 Okt 2014 to ADRO" xfId="328" xr:uid="{00000000-0005-0000-0000-00003C010000}"/>
    <cellStyle name="‡_BOOK1_SMR2009_Weekly Meeting3_ 2011_DMHR11_4" xfId="329" xr:uid="{00000000-0005-0000-0000-00003D010000}"/>
    <cellStyle name="‡_BOOK1_SMR2009_Weekly Meeting3_ 2011_DMHR11_4 2" xfId="330" xr:uid="{00000000-0005-0000-0000-00003E010000}"/>
    <cellStyle name="‡_BOOK1_SMR2009_Weekly Meeting3_ 2011_DMHR11_4_11 Feb - 17 fEB 2014orig" xfId="331" xr:uid="{00000000-0005-0000-0000-00003F010000}"/>
    <cellStyle name="‡_BOOK1_SMR2009_Weekly Meeting3_ 2011_DMHR11_4_11 Feb - 17 fEB 2014orig_21 Okt 2014 to ADRO" xfId="332" xr:uid="{00000000-0005-0000-0000-000040010000}"/>
    <cellStyle name="‡_BOOK1_SMR2009_Weekly Meeting3_ 2011_DMHR11_4_11 Feb - 17 fEB 2014orig_28 Okt 2014 to ADRO" xfId="333" xr:uid="{00000000-0005-0000-0000-000041010000}"/>
    <cellStyle name="‡_BOOK1_SMR2009_Weekly Meeting3_ 2011_DMHR11_4_11 Feb - 17 fEB 2014orig_Sheet1" xfId="334" xr:uid="{00000000-0005-0000-0000-000042010000}"/>
    <cellStyle name="‡_BOOK1_SMR2009_Weekly Meeting3_ 2011_DMHR11_4_12 - 18 Nov 2013 rev Adro" xfId="335" xr:uid="{00000000-0005-0000-0000-000043010000}"/>
    <cellStyle name="‡_BOOK1_SMR2009_Weekly Meeting3_ 2011_DMHR11_4_12 - 18 Nov 2013 rev Adro_11 Feb - 17 fEB 2014orig" xfId="336" xr:uid="{00000000-0005-0000-0000-000044010000}"/>
    <cellStyle name="‡_BOOK1_SMR2009_Weekly Meeting3_ 2011_DMHR11_4_12 - 18 Nov 2013 rev Adro_11 Feb - 17 fEB 2014orig_21 Okt 2014 to ADRO" xfId="337" xr:uid="{00000000-0005-0000-0000-000045010000}"/>
    <cellStyle name="‡_BOOK1_SMR2009_Weekly Meeting3_ 2011_DMHR11_4_12 - 18 Nov 2013 rev Adro_11 Feb - 17 fEB 2014orig_28 Okt 2014 to ADRO" xfId="338" xr:uid="{00000000-0005-0000-0000-000046010000}"/>
    <cellStyle name="‡_BOOK1_SMR2009_Weekly Meeting3_ 2011_DMHR11_4_12 - 18 Nov 2013 rev Adro_11 Feb - 17 fEB 2014orig_Sheet1" xfId="339" xr:uid="{00000000-0005-0000-0000-000047010000}"/>
    <cellStyle name="‡_BOOK1_SMR2009_Weekly Meeting3_ 2011_DMHR11_4_12 - 18 Nov 2013 rev Adro_21 Okt 2014 to ADRO" xfId="340" xr:uid="{00000000-0005-0000-0000-000048010000}"/>
    <cellStyle name="‡_BOOK1_SMR2009_Weekly Meeting3_ 2011_DMHR11_4_12 - 18 Nov 2013 rev Adro_28 Okt 2014 to ADRO" xfId="341" xr:uid="{00000000-0005-0000-0000-000049010000}"/>
    <cellStyle name="‡_BOOK1_SMR2009_Weekly Meeting3_ 2011_DMHR11_4_12 - 18 Nov 2013 rev Adro_Sheet1" xfId="342" xr:uid="{00000000-0005-0000-0000-00004A010000}"/>
    <cellStyle name="‡_BOOK1_SMR2009_Weekly Meeting3_ 2011_DMHR11_4_21 Okt 2014 to ADRO" xfId="343" xr:uid="{00000000-0005-0000-0000-00004B010000}"/>
    <cellStyle name="‡_BOOK1_SMR2009_Weekly Meeting3_ 2011_DMHR11_4_26 nov - 2 des 2013" xfId="344" xr:uid="{00000000-0005-0000-0000-00004C010000}"/>
    <cellStyle name="‡_BOOK1_SMR2009_Weekly Meeting3_ 2011_DMHR11_4_26 nov - 2 des 2013_1" xfId="345" xr:uid="{00000000-0005-0000-0000-00004D010000}"/>
    <cellStyle name="‡_BOOK1_SMR2009_Weekly Meeting3_ 2011_DMHR11_4_26 nov - 2 des 2013_1_11 Feb - 17 fEB 2014orig" xfId="346" xr:uid="{00000000-0005-0000-0000-00004E010000}"/>
    <cellStyle name="‡_BOOK1_SMR2009_Weekly Meeting3_ 2011_DMHR11_4_26 nov - 2 des 2013_1_11 Feb - 17 fEB 2014orig_21 Okt 2014 to ADRO" xfId="347" xr:uid="{00000000-0005-0000-0000-00004F010000}"/>
    <cellStyle name="‡_BOOK1_SMR2009_Weekly Meeting3_ 2011_DMHR11_4_26 nov - 2 des 2013_1_11 Feb - 17 fEB 2014orig_28 Okt 2014 to ADRO" xfId="348" xr:uid="{00000000-0005-0000-0000-000050010000}"/>
    <cellStyle name="‡_BOOK1_SMR2009_Weekly Meeting3_ 2011_DMHR11_4_26 nov - 2 des 2013_1_11 Feb - 17 fEB 2014orig_Sheet1" xfId="349" xr:uid="{00000000-0005-0000-0000-000051010000}"/>
    <cellStyle name="‡_BOOK1_SMR2009_Weekly Meeting3_ 2011_DMHR11_4_26 nov - 2 des 2013_1_21 Okt 2014 to ADRO" xfId="350" xr:uid="{00000000-0005-0000-0000-000052010000}"/>
    <cellStyle name="‡_BOOK1_SMR2009_Weekly Meeting3_ 2011_DMHR11_4_26 nov - 2 des 2013_1_28 Okt 2014 to ADRO" xfId="351" xr:uid="{00000000-0005-0000-0000-000053010000}"/>
    <cellStyle name="‡_BOOK1_SMR2009_Weekly Meeting3_ 2011_DMHR11_4_26 nov - 2 des 2013_1_Sheet1" xfId="352" xr:uid="{00000000-0005-0000-0000-000054010000}"/>
    <cellStyle name="‡_BOOK1_SMR2009_Weekly Meeting3_ 2011_DMHR11_4_26 nov - 2 des 2013_11 Feb - 17 fEB 2014orig" xfId="353" xr:uid="{00000000-0005-0000-0000-000055010000}"/>
    <cellStyle name="‡_BOOK1_SMR2009_Weekly Meeting3_ 2011_DMHR11_4_26 nov - 2 des 2013_11 Feb - 17 fEB 2014orig_21 Okt 2014 to ADRO" xfId="354" xr:uid="{00000000-0005-0000-0000-000056010000}"/>
    <cellStyle name="‡_BOOK1_SMR2009_Weekly Meeting3_ 2011_DMHR11_4_26 nov - 2 des 2013_11 Feb - 17 fEB 2014orig_28 Okt 2014 to ADRO" xfId="355" xr:uid="{00000000-0005-0000-0000-000057010000}"/>
    <cellStyle name="‡_BOOK1_SMR2009_Weekly Meeting3_ 2011_DMHR11_4_26 nov - 2 des 2013_11 Feb - 17 fEB 2014orig_Sheet1" xfId="356" xr:uid="{00000000-0005-0000-0000-000058010000}"/>
    <cellStyle name="‡_BOOK1_SMR2009_Weekly Meeting3_ 2011_DMHR11_4_26 nov - 2 des 2013_2" xfId="357" xr:uid="{00000000-0005-0000-0000-000059010000}"/>
    <cellStyle name="‡_BOOK1_SMR2009_Weekly Meeting3_ 2011_DMHR11_4_26 nov - 2 des 2013_2_07 Jan - 13 Jan 2014" xfId="358" xr:uid="{00000000-0005-0000-0000-00005A010000}"/>
    <cellStyle name="‡_BOOK1_SMR2009_Weekly Meeting3_ 2011_DMHR11_4_26 nov - 2 des 2013_2_07 Jan - 13 Jan 2014_11 Feb - 17 fEB 2014orig" xfId="359" xr:uid="{00000000-0005-0000-0000-00005B010000}"/>
    <cellStyle name="‡_BOOK1_SMR2009_Weekly Meeting3_ 2011_DMHR11_4_26 nov - 2 des 2013_2_07 Jan - 13 Jan 2014_11 Feb - 17 fEB 2014orig_21 Okt 2014 to ADRO" xfId="360" xr:uid="{00000000-0005-0000-0000-00005C010000}"/>
    <cellStyle name="‡_BOOK1_SMR2009_Weekly Meeting3_ 2011_DMHR11_4_26 nov - 2 des 2013_2_07 Jan - 13 Jan 2014_11 Feb - 17 fEB 2014orig_28 Okt 2014 to ADRO" xfId="361" xr:uid="{00000000-0005-0000-0000-00005D010000}"/>
    <cellStyle name="‡_BOOK1_SMR2009_Weekly Meeting3_ 2011_DMHR11_4_26 nov - 2 des 2013_2_07 Jan - 13 Jan 2014_11 Feb - 17 fEB 2014orig_Sheet1" xfId="362" xr:uid="{00000000-0005-0000-0000-00005E010000}"/>
    <cellStyle name="‡_BOOK1_SMR2009_Weekly Meeting3_ 2011_DMHR11_4_26 nov - 2 des 2013_2_07 Jan - 13 Jan 2014_21 Okt 2014 to ADRO" xfId="363" xr:uid="{00000000-0005-0000-0000-00005F010000}"/>
    <cellStyle name="‡_BOOK1_SMR2009_Weekly Meeting3_ 2011_DMHR11_4_26 nov - 2 des 2013_2_07 Jan - 13 Jan 2014_28 Okt 2014 to ADRO" xfId="364" xr:uid="{00000000-0005-0000-0000-000060010000}"/>
    <cellStyle name="‡_BOOK1_SMR2009_Weekly Meeting3_ 2011_DMHR11_4_26 nov - 2 des 2013_2_07 Jan - 13 Jan 2014_Sheet1" xfId="365" xr:uid="{00000000-0005-0000-0000-000061010000}"/>
    <cellStyle name="‡_BOOK1_SMR2009_Weekly Meeting3_ 2011_DMHR11_4_26 nov - 2 des 2013_2_11 Feb - 17 fEB 2014orig" xfId="366" xr:uid="{00000000-0005-0000-0000-000062010000}"/>
    <cellStyle name="‡_BOOK1_SMR2009_Weekly Meeting3_ 2011_DMHR11_4_26 nov - 2 des 2013_2_11 Feb - 17 fEB 2014orig_21 Okt 2014 to ADRO" xfId="367" xr:uid="{00000000-0005-0000-0000-000063010000}"/>
    <cellStyle name="‡_BOOK1_SMR2009_Weekly Meeting3_ 2011_DMHR11_4_26 nov - 2 des 2013_2_11 Feb - 17 fEB 2014orig_28 Okt 2014 to ADRO" xfId="368" xr:uid="{00000000-0005-0000-0000-000064010000}"/>
    <cellStyle name="‡_BOOK1_SMR2009_Weekly Meeting3_ 2011_DMHR11_4_26 nov - 2 des 2013_2_11 Feb - 17 fEB 2014orig_Sheet1" xfId="369" xr:uid="{00000000-0005-0000-0000-000065010000}"/>
    <cellStyle name="‡_BOOK1_SMR2009_Weekly Meeting3_ 2011_DMHR11_4_26 nov - 2 des 2013_2_21 Okt 2014 to ADRO" xfId="370" xr:uid="{00000000-0005-0000-0000-000066010000}"/>
    <cellStyle name="‡_BOOK1_SMR2009_Weekly Meeting3_ 2011_DMHR11_4_26 nov - 2 des 2013_2_28 Okt 2014 to ADRO" xfId="371" xr:uid="{00000000-0005-0000-0000-000067010000}"/>
    <cellStyle name="‡_BOOK1_SMR2009_Weekly Meeting3_ 2011_DMHR11_4_26 nov - 2 des 2013_2_Sheet1" xfId="372" xr:uid="{00000000-0005-0000-0000-000068010000}"/>
    <cellStyle name="‡_BOOK1_SMR2009_Weekly Meeting3_ 2011_DMHR11_4_26 nov - 2 des 2013_21 Okt 2014 to ADRO" xfId="373" xr:uid="{00000000-0005-0000-0000-000069010000}"/>
    <cellStyle name="‡_BOOK1_SMR2009_Weekly Meeting3_ 2011_DMHR11_4_26 nov - 2 des 2013_28 Okt 2014 to ADRO" xfId="374" xr:uid="{00000000-0005-0000-0000-00006A010000}"/>
    <cellStyle name="‡_BOOK1_SMR2009_Weekly Meeting3_ 2011_DMHR11_4_26 nov - 2 des 2013_Sheet1" xfId="375" xr:uid="{00000000-0005-0000-0000-00006B010000}"/>
    <cellStyle name="‡_BOOK1_SMR2009_Weekly Meeting3_ 2011_DMHR11_4_28 Okt 2014 to ADRO" xfId="376" xr:uid="{00000000-0005-0000-0000-00006C010000}"/>
    <cellStyle name="‡_BOOK1_SMR2009_Weekly Meeting3_ 2011_DMHR11_4_Sheet1" xfId="377" xr:uid="{00000000-0005-0000-0000-00006D010000}"/>
    <cellStyle name="‡_BOOK1_SMR2009_Weekly Meeting3_ 2011_Sheet1" xfId="378" xr:uid="{00000000-0005-0000-0000-00006E010000}"/>
    <cellStyle name="‡_evaluasi kebutuhan supporting" xfId="379" xr:uid="{00000000-0005-0000-0000-00006F010000}"/>
    <cellStyle name="‡_Loss oppurtinity Prod ADMO Feb 08-Rii" xfId="380" xr:uid="{00000000-0005-0000-0000-000070010000}"/>
    <cellStyle name="‡_Safety and Mining Performance mmddyy" xfId="381" xr:uid="{00000000-0005-0000-0000-000071010000}"/>
    <cellStyle name="‡_Safety and Mining Performance mmddyy 2" xfId="382" xr:uid="{00000000-0005-0000-0000-000072010000}"/>
    <cellStyle name="‡_Safety and Mining Performance mmddyy_11 Feb - 17 fEB 2014orig" xfId="383" xr:uid="{00000000-0005-0000-0000-000073010000}"/>
    <cellStyle name="‡_Safety and Mining Performance mmddyy_11 Feb - 17 fEB 2014orig_21 Okt 2014 to ADRO" xfId="384" xr:uid="{00000000-0005-0000-0000-000074010000}"/>
    <cellStyle name="‡_Safety and Mining Performance mmddyy_11 Feb - 17 fEB 2014orig_28 Okt 2014 to ADRO" xfId="385" xr:uid="{00000000-0005-0000-0000-000075010000}"/>
    <cellStyle name="‡_Safety and Mining Performance mmddyy_11 Feb - 17 fEB 2014orig_Sheet1" xfId="386" xr:uid="{00000000-0005-0000-0000-000076010000}"/>
    <cellStyle name="‡_Safety and Mining Performance mmddyy_12 - 18 Nov 2013 rev Adro" xfId="387" xr:uid="{00000000-0005-0000-0000-000077010000}"/>
    <cellStyle name="‡_Safety and Mining Performance mmddyy_12 - 18 Nov 2013 rev Adro_11 Feb - 17 fEB 2014orig" xfId="388" xr:uid="{00000000-0005-0000-0000-000078010000}"/>
    <cellStyle name="‡_Safety and Mining Performance mmddyy_12 - 18 Nov 2013 rev Adro_11 Feb - 17 fEB 2014orig_21 Okt 2014 to ADRO" xfId="389" xr:uid="{00000000-0005-0000-0000-000079010000}"/>
    <cellStyle name="‡_Safety and Mining Performance mmddyy_12 - 18 Nov 2013 rev Adro_11 Feb - 17 fEB 2014orig_28 Okt 2014 to ADRO" xfId="390" xr:uid="{00000000-0005-0000-0000-00007A010000}"/>
    <cellStyle name="‡_Safety and Mining Performance mmddyy_12 - 18 Nov 2013 rev Adro_11 Feb - 17 fEB 2014orig_Sheet1" xfId="391" xr:uid="{00000000-0005-0000-0000-00007B010000}"/>
    <cellStyle name="‡_Safety and Mining Performance mmddyy_12 - 18 Nov 2013 rev Adro_21 Okt 2014 to ADRO" xfId="392" xr:uid="{00000000-0005-0000-0000-00007C010000}"/>
    <cellStyle name="‡_Safety and Mining Performance mmddyy_12 - 18 Nov 2013 rev Adro_28 Okt 2014 to ADRO" xfId="393" xr:uid="{00000000-0005-0000-0000-00007D010000}"/>
    <cellStyle name="‡_Safety and Mining Performance mmddyy_12 - 18 Nov 2013 rev Adro_Sheet1" xfId="394" xr:uid="{00000000-0005-0000-0000-00007E010000}"/>
    <cellStyle name="‡_Safety and Mining Performance mmddyy_21 Okt 2014 to ADRO" xfId="395" xr:uid="{00000000-0005-0000-0000-00007F010000}"/>
    <cellStyle name="‡_Safety and Mining Performance mmddyy_26 nov - 2 des 2013" xfId="396" xr:uid="{00000000-0005-0000-0000-000080010000}"/>
    <cellStyle name="‡_Safety and Mining Performance mmddyy_26 nov - 2 des 2013_1" xfId="397" xr:uid="{00000000-0005-0000-0000-000081010000}"/>
    <cellStyle name="‡_Safety and Mining Performance mmddyy_26 nov - 2 des 2013_1_11 Feb - 17 fEB 2014orig" xfId="398" xr:uid="{00000000-0005-0000-0000-000082010000}"/>
    <cellStyle name="‡_Safety and Mining Performance mmddyy_26 nov - 2 des 2013_1_11 Feb - 17 fEB 2014orig_21 Okt 2014 to ADRO" xfId="399" xr:uid="{00000000-0005-0000-0000-000083010000}"/>
    <cellStyle name="‡_Safety and Mining Performance mmddyy_26 nov - 2 des 2013_1_11 Feb - 17 fEB 2014orig_28 Okt 2014 to ADRO" xfId="400" xr:uid="{00000000-0005-0000-0000-000084010000}"/>
    <cellStyle name="‡_Safety and Mining Performance mmddyy_26 nov - 2 des 2013_1_11 Feb - 17 fEB 2014orig_Sheet1" xfId="401" xr:uid="{00000000-0005-0000-0000-000085010000}"/>
    <cellStyle name="‡_Safety and Mining Performance mmddyy_26 nov - 2 des 2013_1_21 Okt 2014 to ADRO" xfId="402" xr:uid="{00000000-0005-0000-0000-000086010000}"/>
    <cellStyle name="‡_Safety and Mining Performance mmddyy_26 nov - 2 des 2013_1_28 Okt 2014 to ADRO" xfId="403" xr:uid="{00000000-0005-0000-0000-000087010000}"/>
    <cellStyle name="‡_Safety and Mining Performance mmddyy_26 nov - 2 des 2013_1_Sheet1" xfId="404" xr:uid="{00000000-0005-0000-0000-000088010000}"/>
    <cellStyle name="‡_Safety and Mining Performance mmddyy_26 nov - 2 des 2013_11 Feb - 17 fEB 2014orig" xfId="405" xr:uid="{00000000-0005-0000-0000-000089010000}"/>
    <cellStyle name="‡_Safety and Mining Performance mmddyy_26 nov - 2 des 2013_11 Feb - 17 fEB 2014orig_21 Okt 2014 to ADRO" xfId="406" xr:uid="{00000000-0005-0000-0000-00008A010000}"/>
    <cellStyle name="‡_Safety and Mining Performance mmddyy_26 nov - 2 des 2013_11 Feb - 17 fEB 2014orig_28 Okt 2014 to ADRO" xfId="407" xr:uid="{00000000-0005-0000-0000-00008B010000}"/>
    <cellStyle name="‡_Safety and Mining Performance mmddyy_26 nov - 2 des 2013_11 Feb - 17 fEB 2014orig_Sheet1" xfId="408" xr:uid="{00000000-0005-0000-0000-00008C010000}"/>
    <cellStyle name="‡_Safety and Mining Performance mmddyy_26 nov - 2 des 2013_2" xfId="409" xr:uid="{00000000-0005-0000-0000-00008D010000}"/>
    <cellStyle name="‡_Safety and Mining Performance mmddyy_26 nov - 2 des 2013_2_07 Jan - 13 Jan 2014" xfId="410" xr:uid="{00000000-0005-0000-0000-00008E010000}"/>
    <cellStyle name="‡_Safety and Mining Performance mmddyy_26 nov - 2 des 2013_2_07 Jan - 13 Jan 2014_11 Feb - 17 fEB 2014orig" xfId="411" xr:uid="{00000000-0005-0000-0000-00008F010000}"/>
    <cellStyle name="‡_Safety and Mining Performance mmddyy_26 nov - 2 des 2013_2_07 Jan - 13 Jan 2014_11 Feb - 17 fEB 2014orig_21 Okt 2014 to ADRO" xfId="412" xr:uid="{00000000-0005-0000-0000-000090010000}"/>
    <cellStyle name="‡_Safety and Mining Performance mmddyy_26 nov - 2 des 2013_2_07 Jan - 13 Jan 2014_11 Feb - 17 fEB 2014orig_28 Okt 2014 to ADRO" xfId="413" xr:uid="{00000000-0005-0000-0000-000091010000}"/>
    <cellStyle name="‡_Safety and Mining Performance mmddyy_26 nov - 2 des 2013_2_07 Jan - 13 Jan 2014_11 Feb - 17 fEB 2014orig_Sheet1" xfId="414" xr:uid="{00000000-0005-0000-0000-000092010000}"/>
    <cellStyle name="‡_Safety and Mining Performance mmddyy_26 nov - 2 des 2013_2_07 Jan - 13 Jan 2014_21 Okt 2014 to ADRO" xfId="415" xr:uid="{00000000-0005-0000-0000-000093010000}"/>
    <cellStyle name="‡_Safety and Mining Performance mmddyy_26 nov - 2 des 2013_2_07 Jan - 13 Jan 2014_28 Okt 2014 to ADRO" xfId="416" xr:uid="{00000000-0005-0000-0000-000094010000}"/>
    <cellStyle name="‡_Safety and Mining Performance mmddyy_26 nov - 2 des 2013_2_07 Jan - 13 Jan 2014_Sheet1" xfId="417" xr:uid="{00000000-0005-0000-0000-000095010000}"/>
    <cellStyle name="‡_Safety and Mining Performance mmddyy_26 nov - 2 des 2013_2_11 Feb - 17 fEB 2014orig" xfId="418" xr:uid="{00000000-0005-0000-0000-000096010000}"/>
    <cellStyle name="‡_Safety and Mining Performance mmddyy_26 nov - 2 des 2013_2_11 Feb - 17 fEB 2014orig_21 Okt 2014 to ADRO" xfId="419" xr:uid="{00000000-0005-0000-0000-000097010000}"/>
    <cellStyle name="‡_Safety and Mining Performance mmddyy_26 nov - 2 des 2013_2_11 Feb - 17 fEB 2014orig_28 Okt 2014 to ADRO" xfId="420" xr:uid="{00000000-0005-0000-0000-000098010000}"/>
    <cellStyle name="‡_Safety and Mining Performance mmddyy_26 nov - 2 des 2013_2_11 Feb - 17 fEB 2014orig_Sheet1" xfId="421" xr:uid="{00000000-0005-0000-0000-000099010000}"/>
    <cellStyle name="‡_Safety and Mining Performance mmddyy_26 nov - 2 des 2013_2_21 Okt 2014 to ADRO" xfId="422" xr:uid="{00000000-0005-0000-0000-00009A010000}"/>
    <cellStyle name="‡_Safety and Mining Performance mmddyy_26 nov - 2 des 2013_2_28 Okt 2014 to ADRO" xfId="423" xr:uid="{00000000-0005-0000-0000-00009B010000}"/>
    <cellStyle name="‡_Safety and Mining Performance mmddyy_26 nov - 2 des 2013_2_Sheet1" xfId="424" xr:uid="{00000000-0005-0000-0000-00009C010000}"/>
    <cellStyle name="‡_Safety and Mining Performance mmddyy_26 nov - 2 des 2013_21 Okt 2014 to ADRO" xfId="425" xr:uid="{00000000-0005-0000-0000-00009D010000}"/>
    <cellStyle name="‡_Safety and Mining Performance mmddyy_26 nov - 2 des 2013_28 Okt 2014 to ADRO" xfId="426" xr:uid="{00000000-0005-0000-0000-00009E010000}"/>
    <cellStyle name="‡_Safety and Mining Performance mmddyy_26 nov - 2 des 2013_Sheet1" xfId="427" xr:uid="{00000000-0005-0000-0000-00009F010000}"/>
    <cellStyle name="‡_Safety and Mining Performance mmddyy_28 Okt 2014 to ADRO" xfId="428" xr:uid="{00000000-0005-0000-0000-0000A0010000}"/>
    <cellStyle name="‡_Safety and Mining Performance mmddyy_Sheet1" xfId="429" xr:uid="{00000000-0005-0000-0000-0000A1010000}"/>
    <cellStyle name="‡_Sheet1" xfId="430" xr:uid="{00000000-0005-0000-0000-0000A2010000}"/>
    <cellStyle name="‡_SMR2009" xfId="431" xr:uid="{00000000-0005-0000-0000-0000A3010000}"/>
    <cellStyle name="‡_SMR2009 2" xfId="432" xr:uid="{00000000-0005-0000-0000-0000A4010000}"/>
    <cellStyle name="‡_SMR2009_11 Feb - 17 fEB 2014orig" xfId="433" xr:uid="{00000000-0005-0000-0000-0000A5010000}"/>
    <cellStyle name="‡_SMR2009_11 Feb - 17 fEB 2014orig_21 Okt 2014 to ADRO" xfId="434" xr:uid="{00000000-0005-0000-0000-0000A6010000}"/>
    <cellStyle name="‡_SMR2009_11 Feb - 17 fEB 2014orig_28 Okt 2014 to ADRO" xfId="435" xr:uid="{00000000-0005-0000-0000-0000A7010000}"/>
    <cellStyle name="‡_SMR2009_11 Feb - 17 fEB 2014orig_Sheet1" xfId="436" xr:uid="{00000000-0005-0000-0000-0000A8010000}"/>
    <cellStyle name="‡_SMR2009_12 - 18 Nov 2013 rev Adro" xfId="437" xr:uid="{00000000-0005-0000-0000-0000A9010000}"/>
    <cellStyle name="‡_SMR2009_12 - 18 Nov 2013 rev Adro_11 Feb - 17 fEB 2014orig" xfId="438" xr:uid="{00000000-0005-0000-0000-0000AA010000}"/>
    <cellStyle name="‡_SMR2009_12 - 18 Nov 2013 rev Adro_11 Feb - 17 fEB 2014orig_21 Okt 2014 to ADRO" xfId="439" xr:uid="{00000000-0005-0000-0000-0000AB010000}"/>
    <cellStyle name="‡_SMR2009_12 - 18 Nov 2013 rev Adro_11 Feb - 17 fEB 2014orig_28 Okt 2014 to ADRO" xfId="440" xr:uid="{00000000-0005-0000-0000-0000AC010000}"/>
    <cellStyle name="‡_SMR2009_12 - 18 Nov 2013 rev Adro_11 Feb - 17 fEB 2014orig_Sheet1" xfId="441" xr:uid="{00000000-0005-0000-0000-0000AD010000}"/>
    <cellStyle name="‡_SMR2009_12 - 18 Nov 2013 rev Adro_21 Okt 2014 to ADRO" xfId="442" xr:uid="{00000000-0005-0000-0000-0000AE010000}"/>
    <cellStyle name="‡_SMR2009_12 - 18 Nov 2013 rev Adro_28 Okt 2014 to ADRO" xfId="443" xr:uid="{00000000-0005-0000-0000-0000AF010000}"/>
    <cellStyle name="‡_SMR2009_12 - 18 Nov 2013 rev Adro_Sheet1" xfId="444" xr:uid="{00000000-0005-0000-0000-0000B0010000}"/>
    <cellStyle name="‡_SMR2009_21 Okt 2014 to ADRO" xfId="445" xr:uid="{00000000-0005-0000-0000-0000B1010000}"/>
    <cellStyle name="‡_SMR2009_26 nov - 2 des 2013" xfId="446" xr:uid="{00000000-0005-0000-0000-0000B2010000}"/>
    <cellStyle name="‡_SMR2009_26 nov - 2 des 2013_1" xfId="447" xr:uid="{00000000-0005-0000-0000-0000B3010000}"/>
    <cellStyle name="‡_SMR2009_26 nov - 2 des 2013_1_11 Feb - 17 fEB 2014orig" xfId="448" xr:uid="{00000000-0005-0000-0000-0000B4010000}"/>
    <cellStyle name="‡_SMR2009_26 nov - 2 des 2013_1_11 Feb - 17 fEB 2014orig_21 Okt 2014 to ADRO" xfId="449" xr:uid="{00000000-0005-0000-0000-0000B5010000}"/>
    <cellStyle name="‡_SMR2009_26 nov - 2 des 2013_1_11 Feb - 17 fEB 2014orig_28 Okt 2014 to ADRO" xfId="450" xr:uid="{00000000-0005-0000-0000-0000B6010000}"/>
    <cellStyle name="‡_SMR2009_26 nov - 2 des 2013_1_11 Feb - 17 fEB 2014orig_Sheet1" xfId="451" xr:uid="{00000000-0005-0000-0000-0000B7010000}"/>
    <cellStyle name="‡_SMR2009_26 nov - 2 des 2013_1_21 Okt 2014 to ADRO" xfId="452" xr:uid="{00000000-0005-0000-0000-0000B8010000}"/>
    <cellStyle name="‡_SMR2009_26 nov - 2 des 2013_1_28 Okt 2014 to ADRO" xfId="453" xr:uid="{00000000-0005-0000-0000-0000B9010000}"/>
    <cellStyle name="‡_SMR2009_26 nov - 2 des 2013_1_Sheet1" xfId="454" xr:uid="{00000000-0005-0000-0000-0000BA010000}"/>
    <cellStyle name="‡_SMR2009_26 nov - 2 des 2013_11 Feb - 17 fEB 2014orig" xfId="455" xr:uid="{00000000-0005-0000-0000-0000BB010000}"/>
    <cellStyle name="‡_SMR2009_26 nov - 2 des 2013_11 Feb - 17 fEB 2014orig_21 Okt 2014 to ADRO" xfId="456" xr:uid="{00000000-0005-0000-0000-0000BC010000}"/>
    <cellStyle name="‡_SMR2009_26 nov - 2 des 2013_11 Feb - 17 fEB 2014orig_28 Okt 2014 to ADRO" xfId="457" xr:uid="{00000000-0005-0000-0000-0000BD010000}"/>
    <cellStyle name="‡_SMR2009_26 nov - 2 des 2013_11 Feb - 17 fEB 2014orig_Sheet1" xfId="458" xr:uid="{00000000-0005-0000-0000-0000BE010000}"/>
    <cellStyle name="‡_SMR2009_26 nov - 2 des 2013_2" xfId="459" xr:uid="{00000000-0005-0000-0000-0000BF010000}"/>
    <cellStyle name="‡_SMR2009_26 nov - 2 des 2013_2_07 Jan - 13 Jan 2014" xfId="460" xr:uid="{00000000-0005-0000-0000-0000C0010000}"/>
    <cellStyle name="‡_SMR2009_26 nov - 2 des 2013_2_07 Jan - 13 Jan 2014_11 Feb - 17 fEB 2014orig" xfId="461" xr:uid="{00000000-0005-0000-0000-0000C1010000}"/>
    <cellStyle name="‡_SMR2009_26 nov - 2 des 2013_2_07 Jan - 13 Jan 2014_11 Feb - 17 fEB 2014orig_21 Okt 2014 to ADRO" xfId="462" xr:uid="{00000000-0005-0000-0000-0000C2010000}"/>
    <cellStyle name="‡_SMR2009_26 nov - 2 des 2013_2_07 Jan - 13 Jan 2014_11 Feb - 17 fEB 2014orig_28 Okt 2014 to ADRO" xfId="463" xr:uid="{00000000-0005-0000-0000-0000C3010000}"/>
    <cellStyle name="‡_SMR2009_26 nov - 2 des 2013_2_07 Jan - 13 Jan 2014_11 Feb - 17 fEB 2014orig_Sheet1" xfId="464" xr:uid="{00000000-0005-0000-0000-0000C4010000}"/>
    <cellStyle name="‡_SMR2009_26 nov - 2 des 2013_2_07 Jan - 13 Jan 2014_21 Okt 2014 to ADRO" xfId="465" xr:uid="{00000000-0005-0000-0000-0000C5010000}"/>
    <cellStyle name="‡_SMR2009_26 nov - 2 des 2013_2_07 Jan - 13 Jan 2014_28 Okt 2014 to ADRO" xfId="466" xr:uid="{00000000-0005-0000-0000-0000C6010000}"/>
    <cellStyle name="‡_SMR2009_26 nov - 2 des 2013_2_07 Jan - 13 Jan 2014_Sheet1" xfId="467" xr:uid="{00000000-0005-0000-0000-0000C7010000}"/>
    <cellStyle name="‡_SMR2009_26 nov - 2 des 2013_2_11 Feb - 17 fEB 2014orig" xfId="468" xr:uid="{00000000-0005-0000-0000-0000C8010000}"/>
    <cellStyle name="‡_SMR2009_26 nov - 2 des 2013_2_11 Feb - 17 fEB 2014orig_21 Okt 2014 to ADRO" xfId="469" xr:uid="{00000000-0005-0000-0000-0000C9010000}"/>
    <cellStyle name="‡_SMR2009_26 nov - 2 des 2013_2_11 Feb - 17 fEB 2014orig_28 Okt 2014 to ADRO" xfId="470" xr:uid="{00000000-0005-0000-0000-0000CA010000}"/>
    <cellStyle name="‡_SMR2009_26 nov - 2 des 2013_2_11 Feb - 17 fEB 2014orig_Sheet1" xfId="471" xr:uid="{00000000-0005-0000-0000-0000CB010000}"/>
    <cellStyle name="‡_SMR2009_26 nov - 2 des 2013_2_21 Okt 2014 to ADRO" xfId="472" xr:uid="{00000000-0005-0000-0000-0000CC010000}"/>
    <cellStyle name="‡_SMR2009_26 nov - 2 des 2013_2_28 Okt 2014 to ADRO" xfId="473" xr:uid="{00000000-0005-0000-0000-0000CD010000}"/>
    <cellStyle name="‡_SMR2009_26 nov - 2 des 2013_2_Sheet1" xfId="474" xr:uid="{00000000-0005-0000-0000-0000CE010000}"/>
    <cellStyle name="‡_SMR2009_26 nov - 2 des 2013_21 Okt 2014 to ADRO" xfId="475" xr:uid="{00000000-0005-0000-0000-0000CF010000}"/>
    <cellStyle name="‡_SMR2009_26 nov - 2 des 2013_28 Okt 2014 to ADRO" xfId="476" xr:uid="{00000000-0005-0000-0000-0000D0010000}"/>
    <cellStyle name="‡_SMR2009_26 nov - 2 des 2013_Sheet1" xfId="477" xr:uid="{00000000-0005-0000-0000-0000D1010000}"/>
    <cellStyle name="‡_SMR2009_28 Okt 2014 to ADRO" xfId="478" xr:uid="{00000000-0005-0000-0000-0000D2010000}"/>
    <cellStyle name="‡_SMR2009_Sheet1" xfId="479" xr:uid="{00000000-0005-0000-0000-0000D3010000}"/>
    <cellStyle name="‡_SMR2009_Weekly Meeting3_ 2011" xfId="480" xr:uid="{00000000-0005-0000-0000-0000D4010000}"/>
    <cellStyle name="‡_SMR2009_Weekly Meeting3_ 2011 2" xfId="481" xr:uid="{00000000-0005-0000-0000-0000D5010000}"/>
    <cellStyle name="‡_SMR2009_Weekly Meeting3_ 2011_11 Feb - 17 fEB 2014orig" xfId="482" xr:uid="{00000000-0005-0000-0000-0000D6010000}"/>
    <cellStyle name="‡_SMR2009_Weekly Meeting3_ 2011_11 Feb - 17 fEB 2014orig_21 Okt 2014 to ADRO" xfId="483" xr:uid="{00000000-0005-0000-0000-0000D7010000}"/>
    <cellStyle name="‡_SMR2009_Weekly Meeting3_ 2011_11 Feb - 17 fEB 2014orig_28 Okt 2014 to ADRO" xfId="484" xr:uid="{00000000-0005-0000-0000-0000D8010000}"/>
    <cellStyle name="‡_SMR2009_Weekly Meeting3_ 2011_11 Feb - 17 fEB 2014orig_Sheet1" xfId="485" xr:uid="{00000000-0005-0000-0000-0000D9010000}"/>
    <cellStyle name="‡_SMR2009_Weekly Meeting3_ 2011_12 - 18 Nov 2013 rev Adro" xfId="486" xr:uid="{00000000-0005-0000-0000-0000DA010000}"/>
    <cellStyle name="‡_SMR2009_Weekly Meeting3_ 2011_12 - 18 Nov 2013 rev Adro_11 Feb - 17 fEB 2014orig" xfId="487" xr:uid="{00000000-0005-0000-0000-0000DB010000}"/>
    <cellStyle name="‡_SMR2009_Weekly Meeting3_ 2011_12 - 18 Nov 2013 rev Adro_11 Feb - 17 fEB 2014orig_21 Okt 2014 to ADRO" xfId="488" xr:uid="{00000000-0005-0000-0000-0000DC010000}"/>
    <cellStyle name="‡_SMR2009_Weekly Meeting3_ 2011_12 - 18 Nov 2013 rev Adro_11 Feb - 17 fEB 2014orig_28 Okt 2014 to ADRO" xfId="489" xr:uid="{00000000-0005-0000-0000-0000DD010000}"/>
    <cellStyle name="‡_SMR2009_Weekly Meeting3_ 2011_12 - 18 Nov 2013 rev Adro_11 Feb - 17 fEB 2014orig_Sheet1" xfId="490" xr:uid="{00000000-0005-0000-0000-0000DE010000}"/>
    <cellStyle name="‡_SMR2009_Weekly Meeting3_ 2011_12 - 18 Nov 2013 rev Adro_21 Okt 2014 to ADRO" xfId="491" xr:uid="{00000000-0005-0000-0000-0000DF010000}"/>
    <cellStyle name="‡_SMR2009_Weekly Meeting3_ 2011_12 - 18 Nov 2013 rev Adro_28 Okt 2014 to ADRO" xfId="492" xr:uid="{00000000-0005-0000-0000-0000E0010000}"/>
    <cellStyle name="‡_SMR2009_Weekly Meeting3_ 2011_12 - 18 Nov 2013 rev Adro_Sheet1" xfId="493" xr:uid="{00000000-0005-0000-0000-0000E1010000}"/>
    <cellStyle name="‡_SMR2009_Weekly Meeting3_ 2011_21 Okt 2014 to ADRO" xfId="494" xr:uid="{00000000-0005-0000-0000-0000E2010000}"/>
    <cellStyle name="‡_SMR2009_Weekly Meeting3_ 2011_26 nov - 2 des 2013" xfId="495" xr:uid="{00000000-0005-0000-0000-0000E3010000}"/>
    <cellStyle name="‡_SMR2009_Weekly Meeting3_ 2011_26 nov - 2 des 2013_1" xfId="496" xr:uid="{00000000-0005-0000-0000-0000E4010000}"/>
    <cellStyle name="‡_SMR2009_Weekly Meeting3_ 2011_26 nov - 2 des 2013_1_11 Feb - 17 fEB 2014orig" xfId="497" xr:uid="{00000000-0005-0000-0000-0000E5010000}"/>
    <cellStyle name="‡_SMR2009_Weekly Meeting3_ 2011_26 nov - 2 des 2013_1_11 Feb - 17 fEB 2014orig_21 Okt 2014 to ADRO" xfId="498" xr:uid="{00000000-0005-0000-0000-0000E6010000}"/>
    <cellStyle name="‡_SMR2009_Weekly Meeting3_ 2011_26 nov - 2 des 2013_1_11 Feb - 17 fEB 2014orig_28 Okt 2014 to ADRO" xfId="499" xr:uid="{00000000-0005-0000-0000-0000E7010000}"/>
    <cellStyle name="‡_SMR2009_Weekly Meeting3_ 2011_26 nov - 2 des 2013_1_11 Feb - 17 fEB 2014orig_Sheet1" xfId="500" xr:uid="{00000000-0005-0000-0000-0000E8010000}"/>
    <cellStyle name="‡_SMR2009_Weekly Meeting3_ 2011_26 nov - 2 des 2013_1_21 Okt 2014 to ADRO" xfId="501" xr:uid="{00000000-0005-0000-0000-0000E9010000}"/>
    <cellStyle name="‡_SMR2009_Weekly Meeting3_ 2011_26 nov - 2 des 2013_1_28 Okt 2014 to ADRO" xfId="502" xr:uid="{00000000-0005-0000-0000-0000EA010000}"/>
    <cellStyle name="‡_SMR2009_Weekly Meeting3_ 2011_26 nov - 2 des 2013_1_Sheet1" xfId="503" xr:uid="{00000000-0005-0000-0000-0000EB010000}"/>
    <cellStyle name="‡_SMR2009_Weekly Meeting3_ 2011_26 nov - 2 des 2013_11 Feb - 17 fEB 2014orig" xfId="504" xr:uid="{00000000-0005-0000-0000-0000EC010000}"/>
    <cellStyle name="‡_SMR2009_Weekly Meeting3_ 2011_26 nov - 2 des 2013_11 Feb - 17 fEB 2014orig_21 Okt 2014 to ADRO" xfId="505" xr:uid="{00000000-0005-0000-0000-0000ED010000}"/>
    <cellStyle name="‡_SMR2009_Weekly Meeting3_ 2011_26 nov - 2 des 2013_11 Feb - 17 fEB 2014orig_28 Okt 2014 to ADRO" xfId="506" xr:uid="{00000000-0005-0000-0000-0000EE010000}"/>
    <cellStyle name="‡_SMR2009_Weekly Meeting3_ 2011_26 nov - 2 des 2013_11 Feb - 17 fEB 2014orig_Sheet1" xfId="507" xr:uid="{00000000-0005-0000-0000-0000EF010000}"/>
    <cellStyle name="‡_SMR2009_Weekly Meeting3_ 2011_26 nov - 2 des 2013_2" xfId="508" xr:uid="{00000000-0005-0000-0000-0000F0010000}"/>
    <cellStyle name="‡_SMR2009_Weekly Meeting3_ 2011_26 nov - 2 des 2013_2_07 Jan - 13 Jan 2014" xfId="509" xr:uid="{00000000-0005-0000-0000-0000F1010000}"/>
    <cellStyle name="‡_SMR2009_Weekly Meeting3_ 2011_26 nov - 2 des 2013_2_07 Jan - 13 Jan 2014_11 Feb - 17 fEB 2014orig" xfId="510" xr:uid="{00000000-0005-0000-0000-0000F2010000}"/>
    <cellStyle name="‡_SMR2009_Weekly Meeting3_ 2011_26 nov - 2 des 2013_2_07 Jan - 13 Jan 2014_11 Feb - 17 fEB 2014orig_21 Okt 2014 to ADRO" xfId="511" xr:uid="{00000000-0005-0000-0000-0000F3010000}"/>
    <cellStyle name="‡_SMR2009_Weekly Meeting3_ 2011_26 nov - 2 des 2013_2_07 Jan - 13 Jan 2014_11 Feb - 17 fEB 2014orig_28 Okt 2014 to ADRO" xfId="512" xr:uid="{00000000-0005-0000-0000-0000F4010000}"/>
    <cellStyle name="‡_SMR2009_Weekly Meeting3_ 2011_26 nov - 2 des 2013_2_07 Jan - 13 Jan 2014_11 Feb - 17 fEB 2014orig_Sheet1" xfId="513" xr:uid="{00000000-0005-0000-0000-0000F5010000}"/>
    <cellStyle name="‡_SMR2009_Weekly Meeting3_ 2011_26 nov - 2 des 2013_2_07 Jan - 13 Jan 2014_21 Okt 2014 to ADRO" xfId="514" xr:uid="{00000000-0005-0000-0000-0000F6010000}"/>
    <cellStyle name="‡_SMR2009_Weekly Meeting3_ 2011_26 nov - 2 des 2013_2_07 Jan - 13 Jan 2014_28 Okt 2014 to ADRO" xfId="515" xr:uid="{00000000-0005-0000-0000-0000F7010000}"/>
    <cellStyle name="‡_SMR2009_Weekly Meeting3_ 2011_26 nov - 2 des 2013_2_07 Jan - 13 Jan 2014_Sheet1" xfId="516" xr:uid="{00000000-0005-0000-0000-0000F8010000}"/>
    <cellStyle name="‡_SMR2009_Weekly Meeting3_ 2011_26 nov - 2 des 2013_2_11 Feb - 17 fEB 2014orig" xfId="517" xr:uid="{00000000-0005-0000-0000-0000F9010000}"/>
    <cellStyle name="‡_SMR2009_Weekly Meeting3_ 2011_26 nov - 2 des 2013_2_11 Feb - 17 fEB 2014orig_21 Okt 2014 to ADRO" xfId="518" xr:uid="{00000000-0005-0000-0000-0000FA010000}"/>
    <cellStyle name="‡_SMR2009_Weekly Meeting3_ 2011_26 nov - 2 des 2013_2_11 Feb - 17 fEB 2014orig_28 Okt 2014 to ADRO" xfId="519" xr:uid="{00000000-0005-0000-0000-0000FB010000}"/>
    <cellStyle name="‡_SMR2009_Weekly Meeting3_ 2011_26 nov - 2 des 2013_2_11 Feb - 17 fEB 2014orig_Sheet1" xfId="520" xr:uid="{00000000-0005-0000-0000-0000FC010000}"/>
    <cellStyle name="‡_SMR2009_Weekly Meeting3_ 2011_26 nov - 2 des 2013_2_21 Okt 2014 to ADRO" xfId="521" xr:uid="{00000000-0005-0000-0000-0000FD010000}"/>
    <cellStyle name="‡_SMR2009_Weekly Meeting3_ 2011_26 nov - 2 des 2013_2_28 Okt 2014 to ADRO" xfId="522" xr:uid="{00000000-0005-0000-0000-0000FE010000}"/>
    <cellStyle name="‡_SMR2009_Weekly Meeting3_ 2011_26 nov - 2 des 2013_2_Sheet1" xfId="523" xr:uid="{00000000-0005-0000-0000-0000FF010000}"/>
    <cellStyle name="‡_SMR2009_Weekly Meeting3_ 2011_26 nov - 2 des 2013_21 Okt 2014 to ADRO" xfId="524" xr:uid="{00000000-0005-0000-0000-000000020000}"/>
    <cellStyle name="‡_SMR2009_Weekly Meeting3_ 2011_26 nov - 2 des 2013_28 Okt 2014 to ADRO" xfId="525" xr:uid="{00000000-0005-0000-0000-000001020000}"/>
    <cellStyle name="‡_SMR2009_Weekly Meeting3_ 2011_26 nov - 2 des 2013_Sheet1" xfId="526" xr:uid="{00000000-0005-0000-0000-000002020000}"/>
    <cellStyle name="‡_SMR2009_Weekly Meeting3_ 2011_28 Okt 2014 to ADRO" xfId="527" xr:uid="{00000000-0005-0000-0000-000003020000}"/>
    <cellStyle name="‡_SMR2009_Weekly Meeting3_ 2011_DMHR11_4" xfId="528" xr:uid="{00000000-0005-0000-0000-000004020000}"/>
    <cellStyle name="‡_SMR2009_Weekly Meeting3_ 2011_DMHR11_4 2" xfId="529" xr:uid="{00000000-0005-0000-0000-000005020000}"/>
    <cellStyle name="‡_SMR2009_Weekly Meeting3_ 2011_DMHR11_4_11 Feb - 17 fEB 2014orig" xfId="530" xr:uid="{00000000-0005-0000-0000-000006020000}"/>
    <cellStyle name="‡_SMR2009_Weekly Meeting3_ 2011_DMHR11_4_11 Feb - 17 fEB 2014orig_21 Okt 2014 to ADRO" xfId="531" xr:uid="{00000000-0005-0000-0000-000007020000}"/>
    <cellStyle name="‡_SMR2009_Weekly Meeting3_ 2011_DMHR11_4_11 Feb - 17 fEB 2014orig_28 Okt 2014 to ADRO" xfId="532" xr:uid="{00000000-0005-0000-0000-000008020000}"/>
    <cellStyle name="‡_SMR2009_Weekly Meeting3_ 2011_DMHR11_4_11 Feb - 17 fEB 2014orig_Sheet1" xfId="533" xr:uid="{00000000-0005-0000-0000-000009020000}"/>
    <cellStyle name="‡_SMR2009_Weekly Meeting3_ 2011_DMHR11_4_12 - 18 Nov 2013 rev Adro" xfId="534" xr:uid="{00000000-0005-0000-0000-00000A020000}"/>
    <cellStyle name="‡_SMR2009_Weekly Meeting3_ 2011_DMHR11_4_12 - 18 Nov 2013 rev Adro_11 Feb - 17 fEB 2014orig" xfId="535" xr:uid="{00000000-0005-0000-0000-00000B020000}"/>
    <cellStyle name="‡_SMR2009_Weekly Meeting3_ 2011_DMHR11_4_12 - 18 Nov 2013 rev Adro_11 Feb - 17 fEB 2014orig_21 Okt 2014 to ADRO" xfId="536" xr:uid="{00000000-0005-0000-0000-00000C020000}"/>
    <cellStyle name="‡_SMR2009_Weekly Meeting3_ 2011_DMHR11_4_12 - 18 Nov 2013 rev Adro_11 Feb - 17 fEB 2014orig_28 Okt 2014 to ADRO" xfId="537" xr:uid="{00000000-0005-0000-0000-00000D020000}"/>
    <cellStyle name="‡_SMR2009_Weekly Meeting3_ 2011_DMHR11_4_12 - 18 Nov 2013 rev Adro_11 Feb - 17 fEB 2014orig_Sheet1" xfId="538" xr:uid="{00000000-0005-0000-0000-00000E020000}"/>
    <cellStyle name="‡_SMR2009_Weekly Meeting3_ 2011_DMHR11_4_12 - 18 Nov 2013 rev Adro_21 Okt 2014 to ADRO" xfId="539" xr:uid="{00000000-0005-0000-0000-00000F020000}"/>
    <cellStyle name="‡_SMR2009_Weekly Meeting3_ 2011_DMHR11_4_12 - 18 Nov 2013 rev Adro_28 Okt 2014 to ADRO" xfId="540" xr:uid="{00000000-0005-0000-0000-000010020000}"/>
    <cellStyle name="‡_SMR2009_Weekly Meeting3_ 2011_DMHR11_4_12 - 18 Nov 2013 rev Adro_Sheet1" xfId="541" xr:uid="{00000000-0005-0000-0000-000011020000}"/>
    <cellStyle name="‡_SMR2009_Weekly Meeting3_ 2011_DMHR11_4_21 Okt 2014 to ADRO" xfId="542" xr:uid="{00000000-0005-0000-0000-000012020000}"/>
    <cellStyle name="‡_SMR2009_Weekly Meeting3_ 2011_DMHR11_4_26 nov - 2 des 2013" xfId="543" xr:uid="{00000000-0005-0000-0000-000013020000}"/>
    <cellStyle name="‡_SMR2009_Weekly Meeting3_ 2011_DMHR11_4_26 nov - 2 des 2013_1" xfId="544" xr:uid="{00000000-0005-0000-0000-000014020000}"/>
    <cellStyle name="‡_SMR2009_Weekly Meeting3_ 2011_DMHR11_4_26 nov - 2 des 2013_1_11 Feb - 17 fEB 2014orig" xfId="545" xr:uid="{00000000-0005-0000-0000-000015020000}"/>
    <cellStyle name="‡_SMR2009_Weekly Meeting3_ 2011_DMHR11_4_26 nov - 2 des 2013_1_11 Feb - 17 fEB 2014orig_21 Okt 2014 to ADRO" xfId="546" xr:uid="{00000000-0005-0000-0000-000016020000}"/>
    <cellStyle name="‡_SMR2009_Weekly Meeting3_ 2011_DMHR11_4_26 nov - 2 des 2013_1_11 Feb - 17 fEB 2014orig_28 Okt 2014 to ADRO" xfId="547" xr:uid="{00000000-0005-0000-0000-000017020000}"/>
    <cellStyle name="‡_SMR2009_Weekly Meeting3_ 2011_DMHR11_4_26 nov - 2 des 2013_1_11 Feb - 17 fEB 2014orig_Sheet1" xfId="548" xr:uid="{00000000-0005-0000-0000-000018020000}"/>
    <cellStyle name="‡_SMR2009_Weekly Meeting3_ 2011_DMHR11_4_26 nov - 2 des 2013_1_21 Okt 2014 to ADRO" xfId="549" xr:uid="{00000000-0005-0000-0000-000019020000}"/>
    <cellStyle name="‡_SMR2009_Weekly Meeting3_ 2011_DMHR11_4_26 nov - 2 des 2013_1_28 Okt 2014 to ADRO" xfId="550" xr:uid="{00000000-0005-0000-0000-00001A020000}"/>
    <cellStyle name="‡_SMR2009_Weekly Meeting3_ 2011_DMHR11_4_26 nov - 2 des 2013_1_Sheet1" xfId="551" xr:uid="{00000000-0005-0000-0000-00001B020000}"/>
    <cellStyle name="‡_SMR2009_Weekly Meeting3_ 2011_DMHR11_4_26 nov - 2 des 2013_11 Feb - 17 fEB 2014orig" xfId="552" xr:uid="{00000000-0005-0000-0000-00001C020000}"/>
    <cellStyle name="‡_SMR2009_Weekly Meeting3_ 2011_DMHR11_4_26 nov - 2 des 2013_11 Feb - 17 fEB 2014orig_21 Okt 2014 to ADRO" xfId="553" xr:uid="{00000000-0005-0000-0000-00001D020000}"/>
    <cellStyle name="‡_SMR2009_Weekly Meeting3_ 2011_DMHR11_4_26 nov - 2 des 2013_11 Feb - 17 fEB 2014orig_28 Okt 2014 to ADRO" xfId="554" xr:uid="{00000000-0005-0000-0000-00001E020000}"/>
    <cellStyle name="‡_SMR2009_Weekly Meeting3_ 2011_DMHR11_4_26 nov - 2 des 2013_11 Feb - 17 fEB 2014orig_Sheet1" xfId="555" xr:uid="{00000000-0005-0000-0000-00001F020000}"/>
    <cellStyle name="‡_SMR2009_Weekly Meeting3_ 2011_DMHR11_4_26 nov - 2 des 2013_2" xfId="556" xr:uid="{00000000-0005-0000-0000-000020020000}"/>
    <cellStyle name="‡_SMR2009_Weekly Meeting3_ 2011_DMHR11_4_26 nov - 2 des 2013_2_07 Jan - 13 Jan 2014" xfId="557" xr:uid="{00000000-0005-0000-0000-000021020000}"/>
    <cellStyle name="‡_SMR2009_Weekly Meeting3_ 2011_DMHR11_4_26 nov - 2 des 2013_2_07 Jan - 13 Jan 2014_11 Feb - 17 fEB 2014orig" xfId="558" xr:uid="{00000000-0005-0000-0000-000022020000}"/>
    <cellStyle name="‡_SMR2009_Weekly Meeting3_ 2011_DMHR11_4_26 nov - 2 des 2013_2_07 Jan - 13 Jan 2014_11 Feb - 17 fEB 2014orig_21 Okt 2014 to ADRO" xfId="559" xr:uid="{00000000-0005-0000-0000-000023020000}"/>
    <cellStyle name="‡_SMR2009_Weekly Meeting3_ 2011_DMHR11_4_26 nov - 2 des 2013_2_07 Jan - 13 Jan 2014_11 Feb - 17 fEB 2014orig_28 Okt 2014 to ADRO" xfId="560" xr:uid="{00000000-0005-0000-0000-000024020000}"/>
    <cellStyle name="‡_SMR2009_Weekly Meeting3_ 2011_DMHR11_4_26 nov - 2 des 2013_2_07 Jan - 13 Jan 2014_11 Feb - 17 fEB 2014orig_Sheet1" xfId="561" xr:uid="{00000000-0005-0000-0000-000025020000}"/>
    <cellStyle name="‡_SMR2009_Weekly Meeting3_ 2011_DMHR11_4_26 nov - 2 des 2013_2_07 Jan - 13 Jan 2014_21 Okt 2014 to ADRO" xfId="562" xr:uid="{00000000-0005-0000-0000-000026020000}"/>
    <cellStyle name="‡_SMR2009_Weekly Meeting3_ 2011_DMHR11_4_26 nov - 2 des 2013_2_07 Jan - 13 Jan 2014_28 Okt 2014 to ADRO" xfId="563" xr:uid="{00000000-0005-0000-0000-000027020000}"/>
    <cellStyle name="‡_SMR2009_Weekly Meeting3_ 2011_DMHR11_4_26 nov - 2 des 2013_2_07 Jan - 13 Jan 2014_Sheet1" xfId="564" xr:uid="{00000000-0005-0000-0000-000028020000}"/>
    <cellStyle name="‡_SMR2009_Weekly Meeting3_ 2011_DMHR11_4_26 nov - 2 des 2013_2_11 Feb - 17 fEB 2014orig" xfId="565" xr:uid="{00000000-0005-0000-0000-000029020000}"/>
    <cellStyle name="‡_SMR2009_Weekly Meeting3_ 2011_DMHR11_4_26 nov - 2 des 2013_2_11 Feb - 17 fEB 2014orig_21 Okt 2014 to ADRO" xfId="566" xr:uid="{00000000-0005-0000-0000-00002A020000}"/>
    <cellStyle name="‡_SMR2009_Weekly Meeting3_ 2011_DMHR11_4_26 nov - 2 des 2013_2_11 Feb - 17 fEB 2014orig_28 Okt 2014 to ADRO" xfId="567" xr:uid="{00000000-0005-0000-0000-00002B020000}"/>
    <cellStyle name="‡_SMR2009_Weekly Meeting3_ 2011_DMHR11_4_26 nov - 2 des 2013_2_11 Feb - 17 fEB 2014orig_Sheet1" xfId="568" xr:uid="{00000000-0005-0000-0000-00002C020000}"/>
    <cellStyle name="‡_SMR2009_Weekly Meeting3_ 2011_DMHR11_4_26 nov - 2 des 2013_2_21 Okt 2014 to ADRO" xfId="569" xr:uid="{00000000-0005-0000-0000-00002D020000}"/>
    <cellStyle name="‡_SMR2009_Weekly Meeting3_ 2011_DMHR11_4_26 nov - 2 des 2013_2_28 Okt 2014 to ADRO" xfId="570" xr:uid="{00000000-0005-0000-0000-00002E020000}"/>
    <cellStyle name="‡_SMR2009_Weekly Meeting3_ 2011_DMHR11_4_26 nov - 2 des 2013_2_Sheet1" xfId="571" xr:uid="{00000000-0005-0000-0000-00002F020000}"/>
    <cellStyle name="‡_SMR2009_Weekly Meeting3_ 2011_DMHR11_4_26 nov - 2 des 2013_21 Okt 2014 to ADRO" xfId="572" xr:uid="{00000000-0005-0000-0000-000030020000}"/>
    <cellStyle name="‡_SMR2009_Weekly Meeting3_ 2011_DMHR11_4_26 nov - 2 des 2013_28 Okt 2014 to ADRO" xfId="573" xr:uid="{00000000-0005-0000-0000-000031020000}"/>
    <cellStyle name="‡_SMR2009_Weekly Meeting3_ 2011_DMHR11_4_26 nov - 2 des 2013_Sheet1" xfId="574" xr:uid="{00000000-0005-0000-0000-000032020000}"/>
    <cellStyle name="‡_SMR2009_Weekly Meeting3_ 2011_DMHR11_4_28 Okt 2014 to ADRO" xfId="575" xr:uid="{00000000-0005-0000-0000-000033020000}"/>
    <cellStyle name="‡_SMR2009_Weekly Meeting3_ 2011_DMHR11_4_Sheet1" xfId="576" xr:uid="{00000000-0005-0000-0000-000034020000}"/>
    <cellStyle name="‡_SMR2009_Weekly Meeting3_ 2011_Sheet1" xfId="577" xr:uid="{00000000-0005-0000-0000-000035020000}"/>
    <cellStyle name="‡_STA-DRP" xfId="578" xr:uid="{00000000-0005-0000-0000-000036020000}"/>
    <cellStyle name="‡_STA-DRP 2" xfId="579" xr:uid="{00000000-0005-0000-0000-000037020000}"/>
    <cellStyle name="‡_STA-DRP_11 Feb - 17 fEB 2014orig" xfId="580" xr:uid="{00000000-0005-0000-0000-000038020000}"/>
    <cellStyle name="‡_STA-DRP_11 Feb - 17 fEB 2014orig_21 Okt 2014 to ADRO" xfId="581" xr:uid="{00000000-0005-0000-0000-000039020000}"/>
    <cellStyle name="‡_STA-DRP_11 Feb - 17 fEB 2014orig_28 Okt 2014 to ADRO" xfId="582" xr:uid="{00000000-0005-0000-0000-00003A020000}"/>
    <cellStyle name="‡_STA-DRP_11 Feb - 17 fEB 2014orig_Sheet1" xfId="583" xr:uid="{00000000-0005-0000-0000-00003B020000}"/>
    <cellStyle name="‡_STA-DRP_12 - 18 Nov 2013 rev Adro" xfId="584" xr:uid="{00000000-0005-0000-0000-00003C020000}"/>
    <cellStyle name="‡_STA-DRP_12 - 18 Nov 2013 rev Adro_11 Feb - 17 fEB 2014orig" xfId="585" xr:uid="{00000000-0005-0000-0000-00003D020000}"/>
    <cellStyle name="‡_STA-DRP_12 - 18 Nov 2013 rev Adro_11 Feb - 17 fEB 2014orig_21 Okt 2014 to ADRO" xfId="586" xr:uid="{00000000-0005-0000-0000-00003E020000}"/>
    <cellStyle name="‡_STA-DRP_12 - 18 Nov 2013 rev Adro_11 Feb - 17 fEB 2014orig_28 Okt 2014 to ADRO" xfId="587" xr:uid="{00000000-0005-0000-0000-00003F020000}"/>
    <cellStyle name="‡_STA-DRP_12 - 18 Nov 2013 rev Adro_11 Feb - 17 fEB 2014orig_Sheet1" xfId="588" xr:uid="{00000000-0005-0000-0000-000040020000}"/>
    <cellStyle name="‡_STA-DRP_12 - 18 Nov 2013 rev Adro_21 Okt 2014 to ADRO" xfId="589" xr:uid="{00000000-0005-0000-0000-000041020000}"/>
    <cellStyle name="‡_STA-DRP_12 - 18 Nov 2013 rev Adro_28 Okt 2014 to ADRO" xfId="590" xr:uid="{00000000-0005-0000-0000-000042020000}"/>
    <cellStyle name="‡_STA-DRP_12 - 18 Nov 2013 rev Adro_Sheet1" xfId="591" xr:uid="{00000000-0005-0000-0000-000043020000}"/>
    <cellStyle name="‡_STA-DRP_21 Okt 2014 to ADRO" xfId="592" xr:uid="{00000000-0005-0000-0000-000044020000}"/>
    <cellStyle name="‡_STA-DRP_26 nov - 2 des 2013" xfId="593" xr:uid="{00000000-0005-0000-0000-000045020000}"/>
    <cellStyle name="‡_STA-DRP_26 nov - 2 des 2013_1" xfId="594" xr:uid="{00000000-0005-0000-0000-000046020000}"/>
    <cellStyle name="‡_STA-DRP_26 nov - 2 des 2013_1_11 Feb - 17 fEB 2014orig" xfId="595" xr:uid="{00000000-0005-0000-0000-000047020000}"/>
    <cellStyle name="‡_STA-DRP_26 nov - 2 des 2013_1_11 Feb - 17 fEB 2014orig_21 Okt 2014 to ADRO" xfId="596" xr:uid="{00000000-0005-0000-0000-000048020000}"/>
    <cellStyle name="‡_STA-DRP_26 nov - 2 des 2013_1_11 Feb - 17 fEB 2014orig_28 Okt 2014 to ADRO" xfId="597" xr:uid="{00000000-0005-0000-0000-000049020000}"/>
    <cellStyle name="‡_STA-DRP_26 nov - 2 des 2013_1_11 Feb - 17 fEB 2014orig_Sheet1" xfId="598" xr:uid="{00000000-0005-0000-0000-00004A020000}"/>
    <cellStyle name="‡_STA-DRP_26 nov - 2 des 2013_1_21 Okt 2014 to ADRO" xfId="599" xr:uid="{00000000-0005-0000-0000-00004B020000}"/>
    <cellStyle name="‡_STA-DRP_26 nov - 2 des 2013_1_28 Okt 2014 to ADRO" xfId="600" xr:uid="{00000000-0005-0000-0000-00004C020000}"/>
    <cellStyle name="‡_STA-DRP_26 nov - 2 des 2013_1_Sheet1" xfId="601" xr:uid="{00000000-0005-0000-0000-00004D020000}"/>
    <cellStyle name="‡_STA-DRP_26 nov - 2 des 2013_11 Feb - 17 fEB 2014orig" xfId="602" xr:uid="{00000000-0005-0000-0000-00004E020000}"/>
    <cellStyle name="‡_STA-DRP_26 nov - 2 des 2013_11 Feb - 17 fEB 2014orig_21 Okt 2014 to ADRO" xfId="603" xr:uid="{00000000-0005-0000-0000-00004F020000}"/>
    <cellStyle name="‡_STA-DRP_26 nov - 2 des 2013_11 Feb - 17 fEB 2014orig_28 Okt 2014 to ADRO" xfId="604" xr:uid="{00000000-0005-0000-0000-000050020000}"/>
    <cellStyle name="‡_STA-DRP_26 nov - 2 des 2013_11 Feb - 17 fEB 2014orig_Sheet1" xfId="605" xr:uid="{00000000-0005-0000-0000-000051020000}"/>
    <cellStyle name="‡_STA-DRP_26 nov - 2 des 2013_2" xfId="606" xr:uid="{00000000-0005-0000-0000-000052020000}"/>
    <cellStyle name="‡_STA-DRP_26 nov - 2 des 2013_2_07 Jan - 13 Jan 2014" xfId="607" xr:uid="{00000000-0005-0000-0000-000053020000}"/>
    <cellStyle name="‡_STA-DRP_26 nov - 2 des 2013_2_07 Jan - 13 Jan 2014_11 Feb - 17 fEB 2014orig" xfId="608" xr:uid="{00000000-0005-0000-0000-000054020000}"/>
    <cellStyle name="‡_STA-DRP_26 nov - 2 des 2013_2_07 Jan - 13 Jan 2014_11 Feb - 17 fEB 2014orig_21 Okt 2014 to ADRO" xfId="609" xr:uid="{00000000-0005-0000-0000-000055020000}"/>
    <cellStyle name="‡_STA-DRP_26 nov - 2 des 2013_2_07 Jan - 13 Jan 2014_11 Feb - 17 fEB 2014orig_28 Okt 2014 to ADRO" xfId="610" xr:uid="{00000000-0005-0000-0000-000056020000}"/>
    <cellStyle name="‡_STA-DRP_26 nov - 2 des 2013_2_07 Jan - 13 Jan 2014_11 Feb - 17 fEB 2014orig_Sheet1" xfId="611" xr:uid="{00000000-0005-0000-0000-000057020000}"/>
    <cellStyle name="‡_STA-DRP_26 nov - 2 des 2013_2_07 Jan - 13 Jan 2014_21 Okt 2014 to ADRO" xfId="612" xr:uid="{00000000-0005-0000-0000-000058020000}"/>
    <cellStyle name="‡_STA-DRP_26 nov - 2 des 2013_2_07 Jan - 13 Jan 2014_28 Okt 2014 to ADRO" xfId="613" xr:uid="{00000000-0005-0000-0000-000059020000}"/>
    <cellStyle name="‡_STA-DRP_26 nov - 2 des 2013_2_07 Jan - 13 Jan 2014_Sheet1" xfId="614" xr:uid="{00000000-0005-0000-0000-00005A020000}"/>
    <cellStyle name="‡_STA-DRP_26 nov - 2 des 2013_2_11 Feb - 17 fEB 2014orig" xfId="615" xr:uid="{00000000-0005-0000-0000-00005B020000}"/>
    <cellStyle name="‡_STA-DRP_26 nov - 2 des 2013_2_11 Feb - 17 fEB 2014orig_21 Okt 2014 to ADRO" xfId="616" xr:uid="{00000000-0005-0000-0000-00005C020000}"/>
    <cellStyle name="‡_STA-DRP_26 nov - 2 des 2013_2_11 Feb - 17 fEB 2014orig_28 Okt 2014 to ADRO" xfId="617" xr:uid="{00000000-0005-0000-0000-00005D020000}"/>
    <cellStyle name="‡_STA-DRP_26 nov - 2 des 2013_2_11 Feb - 17 fEB 2014orig_Sheet1" xfId="618" xr:uid="{00000000-0005-0000-0000-00005E020000}"/>
    <cellStyle name="‡_STA-DRP_26 nov - 2 des 2013_2_21 Okt 2014 to ADRO" xfId="619" xr:uid="{00000000-0005-0000-0000-00005F020000}"/>
    <cellStyle name="‡_STA-DRP_26 nov - 2 des 2013_2_28 Okt 2014 to ADRO" xfId="620" xr:uid="{00000000-0005-0000-0000-000060020000}"/>
    <cellStyle name="‡_STA-DRP_26 nov - 2 des 2013_2_Sheet1" xfId="621" xr:uid="{00000000-0005-0000-0000-000061020000}"/>
    <cellStyle name="‡_STA-DRP_26 nov - 2 des 2013_21 Okt 2014 to ADRO" xfId="622" xr:uid="{00000000-0005-0000-0000-000062020000}"/>
    <cellStyle name="‡_STA-DRP_26 nov - 2 des 2013_28 Okt 2014 to ADRO" xfId="623" xr:uid="{00000000-0005-0000-0000-000063020000}"/>
    <cellStyle name="‡_STA-DRP_26 nov - 2 des 2013_Sheet1" xfId="624" xr:uid="{00000000-0005-0000-0000-000064020000}"/>
    <cellStyle name="‡_STA-DRP_28 Okt 2014 to ADRO" xfId="625" xr:uid="{00000000-0005-0000-0000-000065020000}"/>
    <cellStyle name="‡_STA-DRP_BOOK1" xfId="626" xr:uid="{00000000-0005-0000-0000-000066020000}"/>
    <cellStyle name="‡_STA-DRP_BOOK1 2" xfId="627" xr:uid="{00000000-0005-0000-0000-000067020000}"/>
    <cellStyle name="‡_STA-DRP_BOOK1_11 Feb - 17 fEB 2014orig" xfId="628" xr:uid="{00000000-0005-0000-0000-000068020000}"/>
    <cellStyle name="‡_STA-DRP_BOOK1_11 Feb - 17 fEB 2014orig_21 Okt 2014 to ADRO" xfId="629" xr:uid="{00000000-0005-0000-0000-000069020000}"/>
    <cellStyle name="‡_STA-DRP_BOOK1_11 Feb - 17 fEB 2014orig_28 Okt 2014 to ADRO" xfId="630" xr:uid="{00000000-0005-0000-0000-00006A020000}"/>
    <cellStyle name="‡_STA-DRP_BOOK1_11 Feb - 17 fEB 2014orig_Sheet1" xfId="631" xr:uid="{00000000-0005-0000-0000-00006B020000}"/>
    <cellStyle name="‡_STA-DRP_BOOK1_12 - 18 Nov 2013 rev Adro" xfId="632" xr:uid="{00000000-0005-0000-0000-00006C020000}"/>
    <cellStyle name="‡_STA-DRP_BOOK1_12 - 18 Nov 2013 rev Adro_11 Feb - 17 fEB 2014orig" xfId="633" xr:uid="{00000000-0005-0000-0000-00006D020000}"/>
    <cellStyle name="‡_STA-DRP_BOOK1_12 - 18 Nov 2013 rev Adro_11 Feb - 17 fEB 2014orig_21 Okt 2014 to ADRO" xfId="634" xr:uid="{00000000-0005-0000-0000-00006E020000}"/>
    <cellStyle name="‡_STA-DRP_BOOK1_12 - 18 Nov 2013 rev Adro_11 Feb - 17 fEB 2014orig_28 Okt 2014 to ADRO" xfId="635" xr:uid="{00000000-0005-0000-0000-00006F020000}"/>
    <cellStyle name="‡_STA-DRP_BOOK1_12 - 18 Nov 2013 rev Adro_11 Feb - 17 fEB 2014orig_Sheet1" xfId="636" xr:uid="{00000000-0005-0000-0000-000070020000}"/>
    <cellStyle name="‡_STA-DRP_BOOK1_12 - 18 Nov 2013 rev Adro_21 Okt 2014 to ADRO" xfId="637" xr:uid="{00000000-0005-0000-0000-000071020000}"/>
    <cellStyle name="‡_STA-DRP_BOOK1_12 - 18 Nov 2013 rev Adro_28 Okt 2014 to ADRO" xfId="638" xr:uid="{00000000-0005-0000-0000-000072020000}"/>
    <cellStyle name="‡_STA-DRP_BOOK1_12 - 18 Nov 2013 rev Adro_Sheet1" xfId="639" xr:uid="{00000000-0005-0000-0000-000073020000}"/>
    <cellStyle name="‡_STA-DRP_BOOK1_21 Okt 2014 to ADRO" xfId="640" xr:uid="{00000000-0005-0000-0000-000074020000}"/>
    <cellStyle name="‡_STA-DRP_BOOK1_26 nov - 2 des 2013" xfId="641" xr:uid="{00000000-0005-0000-0000-000075020000}"/>
    <cellStyle name="‡_STA-DRP_BOOK1_26 nov - 2 des 2013_1" xfId="642" xr:uid="{00000000-0005-0000-0000-000076020000}"/>
    <cellStyle name="‡_STA-DRP_BOOK1_26 nov - 2 des 2013_1_11 Feb - 17 fEB 2014orig" xfId="643" xr:uid="{00000000-0005-0000-0000-000077020000}"/>
    <cellStyle name="‡_STA-DRP_BOOK1_26 nov - 2 des 2013_1_11 Feb - 17 fEB 2014orig_21 Okt 2014 to ADRO" xfId="644" xr:uid="{00000000-0005-0000-0000-000078020000}"/>
    <cellStyle name="‡_STA-DRP_BOOK1_26 nov - 2 des 2013_1_11 Feb - 17 fEB 2014orig_28 Okt 2014 to ADRO" xfId="645" xr:uid="{00000000-0005-0000-0000-000079020000}"/>
    <cellStyle name="‡_STA-DRP_BOOK1_26 nov - 2 des 2013_1_11 Feb - 17 fEB 2014orig_Sheet1" xfId="646" xr:uid="{00000000-0005-0000-0000-00007A020000}"/>
    <cellStyle name="‡_STA-DRP_BOOK1_26 nov - 2 des 2013_1_21 Okt 2014 to ADRO" xfId="647" xr:uid="{00000000-0005-0000-0000-00007B020000}"/>
    <cellStyle name="‡_STA-DRP_BOOK1_26 nov - 2 des 2013_1_28 Okt 2014 to ADRO" xfId="648" xr:uid="{00000000-0005-0000-0000-00007C020000}"/>
    <cellStyle name="‡_STA-DRP_BOOK1_26 nov - 2 des 2013_1_Sheet1" xfId="649" xr:uid="{00000000-0005-0000-0000-00007D020000}"/>
    <cellStyle name="‡_STA-DRP_BOOK1_26 nov - 2 des 2013_11 Feb - 17 fEB 2014orig" xfId="650" xr:uid="{00000000-0005-0000-0000-00007E020000}"/>
    <cellStyle name="‡_STA-DRP_BOOK1_26 nov - 2 des 2013_11 Feb - 17 fEB 2014orig_21 Okt 2014 to ADRO" xfId="651" xr:uid="{00000000-0005-0000-0000-00007F020000}"/>
    <cellStyle name="‡_STA-DRP_BOOK1_26 nov - 2 des 2013_11 Feb - 17 fEB 2014orig_28 Okt 2014 to ADRO" xfId="652" xr:uid="{00000000-0005-0000-0000-000080020000}"/>
    <cellStyle name="‡_STA-DRP_BOOK1_26 nov - 2 des 2013_11 Feb - 17 fEB 2014orig_Sheet1" xfId="653" xr:uid="{00000000-0005-0000-0000-000081020000}"/>
    <cellStyle name="‡_STA-DRP_BOOK1_26 nov - 2 des 2013_2" xfId="654" xr:uid="{00000000-0005-0000-0000-000082020000}"/>
    <cellStyle name="‡_STA-DRP_BOOK1_26 nov - 2 des 2013_2_07 Jan - 13 Jan 2014" xfId="655" xr:uid="{00000000-0005-0000-0000-000083020000}"/>
    <cellStyle name="‡_STA-DRP_BOOK1_26 nov - 2 des 2013_2_07 Jan - 13 Jan 2014_11 Feb - 17 fEB 2014orig" xfId="656" xr:uid="{00000000-0005-0000-0000-000084020000}"/>
    <cellStyle name="‡_STA-DRP_BOOK1_26 nov - 2 des 2013_2_07 Jan - 13 Jan 2014_11 Feb - 17 fEB 2014orig_21 Okt 2014 to ADRO" xfId="657" xr:uid="{00000000-0005-0000-0000-000085020000}"/>
    <cellStyle name="‡_STA-DRP_BOOK1_26 nov - 2 des 2013_2_07 Jan - 13 Jan 2014_11 Feb - 17 fEB 2014orig_28 Okt 2014 to ADRO" xfId="658" xr:uid="{00000000-0005-0000-0000-000086020000}"/>
    <cellStyle name="‡_STA-DRP_BOOK1_26 nov - 2 des 2013_2_07 Jan - 13 Jan 2014_11 Feb - 17 fEB 2014orig_Sheet1" xfId="659" xr:uid="{00000000-0005-0000-0000-000087020000}"/>
    <cellStyle name="‡_STA-DRP_BOOK1_26 nov - 2 des 2013_2_07 Jan - 13 Jan 2014_21 Okt 2014 to ADRO" xfId="660" xr:uid="{00000000-0005-0000-0000-000088020000}"/>
    <cellStyle name="‡_STA-DRP_BOOK1_26 nov - 2 des 2013_2_07 Jan - 13 Jan 2014_28 Okt 2014 to ADRO" xfId="661" xr:uid="{00000000-0005-0000-0000-000089020000}"/>
    <cellStyle name="‡_STA-DRP_BOOK1_26 nov - 2 des 2013_2_07 Jan - 13 Jan 2014_Sheet1" xfId="662" xr:uid="{00000000-0005-0000-0000-00008A020000}"/>
    <cellStyle name="‡_STA-DRP_BOOK1_26 nov - 2 des 2013_2_11 Feb - 17 fEB 2014orig" xfId="663" xr:uid="{00000000-0005-0000-0000-00008B020000}"/>
    <cellStyle name="‡_STA-DRP_BOOK1_26 nov - 2 des 2013_2_11 Feb - 17 fEB 2014orig_21 Okt 2014 to ADRO" xfId="664" xr:uid="{00000000-0005-0000-0000-00008C020000}"/>
    <cellStyle name="‡_STA-DRP_BOOK1_26 nov - 2 des 2013_2_11 Feb - 17 fEB 2014orig_28 Okt 2014 to ADRO" xfId="665" xr:uid="{00000000-0005-0000-0000-00008D020000}"/>
    <cellStyle name="‡_STA-DRP_BOOK1_26 nov - 2 des 2013_2_11 Feb - 17 fEB 2014orig_Sheet1" xfId="666" xr:uid="{00000000-0005-0000-0000-00008E020000}"/>
    <cellStyle name="‡_STA-DRP_BOOK1_26 nov - 2 des 2013_2_21 Okt 2014 to ADRO" xfId="667" xr:uid="{00000000-0005-0000-0000-00008F020000}"/>
    <cellStyle name="‡_STA-DRP_BOOK1_26 nov - 2 des 2013_2_28 Okt 2014 to ADRO" xfId="668" xr:uid="{00000000-0005-0000-0000-000090020000}"/>
    <cellStyle name="‡_STA-DRP_BOOK1_26 nov - 2 des 2013_2_Sheet1" xfId="669" xr:uid="{00000000-0005-0000-0000-000091020000}"/>
    <cellStyle name="‡_STA-DRP_BOOK1_26 nov - 2 des 2013_21 Okt 2014 to ADRO" xfId="670" xr:uid="{00000000-0005-0000-0000-000092020000}"/>
    <cellStyle name="‡_STA-DRP_BOOK1_26 nov - 2 des 2013_28 Okt 2014 to ADRO" xfId="671" xr:uid="{00000000-0005-0000-0000-000093020000}"/>
    <cellStyle name="‡_STA-DRP_BOOK1_26 nov - 2 des 2013_Sheet1" xfId="672" xr:uid="{00000000-0005-0000-0000-000094020000}"/>
    <cellStyle name="‡_STA-DRP_BOOK1_28 Okt 2014 to ADRO" xfId="673" xr:uid="{00000000-0005-0000-0000-000095020000}"/>
    <cellStyle name="‡_STA-DRP_BOOK1_evaluasi kebutuhan supporting" xfId="674" xr:uid="{00000000-0005-0000-0000-000096020000}"/>
    <cellStyle name="‡_STA-DRP_BOOK1_Loss oppurtinity Prod ADMO Feb 08-Rii" xfId="675" xr:uid="{00000000-0005-0000-0000-000097020000}"/>
    <cellStyle name="‡_STA-DRP_BOOK1_Safety and Mining Performance mmddyy" xfId="676" xr:uid="{00000000-0005-0000-0000-000098020000}"/>
    <cellStyle name="‡_STA-DRP_BOOK1_Safety and Mining Performance mmddyy 2" xfId="677" xr:uid="{00000000-0005-0000-0000-000099020000}"/>
    <cellStyle name="‡_STA-DRP_BOOK1_Safety and Mining Performance mmddyy_11 Feb - 17 fEB 2014orig" xfId="678" xr:uid="{00000000-0005-0000-0000-00009A020000}"/>
    <cellStyle name="‡_STA-DRP_BOOK1_Safety and Mining Performance mmddyy_11 Feb - 17 fEB 2014orig_21 Okt 2014 to ADRO" xfId="679" xr:uid="{00000000-0005-0000-0000-00009B020000}"/>
    <cellStyle name="‡_STA-DRP_BOOK1_Safety and Mining Performance mmddyy_11 Feb - 17 fEB 2014orig_28 Okt 2014 to ADRO" xfId="680" xr:uid="{00000000-0005-0000-0000-00009C020000}"/>
    <cellStyle name="‡_STA-DRP_BOOK1_Safety and Mining Performance mmddyy_11 Feb - 17 fEB 2014orig_Sheet1" xfId="681" xr:uid="{00000000-0005-0000-0000-00009D020000}"/>
    <cellStyle name="‡_STA-DRP_BOOK1_Safety and Mining Performance mmddyy_12 - 18 Nov 2013 rev Adro" xfId="682" xr:uid="{00000000-0005-0000-0000-00009E020000}"/>
    <cellStyle name="‡_STA-DRP_BOOK1_Safety and Mining Performance mmddyy_12 - 18 Nov 2013 rev Adro_11 Feb - 17 fEB 2014orig" xfId="683" xr:uid="{00000000-0005-0000-0000-00009F020000}"/>
    <cellStyle name="‡_STA-DRP_BOOK1_Safety and Mining Performance mmddyy_12 - 18 Nov 2013 rev Adro_11 Feb - 17 fEB 2014orig_21 Okt 2014 to ADRO" xfId="684" xr:uid="{00000000-0005-0000-0000-0000A0020000}"/>
    <cellStyle name="‡_STA-DRP_BOOK1_Safety and Mining Performance mmddyy_12 - 18 Nov 2013 rev Adro_11 Feb - 17 fEB 2014orig_28 Okt 2014 to ADRO" xfId="685" xr:uid="{00000000-0005-0000-0000-0000A1020000}"/>
    <cellStyle name="‡_STA-DRP_BOOK1_Safety and Mining Performance mmddyy_12 - 18 Nov 2013 rev Adro_11 Feb - 17 fEB 2014orig_Sheet1" xfId="686" xr:uid="{00000000-0005-0000-0000-0000A2020000}"/>
    <cellStyle name="‡_STA-DRP_BOOK1_Safety and Mining Performance mmddyy_12 - 18 Nov 2013 rev Adro_21 Okt 2014 to ADRO" xfId="687" xr:uid="{00000000-0005-0000-0000-0000A3020000}"/>
    <cellStyle name="‡_STA-DRP_BOOK1_Safety and Mining Performance mmddyy_12 - 18 Nov 2013 rev Adro_28 Okt 2014 to ADRO" xfId="688" xr:uid="{00000000-0005-0000-0000-0000A4020000}"/>
    <cellStyle name="‡_STA-DRP_BOOK1_Safety and Mining Performance mmddyy_12 - 18 Nov 2013 rev Adro_Sheet1" xfId="689" xr:uid="{00000000-0005-0000-0000-0000A5020000}"/>
    <cellStyle name="‡_STA-DRP_BOOK1_Safety and Mining Performance mmddyy_21 Okt 2014 to ADRO" xfId="690" xr:uid="{00000000-0005-0000-0000-0000A6020000}"/>
    <cellStyle name="‡_STA-DRP_BOOK1_Safety and Mining Performance mmddyy_26 nov - 2 des 2013" xfId="691" xr:uid="{00000000-0005-0000-0000-0000A7020000}"/>
    <cellStyle name="‡_STA-DRP_BOOK1_Safety and Mining Performance mmddyy_26 nov - 2 des 2013_1" xfId="692" xr:uid="{00000000-0005-0000-0000-0000A8020000}"/>
    <cellStyle name="‡_STA-DRP_BOOK1_Safety and Mining Performance mmddyy_26 nov - 2 des 2013_1_11 Feb - 17 fEB 2014orig" xfId="693" xr:uid="{00000000-0005-0000-0000-0000A9020000}"/>
    <cellStyle name="‡_STA-DRP_BOOK1_Safety and Mining Performance mmddyy_26 nov - 2 des 2013_1_11 Feb - 17 fEB 2014orig_21 Okt 2014 to ADRO" xfId="694" xr:uid="{00000000-0005-0000-0000-0000AA020000}"/>
    <cellStyle name="‡_STA-DRP_BOOK1_Safety and Mining Performance mmddyy_26 nov - 2 des 2013_1_11 Feb - 17 fEB 2014orig_28 Okt 2014 to ADRO" xfId="695" xr:uid="{00000000-0005-0000-0000-0000AB020000}"/>
    <cellStyle name="‡_STA-DRP_BOOK1_Safety and Mining Performance mmddyy_26 nov - 2 des 2013_1_11 Feb - 17 fEB 2014orig_Sheet1" xfId="696" xr:uid="{00000000-0005-0000-0000-0000AC020000}"/>
    <cellStyle name="‡_STA-DRP_BOOK1_Safety and Mining Performance mmddyy_26 nov - 2 des 2013_1_21 Okt 2014 to ADRO" xfId="697" xr:uid="{00000000-0005-0000-0000-0000AD020000}"/>
    <cellStyle name="‡_STA-DRP_BOOK1_Safety and Mining Performance mmddyy_26 nov - 2 des 2013_1_28 Okt 2014 to ADRO" xfId="698" xr:uid="{00000000-0005-0000-0000-0000AE020000}"/>
    <cellStyle name="‡_STA-DRP_BOOK1_Safety and Mining Performance mmddyy_26 nov - 2 des 2013_1_Sheet1" xfId="699" xr:uid="{00000000-0005-0000-0000-0000AF020000}"/>
    <cellStyle name="‡_STA-DRP_BOOK1_Safety and Mining Performance mmddyy_26 nov - 2 des 2013_11 Feb - 17 fEB 2014orig" xfId="700" xr:uid="{00000000-0005-0000-0000-0000B0020000}"/>
    <cellStyle name="‡_STA-DRP_BOOK1_Safety and Mining Performance mmddyy_26 nov - 2 des 2013_11 Feb - 17 fEB 2014orig_21 Okt 2014 to ADRO" xfId="701" xr:uid="{00000000-0005-0000-0000-0000B1020000}"/>
    <cellStyle name="‡_STA-DRP_BOOK1_Safety and Mining Performance mmddyy_26 nov - 2 des 2013_11 Feb - 17 fEB 2014orig_28 Okt 2014 to ADRO" xfId="702" xr:uid="{00000000-0005-0000-0000-0000B2020000}"/>
    <cellStyle name="‡_STA-DRP_BOOK1_Safety and Mining Performance mmddyy_26 nov - 2 des 2013_11 Feb - 17 fEB 2014orig_Sheet1" xfId="703" xr:uid="{00000000-0005-0000-0000-0000B3020000}"/>
    <cellStyle name="‡_STA-DRP_BOOK1_Safety and Mining Performance mmddyy_26 nov - 2 des 2013_2" xfId="704" xr:uid="{00000000-0005-0000-0000-0000B4020000}"/>
    <cellStyle name="‡_STA-DRP_BOOK1_Safety and Mining Performance mmddyy_26 nov - 2 des 2013_2_07 Jan - 13 Jan 2014" xfId="705" xr:uid="{00000000-0005-0000-0000-0000B5020000}"/>
    <cellStyle name="‡_STA-DRP_BOOK1_Safety and Mining Performance mmddyy_26 nov - 2 des 2013_2_07 Jan - 13 Jan 2014_11 Feb - 17 fEB 2014orig" xfId="706" xr:uid="{00000000-0005-0000-0000-0000B6020000}"/>
    <cellStyle name="‡_STA-DRP_BOOK1_Safety and Mining Performance mmddyy_26 nov - 2 des 2013_2_07 Jan - 13 Jan 2014_11 Feb - 17 fEB 2014orig_21 Okt 2014 to ADRO" xfId="707" xr:uid="{00000000-0005-0000-0000-0000B7020000}"/>
    <cellStyle name="‡_STA-DRP_BOOK1_Safety and Mining Performance mmddyy_26 nov - 2 des 2013_2_07 Jan - 13 Jan 2014_11 Feb - 17 fEB 2014orig_28 Okt 2014 to ADRO" xfId="708" xr:uid="{00000000-0005-0000-0000-0000B8020000}"/>
    <cellStyle name="‡_STA-DRP_BOOK1_Safety and Mining Performance mmddyy_26 nov - 2 des 2013_2_07 Jan - 13 Jan 2014_11 Feb - 17 fEB 2014orig_Sheet1" xfId="709" xr:uid="{00000000-0005-0000-0000-0000B9020000}"/>
    <cellStyle name="‡_STA-DRP_BOOK1_Safety and Mining Performance mmddyy_26 nov - 2 des 2013_2_07 Jan - 13 Jan 2014_21 Okt 2014 to ADRO" xfId="710" xr:uid="{00000000-0005-0000-0000-0000BA020000}"/>
    <cellStyle name="‡_STA-DRP_BOOK1_Safety and Mining Performance mmddyy_26 nov - 2 des 2013_2_07 Jan - 13 Jan 2014_28 Okt 2014 to ADRO" xfId="711" xr:uid="{00000000-0005-0000-0000-0000BB020000}"/>
    <cellStyle name="‡_STA-DRP_BOOK1_Safety and Mining Performance mmddyy_26 nov - 2 des 2013_2_07 Jan - 13 Jan 2014_Sheet1" xfId="712" xr:uid="{00000000-0005-0000-0000-0000BC020000}"/>
    <cellStyle name="‡_STA-DRP_BOOK1_Safety and Mining Performance mmddyy_26 nov - 2 des 2013_2_11 Feb - 17 fEB 2014orig" xfId="713" xr:uid="{00000000-0005-0000-0000-0000BD020000}"/>
    <cellStyle name="‡_STA-DRP_BOOK1_Safety and Mining Performance mmddyy_26 nov - 2 des 2013_2_11 Feb - 17 fEB 2014orig_21 Okt 2014 to ADRO" xfId="714" xr:uid="{00000000-0005-0000-0000-0000BE020000}"/>
    <cellStyle name="‡_STA-DRP_BOOK1_Safety and Mining Performance mmddyy_26 nov - 2 des 2013_2_11 Feb - 17 fEB 2014orig_28 Okt 2014 to ADRO" xfId="715" xr:uid="{00000000-0005-0000-0000-0000BF020000}"/>
    <cellStyle name="‡_STA-DRP_BOOK1_Safety and Mining Performance mmddyy_26 nov - 2 des 2013_2_11 Feb - 17 fEB 2014orig_Sheet1" xfId="716" xr:uid="{00000000-0005-0000-0000-0000C0020000}"/>
    <cellStyle name="‡_STA-DRP_BOOK1_Safety and Mining Performance mmddyy_26 nov - 2 des 2013_2_21 Okt 2014 to ADRO" xfId="717" xr:uid="{00000000-0005-0000-0000-0000C1020000}"/>
    <cellStyle name="‡_STA-DRP_BOOK1_Safety and Mining Performance mmddyy_26 nov - 2 des 2013_2_28 Okt 2014 to ADRO" xfId="718" xr:uid="{00000000-0005-0000-0000-0000C2020000}"/>
    <cellStyle name="‡_STA-DRP_BOOK1_Safety and Mining Performance mmddyy_26 nov - 2 des 2013_2_Sheet1" xfId="719" xr:uid="{00000000-0005-0000-0000-0000C3020000}"/>
    <cellStyle name="‡_STA-DRP_BOOK1_Safety and Mining Performance mmddyy_26 nov - 2 des 2013_21 Okt 2014 to ADRO" xfId="720" xr:uid="{00000000-0005-0000-0000-0000C4020000}"/>
    <cellStyle name="‡_STA-DRP_BOOK1_Safety and Mining Performance mmddyy_26 nov - 2 des 2013_28 Okt 2014 to ADRO" xfId="721" xr:uid="{00000000-0005-0000-0000-0000C5020000}"/>
    <cellStyle name="‡_STA-DRP_BOOK1_Safety and Mining Performance mmddyy_26 nov - 2 des 2013_Sheet1" xfId="722" xr:uid="{00000000-0005-0000-0000-0000C6020000}"/>
    <cellStyle name="‡_STA-DRP_BOOK1_Safety and Mining Performance mmddyy_28 Okt 2014 to ADRO" xfId="723" xr:uid="{00000000-0005-0000-0000-0000C7020000}"/>
    <cellStyle name="‡_STA-DRP_BOOK1_Safety and Mining Performance mmddyy_Sheet1" xfId="724" xr:uid="{00000000-0005-0000-0000-0000C8020000}"/>
    <cellStyle name="‡_STA-DRP_BOOK1_Sheet1" xfId="725" xr:uid="{00000000-0005-0000-0000-0000C9020000}"/>
    <cellStyle name="‡_STA-DRP_BOOK1_SMR2009" xfId="726" xr:uid="{00000000-0005-0000-0000-0000CA020000}"/>
    <cellStyle name="‡_STA-DRP_BOOK1_SMR2009 2" xfId="727" xr:uid="{00000000-0005-0000-0000-0000CB020000}"/>
    <cellStyle name="‡_STA-DRP_BOOK1_SMR2009_11 Feb - 17 fEB 2014orig" xfId="728" xr:uid="{00000000-0005-0000-0000-0000CC020000}"/>
    <cellStyle name="‡_STA-DRP_BOOK1_SMR2009_11 Feb - 17 fEB 2014orig_21 Okt 2014 to ADRO" xfId="729" xr:uid="{00000000-0005-0000-0000-0000CD020000}"/>
    <cellStyle name="‡_STA-DRP_BOOK1_SMR2009_11 Feb - 17 fEB 2014orig_28 Okt 2014 to ADRO" xfId="730" xr:uid="{00000000-0005-0000-0000-0000CE020000}"/>
    <cellStyle name="‡_STA-DRP_BOOK1_SMR2009_11 Feb - 17 fEB 2014orig_Sheet1" xfId="731" xr:uid="{00000000-0005-0000-0000-0000CF020000}"/>
    <cellStyle name="‡_STA-DRP_BOOK1_SMR2009_12 - 18 Nov 2013 rev Adro" xfId="732" xr:uid="{00000000-0005-0000-0000-0000D0020000}"/>
    <cellStyle name="‡_STA-DRP_BOOK1_SMR2009_12 - 18 Nov 2013 rev Adro_11 Feb - 17 fEB 2014orig" xfId="733" xr:uid="{00000000-0005-0000-0000-0000D1020000}"/>
    <cellStyle name="‡_STA-DRP_BOOK1_SMR2009_12 - 18 Nov 2013 rev Adro_11 Feb - 17 fEB 2014orig_21 Okt 2014 to ADRO" xfId="734" xr:uid="{00000000-0005-0000-0000-0000D2020000}"/>
    <cellStyle name="‡_STA-DRP_BOOK1_SMR2009_12 - 18 Nov 2013 rev Adro_11 Feb - 17 fEB 2014orig_28 Okt 2014 to ADRO" xfId="735" xr:uid="{00000000-0005-0000-0000-0000D3020000}"/>
    <cellStyle name="‡_STA-DRP_BOOK1_SMR2009_12 - 18 Nov 2013 rev Adro_11 Feb - 17 fEB 2014orig_Sheet1" xfId="736" xr:uid="{00000000-0005-0000-0000-0000D4020000}"/>
    <cellStyle name="‡_STA-DRP_BOOK1_SMR2009_12 - 18 Nov 2013 rev Adro_21 Okt 2014 to ADRO" xfId="737" xr:uid="{00000000-0005-0000-0000-0000D5020000}"/>
    <cellStyle name="‡_STA-DRP_BOOK1_SMR2009_12 - 18 Nov 2013 rev Adro_28 Okt 2014 to ADRO" xfId="738" xr:uid="{00000000-0005-0000-0000-0000D6020000}"/>
    <cellStyle name="‡_STA-DRP_BOOK1_SMR2009_12 - 18 Nov 2013 rev Adro_Sheet1" xfId="739" xr:uid="{00000000-0005-0000-0000-0000D7020000}"/>
    <cellStyle name="‡_STA-DRP_BOOK1_SMR2009_21 Okt 2014 to ADRO" xfId="740" xr:uid="{00000000-0005-0000-0000-0000D8020000}"/>
    <cellStyle name="‡_STA-DRP_BOOK1_SMR2009_26 nov - 2 des 2013" xfId="741" xr:uid="{00000000-0005-0000-0000-0000D9020000}"/>
    <cellStyle name="‡_STA-DRP_BOOK1_SMR2009_26 nov - 2 des 2013_1" xfId="742" xr:uid="{00000000-0005-0000-0000-0000DA020000}"/>
    <cellStyle name="‡_STA-DRP_BOOK1_SMR2009_26 nov - 2 des 2013_1_11 Feb - 17 fEB 2014orig" xfId="743" xr:uid="{00000000-0005-0000-0000-0000DB020000}"/>
    <cellStyle name="‡_STA-DRP_BOOK1_SMR2009_26 nov - 2 des 2013_1_11 Feb - 17 fEB 2014orig_21 Okt 2014 to ADRO" xfId="744" xr:uid="{00000000-0005-0000-0000-0000DC020000}"/>
    <cellStyle name="‡_STA-DRP_BOOK1_SMR2009_26 nov - 2 des 2013_1_11 Feb - 17 fEB 2014orig_28 Okt 2014 to ADRO" xfId="745" xr:uid="{00000000-0005-0000-0000-0000DD020000}"/>
    <cellStyle name="‡_STA-DRP_BOOK1_SMR2009_26 nov - 2 des 2013_1_11 Feb - 17 fEB 2014orig_Sheet1" xfId="746" xr:uid="{00000000-0005-0000-0000-0000DE020000}"/>
    <cellStyle name="‡_STA-DRP_BOOK1_SMR2009_26 nov - 2 des 2013_1_21 Okt 2014 to ADRO" xfId="747" xr:uid="{00000000-0005-0000-0000-0000DF020000}"/>
    <cellStyle name="‡_STA-DRP_BOOK1_SMR2009_26 nov - 2 des 2013_1_28 Okt 2014 to ADRO" xfId="748" xr:uid="{00000000-0005-0000-0000-0000E0020000}"/>
    <cellStyle name="‡_STA-DRP_BOOK1_SMR2009_26 nov - 2 des 2013_1_Sheet1" xfId="749" xr:uid="{00000000-0005-0000-0000-0000E1020000}"/>
    <cellStyle name="‡_STA-DRP_BOOK1_SMR2009_26 nov - 2 des 2013_11 Feb - 17 fEB 2014orig" xfId="750" xr:uid="{00000000-0005-0000-0000-0000E2020000}"/>
    <cellStyle name="‡_STA-DRP_BOOK1_SMR2009_26 nov - 2 des 2013_11 Feb - 17 fEB 2014orig_21 Okt 2014 to ADRO" xfId="751" xr:uid="{00000000-0005-0000-0000-0000E3020000}"/>
    <cellStyle name="‡_STA-DRP_BOOK1_SMR2009_26 nov - 2 des 2013_11 Feb - 17 fEB 2014orig_28 Okt 2014 to ADRO" xfId="752" xr:uid="{00000000-0005-0000-0000-0000E4020000}"/>
    <cellStyle name="‡_STA-DRP_BOOK1_SMR2009_26 nov - 2 des 2013_11 Feb - 17 fEB 2014orig_Sheet1" xfId="753" xr:uid="{00000000-0005-0000-0000-0000E5020000}"/>
    <cellStyle name="‡_STA-DRP_BOOK1_SMR2009_26 nov - 2 des 2013_2" xfId="754" xr:uid="{00000000-0005-0000-0000-0000E6020000}"/>
    <cellStyle name="‡_STA-DRP_BOOK1_SMR2009_26 nov - 2 des 2013_2_07 Jan - 13 Jan 2014" xfId="755" xr:uid="{00000000-0005-0000-0000-0000E7020000}"/>
    <cellStyle name="‡_STA-DRP_BOOK1_SMR2009_26 nov - 2 des 2013_2_07 Jan - 13 Jan 2014_11 Feb - 17 fEB 2014orig" xfId="756" xr:uid="{00000000-0005-0000-0000-0000E8020000}"/>
    <cellStyle name="‡_STA-DRP_BOOK1_SMR2009_26 nov - 2 des 2013_2_07 Jan - 13 Jan 2014_11 Feb - 17 fEB 2014orig_21 Okt 2014 to ADRO" xfId="757" xr:uid="{00000000-0005-0000-0000-0000E9020000}"/>
    <cellStyle name="‡_STA-DRP_BOOK1_SMR2009_26 nov - 2 des 2013_2_07 Jan - 13 Jan 2014_11 Feb - 17 fEB 2014orig_28 Okt 2014 to ADRO" xfId="758" xr:uid="{00000000-0005-0000-0000-0000EA020000}"/>
    <cellStyle name="‡_STA-DRP_BOOK1_SMR2009_26 nov - 2 des 2013_2_07 Jan - 13 Jan 2014_11 Feb - 17 fEB 2014orig_Sheet1" xfId="759" xr:uid="{00000000-0005-0000-0000-0000EB020000}"/>
    <cellStyle name="‡_STA-DRP_BOOK1_SMR2009_26 nov - 2 des 2013_2_07 Jan - 13 Jan 2014_21 Okt 2014 to ADRO" xfId="760" xr:uid="{00000000-0005-0000-0000-0000EC020000}"/>
    <cellStyle name="‡_STA-DRP_BOOK1_SMR2009_26 nov - 2 des 2013_2_07 Jan - 13 Jan 2014_28 Okt 2014 to ADRO" xfId="761" xr:uid="{00000000-0005-0000-0000-0000ED020000}"/>
    <cellStyle name="‡_STA-DRP_BOOK1_SMR2009_26 nov - 2 des 2013_2_07 Jan - 13 Jan 2014_Sheet1" xfId="762" xr:uid="{00000000-0005-0000-0000-0000EE020000}"/>
    <cellStyle name="‡_STA-DRP_BOOK1_SMR2009_26 nov - 2 des 2013_2_11 Feb - 17 fEB 2014orig" xfId="763" xr:uid="{00000000-0005-0000-0000-0000EF020000}"/>
    <cellStyle name="‡_STA-DRP_BOOK1_SMR2009_26 nov - 2 des 2013_2_11 Feb - 17 fEB 2014orig_21 Okt 2014 to ADRO" xfId="764" xr:uid="{00000000-0005-0000-0000-0000F0020000}"/>
    <cellStyle name="‡_STA-DRP_BOOK1_SMR2009_26 nov - 2 des 2013_2_11 Feb - 17 fEB 2014orig_28 Okt 2014 to ADRO" xfId="765" xr:uid="{00000000-0005-0000-0000-0000F1020000}"/>
    <cellStyle name="‡_STA-DRP_BOOK1_SMR2009_26 nov - 2 des 2013_2_11 Feb - 17 fEB 2014orig_Sheet1" xfId="766" xr:uid="{00000000-0005-0000-0000-0000F2020000}"/>
    <cellStyle name="‡_STA-DRP_BOOK1_SMR2009_26 nov - 2 des 2013_2_21 Okt 2014 to ADRO" xfId="767" xr:uid="{00000000-0005-0000-0000-0000F3020000}"/>
    <cellStyle name="‡_STA-DRP_BOOK1_SMR2009_26 nov - 2 des 2013_2_28 Okt 2014 to ADRO" xfId="768" xr:uid="{00000000-0005-0000-0000-0000F4020000}"/>
    <cellStyle name="‡_STA-DRP_BOOK1_SMR2009_26 nov - 2 des 2013_2_Sheet1" xfId="769" xr:uid="{00000000-0005-0000-0000-0000F5020000}"/>
    <cellStyle name="‡_STA-DRP_BOOK1_SMR2009_26 nov - 2 des 2013_21 Okt 2014 to ADRO" xfId="770" xr:uid="{00000000-0005-0000-0000-0000F6020000}"/>
    <cellStyle name="‡_STA-DRP_BOOK1_SMR2009_26 nov - 2 des 2013_28 Okt 2014 to ADRO" xfId="771" xr:uid="{00000000-0005-0000-0000-0000F7020000}"/>
    <cellStyle name="‡_STA-DRP_BOOK1_SMR2009_26 nov - 2 des 2013_Sheet1" xfId="772" xr:uid="{00000000-0005-0000-0000-0000F8020000}"/>
    <cellStyle name="‡_STA-DRP_BOOK1_SMR2009_28 Okt 2014 to ADRO" xfId="773" xr:uid="{00000000-0005-0000-0000-0000F9020000}"/>
    <cellStyle name="‡_STA-DRP_BOOK1_SMR2009_Sheet1" xfId="774" xr:uid="{00000000-0005-0000-0000-0000FA020000}"/>
    <cellStyle name="‡_STA-DRP_BOOK1_SMR2009_Weekly Meeting3_ 2011" xfId="775" xr:uid="{00000000-0005-0000-0000-0000FB020000}"/>
    <cellStyle name="‡_STA-DRP_BOOK1_SMR2009_Weekly Meeting3_ 2011 2" xfId="776" xr:uid="{00000000-0005-0000-0000-0000FC020000}"/>
    <cellStyle name="‡_STA-DRP_BOOK1_SMR2009_Weekly Meeting3_ 2011_11 Feb - 17 fEB 2014orig" xfId="777" xr:uid="{00000000-0005-0000-0000-0000FD020000}"/>
    <cellStyle name="‡_STA-DRP_BOOK1_SMR2009_Weekly Meeting3_ 2011_11 Feb - 17 fEB 2014orig_21 Okt 2014 to ADRO" xfId="778" xr:uid="{00000000-0005-0000-0000-0000FE020000}"/>
    <cellStyle name="‡_STA-DRP_BOOK1_SMR2009_Weekly Meeting3_ 2011_11 Feb - 17 fEB 2014orig_28 Okt 2014 to ADRO" xfId="779" xr:uid="{00000000-0005-0000-0000-0000FF020000}"/>
    <cellStyle name="‡_STA-DRP_BOOK1_SMR2009_Weekly Meeting3_ 2011_11 Feb - 17 fEB 2014orig_Sheet1" xfId="780" xr:uid="{00000000-0005-0000-0000-000000030000}"/>
    <cellStyle name="‡_STA-DRP_BOOK1_SMR2009_Weekly Meeting3_ 2011_12 - 18 Nov 2013 rev Adro" xfId="781" xr:uid="{00000000-0005-0000-0000-000001030000}"/>
    <cellStyle name="‡_STA-DRP_BOOK1_SMR2009_Weekly Meeting3_ 2011_12 - 18 Nov 2013 rev Adro_11 Feb - 17 fEB 2014orig" xfId="782" xr:uid="{00000000-0005-0000-0000-000002030000}"/>
    <cellStyle name="‡_STA-DRP_BOOK1_SMR2009_Weekly Meeting3_ 2011_12 - 18 Nov 2013 rev Adro_11 Feb - 17 fEB 2014orig_21 Okt 2014 to ADRO" xfId="783" xr:uid="{00000000-0005-0000-0000-000003030000}"/>
    <cellStyle name="‡_STA-DRP_BOOK1_SMR2009_Weekly Meeting3_ 2011_12 - 18 Nov 2013 rev Adro_11 Feb - 17 fEB 2014orig_28 Okt 2014 to ADRO" xfId="784" xr:uid="{00000000-0005-0000-0000-000004030000}"/>
    <cellStyle name="‡_STA-DRP_BOOK1_SMR2009_Weekly Meeting3_ 2011_12 - 18 Nov 2013 rev Adro_11 Feb - 17 fEB 2014orig_Sheet1" xfId="785" xr:uid="{00000000-0005-0000-0000-000005030000}"/>
    <cellStyle name="‡_STA-DRP_BOOK1_SMR2009_Weekly Meeting3_ 2011_12 - 18 Nov 2013 rev Adro_21 Okt 2014 to ADRO" xfId="786" xr:uid="{00000000-0005-0000-0000-000006030000}"/>
    <cellStyle name="‡_STA-DRP_BOOK1_SMR2009_Weekly Meeting3_ 2011_12 - 18 Nov 2013 rev Adro_28 Okt 2014 to ADRO" xfId="787" xr:uid="{00000000-0005-0000-0000-000007030000}"/>
    <cellStyle name="‡_STA-DRP_BOOK1_SMR2009_Weekly Meeting3_ 2011_12 - 18 Nov 2013 rev Adro_Sheet1" xfId="788" xr:uid="{00000000-0005-0000-0000-000008030000}"/>
    <cellStyle name="‡_STA-DRP_BOOK1_SMR2009_Weekly Meeting3_ 2011_21 Okt 2014 to ADRO" xfId="789" xr:uid="{00000000-0005-0000-0000-000009030000}"/>
    <cellStyle name="‡_STA-DRP_BOOK1_SMR2009_Weekly Meeting3_ 2011_26 nov - 2 des 2013" xfId="790" xr:uid="{00000000-0005-0000-0000-00000A030000}"/>
    <cellStyle name="‡_STA-DRP_BOOK1_SMR2009_Weekly Meeting3_ 2011_26 nov - 2 des 2013_1" xfId="791" xr:uid="{00000000-0005-0000-0000-00000B030000}"/>
    <cellStyle name="‡_STA-DRP_BOOK1_SMR2009_Weekly Meeting3_ 2011_26 nov - 2 des 2013_1_11 Feb - 17 fEB 2014orig" xfId="792" xr:uid="{00000000-0005-0000-0000-00000C030000}"/>
    <cellStyle name="‡_STA-DRP_BOOK1_SMR2009_Weekly Meeting3_ 2011_26 nov - 2 des 2013_1_11 Feb - 17 fEB 2014orig_21 Okt 2014 to ADRO" xfId="793" xr:uid="{00000000-0005-0000-0000-00000D030000}"/>
    <cellStyle name="‡_STA-DRP_BOOK1_SMR2009_Weekly Meeting3_ 2011_26 nov - 2 des 2013_1_11 Feb - 17 fEB 2014orig_28 Okt 2014 to ADRO" xfId="794" xr:uid="{00000000-0005-0000-0000-00000E030000}"/>
    <cellStyle name="‡_STA-DRP_BOOK1_SMR2009_Weekly Meeting3_ 2011_26 nov - 2 des 2013_1_11 Feb - 17 fEB 2014orig_Sheet1" xfId="795" xr:uid="{00000000-0005-0000-0000-00000F030000}"/>
    <cellStyle name="‡_STA-DRP_BOOK1_SMR2009_Weekly Meeting3_ 2011_26 nov - 2 des 2013_1_21 Okt 2014 to ADRO" xfId="796" xr:uid="{00000000-0005-0000-0000-000010030000}"/>
    <cellStyle name="‡_STA-DRP_BOOK1_SMR2009_Weekly Meeting3_ 2011_26 nov - 2 des 2013_1_28 Okt 2014 to ADRO" xfId="797" xr:uid="{00000000-0005-0000-0000-000011030000}"/>
    <cellStyle name="‡_STA-DRP_BOOK1_SMR2009_Weekly Meeting3_ 2011_26 nov - 2 des 2013_1_Sheet1" xfId="798" xr:uid="{00000000-0005-0000-0000-000012030000}"/>
    <cellStyle name="‡_STA-DRP_BOOK1_SMR2009_Weekly Meeting3_ 2011_26 nov - 2 des 2013_11 Feb - 17 fEB 2014orig" xfId="799" xr:uid="{00000000-0005-0000-0000-000013030000}"/>
    <cellStyle name="‡_STA-DRP_BOOK1_SMR2009_Weekly Meeting3_ 2011_26 nov - 2 des 2013_11 Feb - 17 fEB 2014orig_21 Okt 2014 to ADRO" xfId="800" xr:uid="{00000000-0005-0000-0000-000014030000}"/>
    <cellStyle name="‡_STA-DRP_BOOK1_SMR2009_Weekly Meeting3_ 2011_26 nov - 2 des 2013_11 Feb - 17 fEB 2014orig_28 Okt 2014 to ADRO" xfId="801" xr:uid="{00000000-0005-0000-0000-000015030000}"/>
    <cellStyle name="‡_STA-DRP_BOOK1_SMR2009_Weekly Meeting3_ 2011_26 nov - 2 des 2013_11 Feb - 17 fEB 2014orig_Sheet1" xfId="802" xr:uid="{00000000-0005-0000-0000-000016030000}"/>
    <cellStyle name="‡_STA-DRP_BOOK1_SMR2009_Weekly Meeting3_ 2011_26 nov - 2 des 2013_2" xfId="803" xr:uid="{00000000-0005-0000-0000-000017030000}"/>
    <cellStyle name="‡_STA-DRP_BOOK1_SMR2009_Weekly Meeting3_ 2011_26 nov - 2 des 2013_2_07 Jan - 13 Jan 2014" xfId="804" xr:uid="{00000000-0005-0000-0000-000018030000}"/>
    <cellStyle name="‡_STA-DRP_BOOK1_SMR2009_Weekly Meeting3_ 2011_26 nov - 2 des 2013_2_07 Jan - 13 Jan 2014_11 Feb - 17 fEB 2014orig" xfId="805" xr:uid="{00000000-0005-0000-0000-000019030000}"/>
    <cellStyle name="‡_STA-DRP_BOOK1_SMR2009_Weekly Meeting3_ 2011_26 nov - 2 des 2013_2_07 Jan - 13 Jan 2014_11 Feb - 17 fEB 2014orig_21 Okt 2014 to ADRO" xfId="806" xr:uid="{00000000-0005-0000-0000-00001A030000}"/>
    <cellStyle name="‡_STA-DRP_BOOK1_SMR2009_Weekly Meeting3_ 2011_26 nov - 2 des 2013_2_07 Jan - 13 Jan 2014_11 Feb - 17 fEB 2014orig_28 Okt 2014 to ADRO" xfId="807" xr:uid="{00000000-0005-0000-0000-00001B030000}"/>
    <cellStyle name="‡_STA-DRP_BOOK1_SMR2009_Weekly Meeting3_ 2011_26 nov - 2 des 2013_2_07 Jan - 13 Jan 2014_11 Feb - 17 fEB 2014orig_Sheet1" xfId="808" xr:uid="{00000000-0005-0000-0000-00001C030000}"/>
    <cellStyle name="‡_STA-DRP_BOOK1_SMR2009_Weekly Meeting3_ 2011_26 nov - 2 des 2013_2_07 Jan - 13 Jan 2014_21 Okt 2014 to ADRO" xfId="809" xr:uid="{00000000-0005-0000-0000-00001D030000}"/>
    <cellStyle name="‡_STA-DRP_BOOK1_SMR2009_Weekly Meeting3_ 2011_26 nov - 2 des 2013_2_07 Jan - 13 Jan 2014_28 Okt 2014 to ADRO" xfId="810" xr:uid="{00000000-0005-0000-0000-00001E030000}"/>
    <cellStyle name="‡_STA-DRP_BOOK1_SMR2009_Weekly Meeting3_ 2011_26 nov - 2 des 2013_2_07 Jan - 13 Jan 2014_Sheet1" xfId="811" xr:uid="{00000000-0005-0000-0000-00001F030000}"/>
    <cellStyle name="‡_STA-DRP_BOOK1_SMR2009_Weekly Meeting3_ 2011_26 nov - 2 des 2013_2_11 Feb - 17 fEB 2014orig" xfId="812" xr:uid="{00000000-0005-0000-0000-000020030000}"/>
    <cellStyle name="‡_STA-DRP_BOOK1_SMR2009_Weekly Meeting3_ 2011_26 nov - 2 des 2013_2_11 Feb - 17 fEB 2014orig_21 Okt 2014 to ADRO" xfId="813" xr:uid="{00000000-0005-0000-0000-000021030000}"/>
    <cellStyle name="‡_STA-DRP_BOOK1_SMR2009_Weekly Meeting3_ 2011_26 nov - 2 des 2013_2_11 Feb - 17 fEB 2014orig_28 Okt 2014 to ADRO" xfId="814" xr:uid="{00000000-0005-0000-0000-000022030000}"/>
    <cellStyle name="‡_STA-DRP_BOOK1_SMR2009_Weekly Meeting3_ 2011_26 nov - 2 des 2013_2_11 Feb - 17 fEB 2014orig_Sheet1" xfId="815" xr:uid="{00000000-0005-0000-0000-000023030000}"/>
    <cellStyle name="‡_STA-DRP_BOOK1_SMR2009_Weekly Meeting3_ 2011_26 nov - 2 des 2013_2_21 Okt 2014 to ADRO" xfId="816" xr:uid="{00000000-0005-0000-0000-000024030000}"/>
    <cellStyle name="‡_STA-DRP_BOOK1_SMR2009_Weekly Meeting3_ 2011_26 nov - 2 des 2013_2_28 Okt 2014 to ADRO" xfId="817" xr:uid="{00000000-0005-0000-0000-000025030000}"/>
    <cellStyle name="‡_STA-DRP_BOOK1_SMR2009_Weekly Meeting3_ 2011_26 nov - 2 des 2013_2_Sheet1" xfId="818" xr:uid="{00000000-0005-0000-0000-000026030000}"/>
    <cellStyle name="‡_STA-DRP_BOOK1_SMR2009_Weekly Meeting3_ 2011_26 nov - 2 des 2013_21 Okt 2014 to ADRO" xfId="819" xr:uid="{00000000-0005-0000-0000-000027030000}"/>
    <cellStyle name="‡_STA-DRP_BOOK1_SMR2009_Weekly Meeting3_ 2011_26 nov - 2 des 2013_28 Okt 2014 to ADRO" xfId="820" xr:uid="{00000000-0005-0000-0000-000028030000}"/>
    <cellStyle name="‡_STA-DRP_BOOK1_SMR2009_Weekly Meeting3_ 2011_26 nov - 2 des 2013_Sheet1" xfId="821" xr:uid="{00000000-0005-0000-0000-000029030000}"/>
    <cellStyle name="‡_STA-DRP_BOOK1_SMR2009_Weekly Meeting3_ 2011_28 Okt 2014 to ADRO" xfId="822" xr:uid="{00000000-0005-0000-0000-00002A030000}"/>
    <cellStyle name="‡_STA-DRP_BOOK1_SMR2009_Weekly Meeting3_ 2011_DMHR11_4" xfId="823" xr:uid="{00000000-0005-0000-0000-00002B030000}"/>
    <cellStyle name="‡_STA-DRP_BOOK1_SMR2009_Weekly Meeting3_ 2011_DMHR11_4 2" xfId="824" xr:uid="{00000000-0005-0000-0000-00002C030000}"/>
    <cellStyle name="‡_STA-DRP_BOOK1_SMR2009_Weekly Meeting3_ 2011_DMHR11_4_11 Feb - 17 fEB 2014orig" xfId="825" xr:uid="{00000000-0005-0000-0000-00002D030000}"/>
    <cellStyle name="‡_STA-DRP_BOOK1_SMR2009_Weekly Meeting3_ 2011_DMHR11_4_11 Feb - 17 fEB 2014orig_21 Okt 2014 to ADRO" xfId="826" xr:uid="{00000000-0005-0000-0000-00002E030000}"/>
    <cellStyle name="‡_STA-DRP_BOOK1_SMR2009_Weekly Meeting3_ 2011_DMHR11_4_11 Feb - 17 fEB 2014orig_28 Okt 2014 to ADRO" xfId="827" xr:uid="{00000000-0005-0000-0000-00002F030000}"/>
    <cellStyle name="‡_STA-DRP_BOOK1_SMR2009_Weekly Meeting3_ 2011_DMHR11_4_11 Feb - 17 fEB 2014orig_Sheet1" xfId="828" xr:uid="{00000000-0005-0000-0000-000030030000}"/>
    <cellStyle name="‡_STA-DRP_BOOK1_SMR2009_Weekly Meeting3_ 2011_DMHR11_4_12 - 18 Nov 2013 rev Adro" xfId="829" xr:uid="{00000000-0005-0000-0000-000031030000}"/>
    <cellStyle name="‡_STA-DRP_BOOK1_SMR2009_Weekly Meeting3_ 2011_DMHR11_4_12 - 18 Nov 2013 rev Adro_11 Feb - 17 fEB 2014orig" xfId="830" xr:uid="{00000000-0005-0000-0000-000032030000}"/>
    <cellStyle name="‡_STA-DRP_BOOK1_SMR2009_Weekly Meeting3_ 2011_DMHR11_4_12 - 18 Nov 2013 rev Adro_11 Feb - 17 fEB 2014orig_21 Okt 2014 to ADRO" xfId="831" xr:uid="{00000000-0005-0000-0000-000033030000}"/>
    <cellStyle name="‡_STA-DRP_BOOK1_SMR2009_Weekly Meeting3_ 2011_DMHR11_4_12 - 18 Nov 2013 rev Adro_11 Feb - 17 fEB 2014orig_28 Okt 2014 to ADRO" xfId="832" xr:uid="{00000000-0005-0000-0000-000034030000}"/>
    <cellStyle name="‡_STA-DRP_BOOK1_SMR2009_Weekly Meeting3_ 2011_DMHR11_4_12 - 18 Nov 2013 rev Adro_11 Feb - 17 fEB 2014orig_Sheet1" xfId="833" xr:uid="{00000000-0005-0000-0000-000035030000}"/>
    <cellStyle name="‡_STA-DRP_BOOK1_SMR2009_Weekly Meeting3_ 2011_DMHR11_4_12 - 18 Nov 2013 rev Adro_21 Okt 2014 to ADRO" xfId="834" xr:uid="{00000000-0005-0000-0000-000036030000}"/>
    <cellStyle name="‡_STA-DRP_BOOK1_SMR2009_Weekly Meeting3_ 2011_DMHR11_4_12 - 18 Nov 2013 rev Adro_28 Okt 2014 to ADRO" xfId="835" xr:uid="{00000000-0005-0000-0000-000037030000}"/>
    <cellStyle name="‡_STA-DRP_BOOK1_SMR2009_Weekly Meeting3_ 2011_DMHR11_4_12 - 18 Nov 2013 rev Adro_Sheet1" xfId="836" xr:uid="{00000000-0005-0000-0000-000038030000}"/>
    <cellStyle name="‡_STA-DRP_BOOK1_SMR2009_Weekly Meeting3_ 2011_DMHR11_4_21 Okt 2014 to ADRO" xfId="837" xr:uid="{00000000-0005-0000-0000-000039030000}"/>
    <cellStyle name="‡_STA-DRP_BOOK1_SMR2009_Weekly Meeting3_ 2011_DMHR11_4_26 nov - 2 des 2013" xfId="838" xr:uid="{00000000-0005-0000-0000-00003A030000}"/>
    <cellStyle name="‡_STA-DRP_BOOK1_SMR2009_Weekly Meeting3_ 2011_DMHR11_4_26 nov - 2 des 2013_1" xfId="839" xr:uid="{00000000-0005-0000-0000-00003B030000}"/>
    <cellStyle name="‡_STA-DRP_BOOK1_SMR2009_Weekly Meeting3_ 2011_DMHR11_4_26 nov - 2 des 2013_1_11 Feb - 17 fEB 2014orig" xfId="840" xr:uid="{00000000-0005-0000-0000-00003C030000}"/>
    <cellStyle name="‡_STA-DRP_BOOK1_SMR2009_Weekly Meeting3_ 2011_DMHR11_4_26 nov - 2 des 2013_1_11 Feb - 17 fEB 2014orig_21 Okt 2014 to ADRO" xfId="841" xr:uid="{00000000-0005-0000-0000-00003D030000}"/>
    <cellStyle name="‡_STA-DRP_BOOK1_SMR2009_Weekly Meeting3_ 2011_DMHR11_4_26 nov - 2 des 2013_1_11 Feb - 17 fEB 2014orig_28 Okt 2014 to ADRO" xfId="842" xr:uid="{00000000-0005-0000-0000-00003E030000}"/>
    <cellStyle name="‡_STA-DRP_BOOK1_SMR2009_Weekly Meeting3_ 2011_DMHR11_4_26 nov - 2 des 2013_1_11 Feb - 17 fEB 2014orig_Sheet1" xfId="843" xr:uid="{00000000-0005-0000-0000-00003F030000}"/>
    <cellStyle name="‡_STA-DRP_BOOK1_SMR2009_Weekly Meeting3_ 2011_DMHR11_4_26 nov - 2 des 2013_1_21 Okt 2014 to ADRO" xfId="844" xr:uid="{00000000-0005-0000-0000-000040030000}"/>
    <cellStyle name="‡_STA-DRP_BOOK1_SMR2009_Weekly Meeting3_ 2011_DMHR11_4_26 nov - 2 des 2013_1_28 Okt 2014 to ADRO" xfId="845" xr:uid="{00000000-0005-0000-0000-000041030000}"/>
    <cellStyle name="‡_STA-DRP_BOOK1_SMR2009_Weekly Meeting3_ 2011_DMHR11_4_26 nov - 2 des 2013_1_Sheet1" xfId="846" xr:uid="{00000000-0005-0000-0000-000042030000}"/>
    <cellStyle name="‡_STA-DRP_BOOK1_SMR2009_Weekly Meeting3_ 2011_DMHR11_4_26 nov - 2 des 2013_11 Feb - 17 fEB 2014orig" xfId="847" xr:uid="{00000000-0005-0000-0000-000043030000}"/>
    <cellStyle name="‡_STA-DRP_BOOK1_SMR2009_Weekly Meeting3_ 2011_DMHR11_4_26 nov - 2 des 2013_11 Feb - 17 fEB 2014orig_21 Okt 2014 to ADRO" xfId="848" xr:uid="{00000000-0005-0000-0000-000044030000}"/>
    <cellStyle name="‡_STA-DRP_BOOK1_SMR2009_Weekly Meeting3_ 2011_DMHR11_4_26 nov - 2 des 2013_11 Feb - 17 fEB 2014orig_28 Okt 2014 to ADRO" xfId="849" xr:uid="{00000000-0005-0000-0000-000045030000}"/>
    <cellStyle name="‡_STA-DRP_BOOK1_SMR2009_Weekly Meeting3_ 2011_DMHR11_4_26 nov - 2 des 2013_11 Feb - 17 fEB 2014orig_Sheet1" xfId="850" xr:uid="{00000000-0005-0000-0000-000046030000}"/>
    <cellStyle name="‡_STA-DRP_BOOK1_SMR2009_Weekly Meeting3_ 2011_DMHR11_4_26 nov - 2 des 2013_2" xfId="851" xr:uid="{00000000-0005-0000-0000-000047030000}"/>
    <cellStyle name="‡_STA-DRP_BOOK1_SMR2009_Weekly Meeting3_ 2011_DMHR11_4_26 nov - 2 des 2013_2_07 Jan - 13 Jan 2014" xfId="852" xr:uid="{00000000-0005-0000-0000-000048030000}"/>
    <cellStyle name="‡_STA-DRP_BOOK1_SMR2009_Weekly Meeting3_ 2011_DMHR11_4_26 nov - 2 des 2013_2_07 Jan - 13 Jan 2014_11 Feb - 17 fEB 2014orig" xfId="853" xr:uid="{00000000-0005-0000-0000-000049030000}"/>
    <cellStyle name="‡_STA-DRP_BOOK1_SMR2009_Weekly Meeting3_ 2011_DMHR11_4_26 nov - 2 des 2013_2_07 Jan - 13 Jan 2014_11 Feb - 17 fEB 2014orig_21 Okt 2014 to ADRO" xfId="854" xr:uid="{00000000-0005-0000-0000-00004A030000}"/>
    <cellStyle name="‡_STA-DRP_BOOK1_SMR2009_Weekly Meeting3_ 2011_DMHR11_4_26 nov - 2 des 2013_2_07 Jan - 13 Jan 2014_11 Feb - 17 fEB 2014orig_28 Okt 2014 to ADRO" xfId="855" xr:uid="{00000000-0005-0000-0000-00004B030000}"/>
    <cellStyle name="‡_STA-DRP_BOOK1_SMR2009_Weekly Meeting3_ 2011_DMHR11_4_26 nov - 2 des 2013_2_07 Jan - 13 Jan 2014_11 Feb - 17 fEB 2014orig_Sheet1" xfId="856" xr:uid="{00000000-0005-0000-0000-00004C030000}"/>
    <cellStyle name="‡_STA-DRP_BOOK1_SMR2009_Weekly Meeting3_ 2011_DMHR11_4_26 nov - 2 des 2013_2_07 Jan - 13 Jan 2014_21 Okt 2014 to ADRO" xfId="857" xr:uid="{00000000-0005-0000-0000-00004D030000}"/>
    <cellStyle name="‡_STA-DRP_BOOK1_SMR2009_Weekly Meeting3_ 2011_DMHR11_4_26 nov - 2 des 2013_2_07 Jan - 13 Jan 2014_28 Okt 2014 to ADRO" xfId="858" xr:uid="{00000000-0005-0000-0000-00004E030000}"/>
    <cellStyle name="‡_STA-DRP_BOOK1_SMR2009_Weekly Meeting3_ 2011_DMHR11_4_26 nov - 2 des 2013_2_07 Jan - 13 Jan 2014_Sheet1" xfId="859" xr:uid="{00000000-0005-0000-0000-00004F030000}"/>
    <cellStyle name="‡_STA-DRP_BOOK1_SMR2009_Weekly Meeting3_ 2011_DMHR11_4_26 nov - 2 des 2013_2_11 Feb - 17 fEB 2014orig" xfId="860" xr:uid="{00000000-0005-0000-0000-000050030000}"/>
    <cellStyle name="‡_STA-DRP_BOOK1_SMR2009_Weekly Meeting3_ 2011_DMHR11_4_26 nov - 2 des 2013_2_11 Feb - 17 fEB 2014orig_21 Okt 2014 to ADRO" xfId="861" xr:uid="{00000000-0005-0000-0000-000051030000}"/>
    <cellStyle name="‡_STA-DRP_BOOK1_SMR2009_Weekly Meeting3_ 2011_DMHR11_4_26 nov - 2 des 2013_2_11 Feb - 17 fEB 2014orig_28 Okt 2014 to ADRO" xfId="862" xr:uid="{00000000-0005-0000-0000-000052030000}"/>
    <cellStyle name="‡_STA-DRP_BOOK1_SMR2009_Weekly Meeting3_ 2011_DMHR11_4_26 nov - 2 des 2013_2_11 Feb - 17 fEB 2014orig_Sheet1" xfId="863" xr:uid="{00000000-0005-0000-0000-000053030000}"/>
    <cellStyle name="‡_STA-DRP_BOOK1_SMR2009_Weekly Meeting3_ 2011_DMHR11_4_26 nov - 2 des 2013_2_21 Okt 2014 to ADRO" xfId="864" xr:uid="{00000000-0005-0000-0000-000054030000}"/>
    <cellStyle name="‡_STA-DRP_BOOK1_SMR2009_Weekly Meeting3_ 2011_DMHR11_4_26 nov - 2 des 2013_2_28 Okt 2014 to ADRO" xfId="865" xr:uid="{00000000-0005-0000-0000-000055030000}"/>
    <cellStyle name="‡_STA-DRP_BOOK1_SMR2009_Weekly Meeting3_ 2011_DMHR11_4_26 nov - 2 des 2013_2_Sheet1" xfId="866" xr:uid="{00000000-0005-0000-0000-000056030000}"/>
    <cellStyle name="‡_STA-DRP_BOOK1_SMR2009_Weekly Meeting3_ 2011_DMHR11_4_26 nov - 2 des 2013_21 Okt 2014 to ADRO" xfId="867" xr:uid="{00000000-0005-0000-0000-000057030000}"/>
    <cellStyle name="‡_STA-DRP_BOOK1_SMR2009_Weekly Meeting3_ 2011_DMHR11_4_26 nov - 2 des 2013_28 Okt 2014 to ADRO" xfId="868" xr:uid="{00000000-0005-0000-0000-000058030000}"/>
    <cellStyle name="‡_STA-DRP_BOOK1_SMR2009_Weekly Meeting3_ 2011_DMHR11_4_26 nov - 2 des 2013_Sheet1" xfId="869" xr:uid="{00000000-0005-0000-0000-000059030000}"/>
    <cellStyle name="‡_STA-DRP_BOOK1_SMR2009_Weekly Meeting3_ 2011_DMHR11_4_28 Okt 2014 to ADRO" xfId="870" xr:uid="{00000000-0005-0000-0000-00005A030000}"/>
    <cellStyle name="‡_STA-DRP_BOOK1_SMR2009_Weekly Meeting3_ 2011_DMHR11_4_Sheet1" xfId="871" xr:uid="{00000000-0005-0000-0000-00005B030000}"/>
    <cellStyle name="‡_STA-DRP_BOOK1_SMR2009_Weekly Meeting3_ 2011_Sheet1" xfId="872" xr:uid="{00000000-0005-0000-0000-00005C030000}"/>
    <cellStyle name="‡_STA-DRP_evaluasi kebutuhan supporting" xfId="873" xr:uid="{00000000-0005-0000-0000-00005D030000}"/>
    <cellStyle name="‡_STA-DRP_Loss oppurtinity Prod ADMO Feb 08-Rii" xfId="874" xr:uid="{00000000-0005-0000-0000-00005E030000}"/>
    <cellStyle name="‡_STA-DRP_Safety and Mining Performance mmddyy" xfId="875" xr:uid="{00000000-0005-0000-0000-00005F030000}"/>
    <cellStyle name="‡_STA-DRP_Safety and Mining Performance mmddyy 2" xfId="876" xr:uid="{00000000-0005-0000-0000-000060030000}"/>
    <cellStyle name="‡_STA-DRP_Safety and Mining Performance mmddyy_11 Feb - 17 fEB 2014orig" xfId="877" xr:uid="{00000000-0005-0000-0000-000061030000}"/>
    <cellStyle name="‡_STA-DRP_Safety and Mining Performance mmddyy_11 Feb - 17 fEB 2014orig_21 Okt 2014 to ADRO" xfId="878" xr:uid="{00000000-0005-0000-0000-000062030000}"/>
    <cellStyle name="‡_STA-DRP_Safety and Mining Performance mmddyy_11 Feb - 17 fEB 2014orig_28 Okt 2014 to ADRO" xfId="879" xr:uid="{00000000-0005-0000-0000-000063030000}"/>
    <cellStyle name="‡_STA-DRP_Safety and Mining Performance mmddyy_11 Feb - 17 fEB 2014orig_Sheet1" xfId="880" xr:uid="{00000000-0005-0000-0000-000064030000}"/>
    <cellStyle name="‡_STA-DRP_Safety and Mining Performance mmddyy_12 - 18 Nov 2013 rev Adro" xfId="881" xr:uid="{00000000-0005-0000-0000-000065030000}"/>
    <cellStyle name="‡_STA-DRP_Safety and Mining Performance mmddyy_12 - 18 Nov 2013 rev Adro_11 Feb - 17 fEB 2014orig" xfId="882" xr:uid="{00000000-0005-0000-0000-000066030000}"/>
    <cellStyle name="‡_STA-DRP_Safety and Mining Performance mmddyy_12 - 18 Nov 2013 rev Adro_11 Feb - 17 fEB 2014orig_21 Okt 2014 to ADRO" xfId="883" xr:uid="{00000000-0005-0000-0000-000067030000}"/>
    <cellStyle name="‡_STA-DRP_Safety and Mining Performance mmddyy_12 - 18 Nov 2013 rev Adro_11 Feb - 17 fEB 2014orig_28 Okt 2014 to ADRO" xfId="884" xr:uid="{00000000-0005-0000-0000-000068030000}"/>
    <cellStyle name="‡_STA-DRP_Safety and Mining Performance mmddyy_12 - 18 Nov 2013 rev Adro_11 Feb - 17 fEB 2014orig_Sheet1" xfId="885" xr:uid="{00000000-0005-0000-0000-000069030000}"/>
    <cellStyle name="‡_STA-DRP_Safety and Mining Performance mmddyy_12 - 18 Nov 2013 rev Adro_21 Okt 2014 to ADRO" xfId="886" xr:uid="{00000000-0005-0000-0000-00006A030000}"/>
    <cellStyle name="‡_STA-DRP_Safety and Mining Performance mmddyy_12 - 18 Nov 2013 rev Adro_28 Okt 2014 to ADRO" xfId="887" xr:uid="{00000000-0005-0000-0000-00006B030000}"/>
    <cellStyle name="‡_STA-DRP_Safety and Mining Performance mmddyy_12 - 18 Nov 2013 rev Adro_Sheet1" xfId="888" xr:uid="{00000000-0005-0000-0000-00006C030000}"/>
    <cellStyle name="‡_STA-DRP_Safety and Mining Performance mmddyy_21 Okt 2014 to ADRO" xfId="889" xr:uid="{00000000-0005-0000-0000-00006D030000}"/>
    <cellStyle name="‡_STA-DRP_Safety and Mining Performance mmddyy_26 nov - 2 des 2013" xfId="890" xr:uid="{00000000-0005-0000-0000-00006E030000}"/>
    <cellStyle name="‡_STA-DRP_Safety and Mining Performance mmddyy_26 nov - 2 des 2013_1" xfId="891" xr:uid="{00000000-0005-0000-0000-00006F030000}"/>
    <cellStyle name="‡_STA-DRP_Safety and Mining Performance mmddyy_26 nov - 2 des 2013_1_11 Feb - 17 fEB 2014orig" xfId="892" xr:uid="{00000000-0005-0000-0000-000070030000}"/>
    <cellStyle name="‡_STA-DRP_Safety and Mining Performance mmddyy_26 nov - 2 des 2013_1_11 Feb - 17 fEB 2014orig_21 Okt 2014 to ADRO" xfId="893" xr:uid="{00000000-0005-0000-0000-000071030000}"/>
    <cellStyle name="‡_STA-DRP_Safety and Mining Performance mmddyy_26 nov - 2 des 2013_1_11 Feb - 17 fEB 2014orig_28 Okt 2014 to ADRO" xfId="894" xr:uid="{00000000-0005-0000-0000-000072030000}"/>
    <cellStyle name="‡_STA-DRP_Safety and Mining Performance mmddyy_26 nov - 2 des 2013_1_11 Feb - 17 fEB 2014orig_Sheet1" xfId="895" xr:uid="{00000000-0005-0000-0000-000073030000}"/>
    <cellStyle name="‡_STA-DRP_Safety and Mining Performance mmddyy_26 nov - 2 des 2013_1_21 Okt 2014 to ADRO" xfId="896" xr:uid="{00000000-0005-0000-0000-000074030000}"/>
    <cellStyle name="‡_STA-DRP_Safety and Mining Performance mmddyy_26 nov - 2 des 2013_1_28 Okt 2014 to ADRO" xfId="897" xr:uid="{00000000-0005-0000-0000-000075030000}"/>
    <cellStyle name="‡_STA-DRP_Safety and Mining Performance mmddyy_26 nov - 2 des 2013_1_Sheet1" xfId="898" xr:uid="{00000000-0005-0000-0000-000076030000}"/>
    <cellStyle name="‡_STA-DRP_Safety and Mining Performance mmddyy_26 nov - 2 des 2013_11 Feb - 17 fEB 2014orig" xfId="899" xr:uid="{00000000-0005-0000-0000-000077030000}"/>
    <cellStyle name="‡_STA-DRP_Safety and Mining Performance mmddyy_26 nov - 2 des 2013_11 Feb - 17 fEB 2014orig_21 Okt 2014 to ADRO" xfId="900" xr:uid="{00000000-0005-0000-0000-000078030000}"/>
    <cellStyle name="‡_STA-DRP_Safety and Mining Performance mmddyy_26 nov - 2 des 2013_11 Feb - 17 fEB 2014orig_28 Okt 2014 to ADRO" xfId="901" xr:uid="{00000000-0005-0000-0000-000079030000}"/>
    <cellStyle name="‡_STA-DRP_Safety and Mining Performance mmddyy_26 nov - 2 des 2013_11 Feb - 17 fEB 2014orig_Sheet1" xfId="902" xr:uid="{00000000-0005-0000-0000-00007A030000}"/>
    <cellStyle name="‡_STA-DRP_Safety and Mining Performance mmddyy_26 nov - 2 des 2013_2" xfId="903" xr:uid="{00000000-0005-0000-0000-00007B030000}"/>
    <cellStyle name="‡_STA-DRP_Safety and Mining Performance mmddyy_26 nov - 2 des 2013_2_07 Jan - 13 Jan 2014" xfId="904" xr:uid="{00000000-0005-0000-0000-00007C030000}"/>
    <cellStyle name="‡_STA-DRP_Safety and Mining Performance mmddyy_26 nov - 2 des 2013_2_07 Jan - 13 Jan 2014_11 Feb - 17 fEB 2014orig" xfId="905" xr:uid="{00000000-0005-0000-0000-00007D030000}"/>
    <cellStyle name="‡_STA-DRP_Safety and Mining Performance mmddyy_26 nov - 2 des 2013_2_07 Jan - 13 Jan 2014_11 Feb - 17 fEB 2014orig_21 Okt 2014 to ADRO" xfId="906" xr:uid="{00000000-0005-0000-0000-00007E030000}"/>
    <cellStyle name="‡_STA-DRP_Safety and Mining Performance mmddyy_26 nov - 2 des 2013_2_07 Jan - 13 Jan 2014_11 Feb - 17 fEB 2014orig_28 Okt 2014 to ADRO" xfId="907" xr:uid="{00000000-0005-0000-0000-00007F030000}"/>
    <cellStyle name="‡_STA-DRP_Safety and Mining Performance mmddyy_26 nov - 2 des 2013_2_07 Jan - 13 Jan 2014_11 Feb - 17 fEB 2014orig_Sheet1" xfId="908" xr:uid="{00000000-0005-0000-0000-000080030000}"/>
    <cellStyle name="‡_STA-DRP_Safety and Mining Performance mmddyy_26 nov - 2 des 2013_2_07 Jan - 13 Jan 2014_21 Okt 2014 to ADRO" xfId="909" xr:uid="{00000000-0005-0000-0000-000081030000}"/>
    <cellStyle name="‡_STA-DRP_Safety and Mining Performance mmddyy_26 nov - 2 des 2013_2_07 Jan - 13 Jan 2014_28 Okt 2014 to ADRO" xfId="910" xr:uid="{00000000-0005-0000-0000-000082030000}"/>
    <cellStyle name="‡_STA-DRP_Safety and Mining Performance mmddyy_26 nov - 2 des 2013_2_07 Jan - 13 Jan 2014_Sheet1" xfId="911" xr:uid="{00000000-0005-0000-0000-000083030000}"/>
    <cellStyle name="‡_STA-DRP_Safety and Mining Performance mmddyy_26 nov - 2 des 2013_2_11 Feb - 17 fEB 2014orig" xfId="912" xr:uid="{00000000-0005-0000-0000-000084030000}"/>
    <cellStyle name="‡_STA-DRP_Safety and Mining Performance mmddyy_26 nov - 2 des 2013_2_11 Feb - 17 fEB 2014orig_21 Okt 2014 to ADRO" xfId="913" xr:uid="{00000000-0005-0000-0000-000085030000}"/>
    <cellStyle name="‡_STA-DRP_Safety and Mining Performance mmddyy_26 nov - 2 des 2013_2_11 Feb - 17 fEB 2014orig_28 Okt 2014 to ADRO" xfId="914" xr:uid="{00000000-0005-0000-0000-000086030000}"/>
    <cellStyle name="‡_STA-DRP_Safety and Mining Performance mmddyy_26 nov - 2 des 2013_2_11 Feb - 17 fEB 2014orig_Sheet1" xfId="915" xr:uid="{00000000-0005-0000-0000-000087030000}"/>
    <cellStyle name="‡_STA-DRP_Safety and Mining Performance mmddyy_26 nov - 2 des 2013_2_21 Okt 2014 to ADRO" xfId="916" xr:uid="{00000000-0005-0000-0000-000088030000}"/>
    <cellStyle name="‡_STA-DRP_Safety and Mining Performance mmddyy_26 nov - 2 des 2013_2_28 Okt 2014 to ADRO" xfId="917" xr:uid="{00000000-0005-0000-0000-000089030000}"/>
    <cellStyle name="‡_STA-DRP_Safety and Mining Performance mmddyy_26 nov - 2 des 2013_2_Sheet1" xfId="918" xr:uid="{00000000-0005-0000-0000-00008A030000}"/>
    <cellStyle name="‡_STA-DRP_Safety and Mining Performance mmddyy_26 nov - 2 des 2013_21 Okt 2014 to ADRO" xfId="919" xr:uid="{00000000-0005-0000-0000-00008B030000}"/>
    <cellStyle name="‡_STA-DRP_Safety and Mining Performance mmddyy_26 nov - 2 des 2013_28 Okt 2014 to ADRO" xfId="920" xr:uid="{00000000-0005-0000-0000-00008C030000}"/>
    <cellStyle name="‡_STA-DRP_Safety and Mining Performance mmddyy_26 nov - 2 des 2013_Sheet1" xfId="921" xr:uid="{00000000-0005-0000-0000-00008D030000}"/>
    <cellStyle name="‡_STA-DRP_Safety and Mining Performance mmddyy_28 Okt 2014 to ADRO" xfId="922" xr:uid="{00000000-0005-0000-0000-00008E030000}"/>
    <cellStyle name="‡_STA-DRP_Safety and Mining Performance mmddyy_Sheet1" xfId="923" xr:uid="{00000000-0005-0000-0000-00008F030000}"/>
    <cellStyle name="‡_STA-DRP_Sheet1" xfId="924" xr:uid="{00000000-0005-0000-0000-000090030000}"/>
    <cellStyle name="‡_STA-DRP_SMR2009" xfId="925" xr:uid="{00000000-0005-0000-0000-000091030000}"/>
    <cellStyle name="‡_STA-DRP_SMR2009 2" xfId="926" xr:uid="{00000000-0005-0000-0000-000092030000}"/>
    <cellStyle name="‡_STA-DRP_SMR2009_11 Feb - 17 fEB 2014orig" xfId="927" xr:uid="{00000000-0005-0000-0000-000093030000}"/>
    <cellStyle name="‡_STA-DRP_SMR2009_11 Feb - 17 fEB 2014orig_21 Okt 2014 to ADRO" xfId="928" xr:uid="{00000000-0005-0000-0000-000094030000}"/>
    <cellStyle name="‡_STA-DRP_SMR2009_11 Feb - 17 fEB 2014orig_28 Okt 2014 to ADRO" xfId="929" xr:uid="{00000000-0005-0000-0000-000095030000}"/>
    <cellStyle name="‡_STA-DRP_SMR2009_11 Feb - 17 fEB 2014orig_Sheet1" xfId="930" xr:uid="{00000000-0005-0000-0000-000096030000}"/>
    <cellStyle name="‡_STA-DRP_SMR2009_12 - 18 Nov 2013 rev Adro" xfId="931" xr:uid="{00000000-0005-0000-0000-000097030000}"/>
    <cellStyle name="‡_STA-DRP_SMR2009_12 - 18 Nov 2013 rev Adro_11 Feb - 17 fEB 2014orig" xfId="932" xr:uid="{00000000-0005-0000-0000-000098030000}"/>
    <cellStyle name="‡_STA-DRP_SMR2009_12 - 18 Nov 2013 rev Adro_11 Feb - 17 fEB 2014orig_21 Okt 2014 to ADRO" xfId="933" xr:uid="{00000000-0005-0000-0000-000099030000}"/>
    <cellStyle name="‡_STA-DRP_SMR2009_12 - 18 Nov 2013 rev Adro_11 Feb - 17 fEB 2014orig_28 Okt 2014 to ADRO" xfId="934" xr:uid="{00000000-0005-0000-0000-00009A030000}"/>
    <cellStyle name="‡_STA-DRP_SMR2009_12 - 18 Nov 2013 rev Adro_11 Feb - 17 fEB 2014orig_Sheet1" xfId="935" xr:uid="{00000000-0005-0000-0000-00009B030000}"/>
    <cellStyle name="‡_STA-DRP_SMR2009_12 - 18 Nov 2013 rev Adro_21 Okt 2014 to ADRO" xfId="936" xr:uid="{00000000-0005-0000-0000-00009C030000}"/>
    <cellStyle name="‡_STA-DRP_SMR2009_12 - 18 Nov 2013 rev Adro_28 Okt 2014 to ADRO" xfId="937" xr:uid="{00000000-0005-0000-0000-00009D030000}"/>
    <cellStyle name="‡_STA-DRP_SMR2009_12 - 18 Nov 2013 rev Adro_Sheet1" xfId="938" xr:uid="{00000000-0005-0000-0000-00009E030000}"/>
    <cellStyle name="‡_STA-DRP_SMR2009_21 Okt 2014 to ADRO" xfId="939" xr:uid="{00000000-0005-0000-0000-00009F030000}"/>
    <cellStyle name="‡_STA-DRP_SMR2009_26 nov - 2 des 2013" xfId="940" xr:uid="{00000000-0005-0000-0000-0000A0030000}"/>
    <cellStyle name="‡_STA-DRP_SMR2009_26 nov - 2 des 2013_1" xfId="941" xr:uid="{00000000-0005-0000-0000-0000A1030000}"/>
    <cellStyle name="‡_STA-DRP_SMR2009_26 nov - 2 des 2013_1_11 Feb - 17 fEB 2014orig" xfId="942" xr:uid="{00000000-0005-0000-0000-0000A2030000}"/>
    <cellStyle name="‡_STA-DRP_SMR2009_26 nov - 2 des 2013_1_11 Feb - 17 fEB 2014orig_21 Okt 2014 to ADRO" xfId="943" xr:uid="{00000000-0005-0000-0000-0000A3030000}"/>
    <cellStyle name="‡_STA-DRP_SMR2009_26 nov - 2 des 2013_1_11 Feb - 17 fEB 2014orig_28 Okt 2014 to ADRO" xfId="944" xr:uid="{00000000-0005-0000-0000-0000A4030000}"/>
    <cellStyle name="‡_STA-DRP_SMR2009_26 nov - 2 des 2013_1_11 Feb - 17 fEB 2014orig_Sheet1" xfId="945" xr:uid="{00000000-0005-0000-0000-0000A5030000}"/>
    <cellStyle name="‡_STA-DRP_SMR2009_26 nov - 2 des 2013_1_21 Okt 2014 to ADRO" xfId="946" xr:uid="{00000000-0005-0000-0000-0000A6030000}"/>
    <cellStyle name="‡_STA-DRP_SMR2009_26 nov - 2 des 2013_1_28 Okt 2014 to ADRO" xfId="947" xr:uid="{00000000-0005-0000-0000-0000A7030000}"/>
    <cellStyle name="‡_STA-DRP_SMR2009_26 nov - 2 des 2013_1_Sheet1" xfId="948" xr:uid="{00000000-0005-0000-0000-0000A8030000}"/>
    <cellStyle name="‡_STA-DRP_SMR2009_26 nov - 2 des 2013_11 Feb - 17 fEB 2014orig" xfId="949" xr:uid="{00000000-0005-0000-0000-0000A9030000}"/>
    <cellStyle name="‡_STA-DRP_SMR2009_26 nov - 2 des 2013_11 Feb - 17 fEB 2014orig_21 Okt 2014 to ADRO" xfId="950" xr:uid="{00000000-0005-0000-0000-0000AA030000}"/>
    <cellStyle name="‡_STA-DRP_SMR2009_26 nov - 2 des 2013_11 Feb - 17 fEB 2014orig_28 Okt 2014 to ADRO" xfId="951" xr:uid="{00000000-0005-0000-0000-0000AB030000}"/>
    <cellStyle name="‡_STA-DRP_SMR2009_26 nov - 2 des 2013_11 Feb - 17 fEB 2014orig_Sheet1" xfId="952" xr:uid="{00000000-0005-0000-0000-0000AC030000}"/>
    <cellStyle name="‡_STA-DRP_SMR2009_26 nov - 2 des 2013_2" xfId="953" xr:uid="{00000000-0005-0000-0000-0000AD030000}"/>
    <cellStyle name="‡_STA-DRP_SMR2009_26 nov - 2 des 2013_2_07 Jan - 13 Jan 2014" xfId="954" xr:uid="{00000000-0005-0000-0000-0000AE030000}"/>
    <cellStyle name="‡_STA-DRP_SMR2009_26 nov - 2 des 2013_2_07 Jan - 13 Jan 2014_11 Feb - 17 fEB 2014orig" xfId="955" xr:uid="{00000000-0005-0000-0000-0000AF030000}"/>
    <cellStyle name="‡_STA-DRP_SMR2009_26 nov - 2 des 2013_2_07 Jan - 13 Jan 2014_11 Feb - 17 fEB 2014orig_21 Okt 2014 to ADRO" xfId="956" xr:uid="{00000000-0005-0000-0000-0000B0030000}"/>
    <cellStyle name="‡_STA-DRP_SMR2009_26 nov - 2 des 2013_2_07 Jan - 13 Jan 2014_11 Feb - 17 fEB 2014orig_28 Okt 2014 to ADRO" xfId="957" xr:uid="{00000000-0005-0000-0000-0000B1030000}"/>
    <cellStyle name="‡_STA-DRP_SMR2009_26 nov - 2 des 2013_2_07 Jan - 13 Jan 2014_11 Feb - 17 fEB 2014orig_Sheet1" xfId="958" xr:uid="{00000000-0005-0000-0000-0000B2030000}"/>
    <cellStyle name="‡_STA-DRP_SMR2009_26 nov - 2 des 2013_2_07 Jan - 13 Jan 2014_21 Okt 2014 to ADRO" xfId="959" xr:uid="{00000000-0005-0000-0000-0000B3030000}"/>
    <cellStyle name="‡_STA-DRP_SMR2009_26 nov - 2 des 2013_2_07 Jan - 13 Jan 2014_28 Okt 2014 to ADRO" xfId="960" xr:uid="{00000000-0005-0000-0000-0000B4030000}"/>
    <cellStyle name="‡_STA-DRP_SMR2009_26 nov - 2 des 2013_2_07 Jan - 13 Jan 2014_Sheet1" xfId="961" xr:uid="{00000000-0005-0000-0000-0000B5030000}"/>
    <cellStyle name="‡_STA-DRP_SMR2009_26 nov - 2 des 2013_2_11 Feb - 17 fEB 2014orig" xfId="962" xr:uid="{00000000-0005-0000-0000-0000B6030000}"/>
    <cellStyle name="‡_STA-DRP_SMR2009_26 nov - 2 des 2013_2_11 Feb - 17 fEB 2014orig_21 Okt 2014 to ADRO" xfId="963" xr:uid="{00000000-0005-0000-0000-0000B7030000}"/>
    <cellStyle name="‡_STA-DRP_SMR2009_26 nov - 2 des 2013_2_11 Feb - 17 fEB 2014orig_28 Okt 2014 to ADRO" xfId="964" xr:uid="{00000000-0005-0000-0000-0000B8030000}"/>
    <cellStyle name="‡_STA-DRP_SMR2009_26 nov - 2 des 2013_2_11 Feb - 17 fEB 2014orig_Sheet1" xfId="965" xr:uid="{00000000-0005-0000-0000-0000B9030000}"/>
    <cellStyle name="‡_STA-DRP_SMR2009_26 nov - 2 des 2013_2_21 Okt 2014 to ADRO" xfId="966" xr:uid="{00000000-0005-0000-0000-0000BA030000}"/>
    <cellStyle name="‡_STA-DRP_SMR2009_26 nov - 2 des 2013_2_28 Okt 2014 to ADRO" xfId="967" xr:uid="{00000000-0005-0000-0000-0000BB030000}"/>
    <cellStyle name="‡_STA-DRP_SMR2009_26 nov - 2 des 2013_2_Sheet1" xfId="968" xr:uid="{00000000-0005-0000-0000-0000BC030000}"/>
    <cellStyle name="‡_STA-DRP_SMR2009_26 nov - 2 des 2013_21 Okt 2014 to ADRO" xfId="969" xr:uid="{00000000-0005-0000-0000-0000BD030000}"/>
    <cellStyle name="‡_STA-DRP_SMR2009_26 nov - 2 des 2013_28 Okt 2014 to ADRO" xfId="970" xr:uid="{00000000-0005-0000-0000-0000BE030000}"/>
    <cellStyle name="‡_STA-DRP_SMR2009_26 nov - 2 des 2013_Sheet1" xfId="971" xr:uid="{00000000-0005-0000-0000-0000BF030000}"/>
    <cellStyle name="‡_STA-DRP_SMR2009_28 Okt 2014 to ADRO" xfId="972" xr:uid="{00000000-0005-0000-0000-0000C0030000}"/>
    <cellStyle name="‡_STA-DRP_SMR2009_Sheet1" xfId="973" xr:uid="{00000000-0005-0000-0000-0000C1030000}"/>
    <cellStyle name="‡_STA-DRP_SMR2009_Weekly Meeting3_ 2011" xfId="974" xr:uid="{00000000-0005-0000-0000-0000C2030000}"/>
    <cellStyle name="‡_STA-DRP_SMR2009_Weekly Meeting3_ 2011 2" xfId="975" xr:uid="{00000000-0005-0000-0000-0000C3030000}"/>
    <cellStyle name="‡_STA-DRP_SMR2009_Weekly Meeting3_ 2011_11 Feb - 17 fEB 2014orig" xfId="976" xr:uid="{00000000-0005-0000-0000-0000C4030000}"/>
    <cellStyle name="‡_STA-DRP_SMR2009_Weekly Meeting3_ 2011_11 Feb - 17 fEB 2014orig_21 Okt 2014 to ADRO" xfId="977" xr:uid="{00000000-0005-0000-0000-0000C5030000}"/>
    <cellStyle name="‡_STA-DRP_SMR2009_Weekly Meeting3_ 2011_11 Feb - 17 fEB 2014orig_28 Okt 2014 to ADRO" xfId="978" xr:uid="{00000000-0005-0000-0000-0000C6030000}"/>
    <cellStyle name="‡_STA-DRP_SMR2009_Weekly Meeting3_ 2011_11 Feb - 17 fEB 2014orig_Sheet1" xfId="979" xr:uid="{00000000-0005-0000-0000-0000C7030000}"/>
    <cellStyle name="‡_STA-DRP_SMR2009_Weekly Meeting3_ 2011_12 - 18 Nov 2013 rev Adro" xfId="980" xr:uid="{00000000-0005-0000-0000-0000C8030000}"/>
    <cellStyle name="‡_STA-DRP_SMR2009_Weekly Meeting3_ 2011_12 - 18 Nov 2013 rev Adro_11 Feb - 17 fEB 2014orig" xfId="981" xr:uid="{00000000-0005-0000-0000-0000C9030000}"/>
    <cellStyle name="‡_STA-DRP_SMR2009_Weekly Meeting3_ 2011_12 - 18 Nov 2013 rev Adro_11 Feb - 17 fEB 2014orig_21 Okt 2014 to ADRO" xfId="982" xr:uid="{00000000-0005-0000-0000-0000CA030000}"/>
    <cellStyle name="‡_STA-DRP_SMR2009_Weekly Meeting3_ 2011_12 - 18 Nov 2013 rev Adro_11 Feb - 17 fEB 2014orig_28 Okt 2014 to ADRO" xfId="983" xr:uid="{00000000-0005-0000-0000-0000CB030000}"/>
    <cellStyle name="‡_STA-DRP_SMR2009_Weekly Meeting3_ 2011_12 - 18 Nov 2013 rev Adro_11 Feb - 17 fEB 2014orig_Sheet1" xfId="984" xr:uid="{00000000-0005-0000-0000-0000CC030000}"/>
    <cellStyle name="‡_STA-DRP_SMR2009_Weekly Meeting3_ 2011_12 - 18 Nov 2013 rev Adro_21 Okt 2014 to ADRO" xfId="985" xr:uid="{00000000-0005-0000-0000-0000CD030000}"/>
    <cellStyle name="‡_STA-DRP_SMR2009_Weekly Meeting3_ 2011_12 - 18 Nov 2013 rev Adro_28 Okt 2014 to ADRO" xfId="986" xr:uid="{00000000-0005-0000-0000-0000CE030000}"/>
    <cellStyle name="‡_STA-DRP_SMR2009_Weekly Meeting3_ 2011_12 - 18 Nov 2013 rev Adro_Sheet1" xfId="987" xr:uid="{00000000-0005-0000-0000-0000CF030000}"/>
    <cellStyle name="‡_STA-DRP_SMR2009_Weekly Meeting3_ 2011_21 Okt 2014 to ADRO" xfId="988" xr:uid="{00000000-0005-0000-0000-0000D0030000}"/>
    <cellStyle name="‡_STA-DRP_SMR2009_Weekly Meeting3_ 2011_26 nov - 2 des 2013" xfId="989" xr:uid="{00000000-0005-0000-0000-0000D1030000}"/>
    <cellStyle name="‡_STA-DRP_SMR2009_Weekly Meeting3_ 2011_26 nov - 2 des 2013_1" xfId="990" xr:uid="{00000000-0005-0000-0000-0000D2030000}"/>
    <cellStyle name="‡_STA-DRP_SMR2009_Weekly Meeting3_ 2011_26 nov - 2 des 2013_1_11 Feb - 17 fEB 2014orig" xfId="991" xr:uid="{00000000-0005-0000-0000-0000D3030000}"/>
    <cellStyle name="‡_STA-DRP_SMR2009_Weekly Meeting3_ 2011_26 nov - 2 des 2013_1_11 Feb - 17 fEB 2014orig_21 Okt 2014 to ADRO" xfId="992" xr:uid="{00000000-0005-0000-0000-0000D4030000}"/>
    <cellStyle name="‡_STA-DRP_SMR2009_Weekly Meeting3_ 2011_26 nov - 2 des 2013_1_11 Feb - 17 fEB 2014orig_28 Okt 2014 to ADRO" xfId="993" xr:uid="{00000000-0005-0000-0000-0000D5030000}"/>
    <cellStyle name="‡_STA-DRP_SMR2009_Weekly Meeting3_ 2011_26 nov - 2 des 2013_1_11 Feb - 17 fEB 2014orig_Sheet1" xfId="994" xr:uid="{00000000-0005-0000-0000-0000D6030000}"/>
    <cellStyle name="‡_STA-DRP_SMR2009_Weekly Meeting3_ 2011_26 nov - 2 des 2013_1_21 Okt 2014 to ADRO" xfId="995" xr:uid="{00000000-0005-0000-0000-0000D7030000}"/>
    <cellStyle name="‡_STA-DRP_SMR2009_Weekly Meeting3_ 2011_26 nov - 2 des 2013_1_28 Okt 2014 to ADRO" xfId="996" xr:uid="{00000000-0005-0000-0000-0000D8030000}"/>
    <cellStyle name="‡_STA-DRP_SMR2009_Weekly Meeting3_ 2011_26 nov - 2 des 2013_1_Sheet1" xfId="997" xr:uid="{00000000-0005-0000-0000-0000D9030000}"/>
    <cellStyle name="‡_STA-DRP_SMR2009_Weekly Meeting3_ 2011_26 nov - 2 des 2013_11 Feb - 17 fEB 2014orig" xfId="998" xr:uid="{00000000-0005-0000-0000-0000DA030000}"/>
    <cellStyle name="‡_STA-DRP_SMR2009_Weekly Meeting3_ 2011_26 nov - 2 des 2013_11 Feb - 17 fEB 2014orig_21 Okt 2014 to ADRO" xfId="999" xr:uid="{00000000-0005-0000-0000-0000DB030000}"/>
    <cellStyle name="‡_STA-DRP_SMR2009_Weekly Meeting3_ 2011_26 nov - 2 des 2013_11 Feb - 17 fEB 2014orig_28 Okt 2014 to ADRO" xfId="1000" xr:uid="{00000000-0005-0000-0000-0000DC030000}"/>
    <cellStyle name="‡_STA-DRP_SMR2009_Weekly Meeting3_ 2011_26 nov - 2 des 2013_11 Feb - 17 fEB 2014orig_Sheet1" xfId="1001" xr:uid="{00000000-0005-0000-0000-0000DD030000}"/>
    <cellStyle name="‡_STA-DRP_SMR2009_Weekly Meeting3_ 2011_26 nov - 2 des 2013_2" xfId="1002" xr:uid="{00000000-0005-0000-0000-0000DE030000}"/>
    <cellStyle name="‡_STA-DRP_SMR2009_Weekly Meeting3_ 2011_26 nov - 2 des 2013_2_07 Jan - 13 Jan 2014" xfId="1003" xr:uid="{00000000-0005-0000-0000-0000DF030000}"/>
    <cellStyle name="‡_STA-DRP_SMR2009_Weekly Meeting3_ 2011_26 nov - 2 des 2013_2_07 Jan - 13 Jan 2014_11 Feb - 17 fEB 2014orig" xfId="1004" xr:uid="{00000000-0005-0000-0000-0000E0030000}"/>
    <cellStyle name="‡_STA-DRP_SMR2009_Weekly Meeting3_ 2011_26 nov - 2 des 2013_2_07 Jan - 13 Jan 2014_11 Feb - 17 fEB 2014orig_21 Okt 2014 to ADRO" xfId="1005" xr:uid="{00000000-0005-0000-0000-0000E1030000}"/>
    <cellStyle name="‡_STA-DRP_SMR2009_Weekly Meeting3_ 2011_26 nov - 2 des 2013_2_07 Jan - 13 Jan 2014_11 Feb - 17 fEB 2014orig_28 Okt 2014 to ADRO" xfId="1006" xr:uid="{00000000-0005-0000-0000-0000E2030000}"/>
    <cellStyle name="‡_STA-DRP_SMR2009_Weekly Meeting3_ 2011_26 nov - 2 des 2013_2_07 Jan - 13 Jan 2014_11 Feb - 17 fEB 2014orig_Sheet1" xfId="1007" xr:uid="{00000000-0005-0000-0000-0000E3030000}"/>
    <cellStyle name="‡_STA-DRP_SMR2009_Weekly Meeting3_ 2011_26 nov - 2 des 2013_2_07 Jan - 13 Jan 2014_21 Okt 2014 to ADRO" xfId="1008" xr:uid="{00000000-0005-0000-0000-0000E4030000}"/>
    <cellStyle name="‡_STA-DRP_SMR2009_Weekly Meeting3_ 2011_26 nov - 2 des 2013_2_07 Jan - 13 Jan 2014_28 Okt 2014 to ADRO" xfId="1009" xr:uid="{00000000-0005-0000-0000-0000E5030000}"/>
    <cellStyle name="‡_STA-DRP_SMR2009_Weekly Meeting3_ 2011_26 nov - 2 des 2013_2_07 Jan - 13 Jan 2014_Sheet1" xfId="1010" xr:uid="{00000000-0005-0000-0000-0000E6030000}"/>
    <cellStyle name="‡_STA-DRP_SMR2009_Weekly Meeting3_ 2011_26 nov - 2 des 2013_2_11 Feb - 17 fEB 2014orig" xfId="1011" xr:uid="{00000000-0005-0000-0000-0000E7030000}"/>
    <cellStyle name="‡_STA-DRP_SMR2009_Weekly Meeting3_ 2011_26 nov - 2 des 2013_2_11 Feb - 17 fEB 2014orig_21 Okt 2014 to ADRO" xfId="1012" xr:uid="{00000000-0005-0000-0000-0000E8030000}"/>
    <cellStyle name="‡_STA-DRP_SMR2009_Weekly Meeting3_ 2011_26 nov - 2 des 2013_2_11 Feb - 17 fEB 2014orig_28 Okt 2014 to ADRO" xfId="1013" xr:uid="{00000000-0005-0000-0000-0000E9030000}"/>
    <cellStyle name="‡_STA-DRP_SMR2009_Weekly Meeting3_ 2011_26 nov - 2 des 2013_2_11 Feb - 17 fEB 2014orig_Sheet1" xfId="1014" xr:uid="{00000000-0005-0000-0000-0000EA030000}"/>
    <cellStyle name="‡_STA-DRP_SMR2009_Weekly Meeting3_ 2011_26 nov - 2 des 2013_2_21 Okt 2014 to ADRO" xfId="1015" xr:uid="{00000000-0005-0000-0000-0000EB030000}"/>
    <cellStyle name="‡_STA-DRP_SMR2009_Weekly Meeting3_ 2011_26 nov - 2 des 2013_2_28 Okt 2014 to ADRO" xfId="1016" xr:uid="{00000000-0005-0000-0000-0000EC030000}"/>
    <cellStyle name="‡_STA-DRP_SMR2009_Weekly Meeting3_ 2011_26 nov - 2 des 2013_2_Sheet1" xfId="1017" xr:uid="{00000000-0005-0000-0000-0000ED030000}"/>
    <cellStyle name="‡_STA-DRP_SMR2009_Weekly Meeting3_ 2011_26 nov - 2 des 2013_21 Okt 2014 to ADRO" xfId="1018" xr:uid="{00000000-0005-0000-0000-0000EE030000}"/>
    <cellStyle name="‡_STA-DRP_SMR2009_Weekly Meeting3_ 2011_26 nov - 2 des 2013_28 Okt 2014 to ADRO" xfId="1019" xr:uid="{00000000-0005-0000-0000-0000EF030000}"/>
    <cellStyle name="‡_STA-DRP_SMR2009_Weekly Meeting3_ 2011_26 nov - 2 des 2013_Sheet1" xfId="1020" xr:uid="{00000000-0005-0000-0000-0000F0030000}"/>
    <cellStyle name="‡_STA-DRP_SMR2009_Weekly Meeting3_ 2011_28 Okt 2014 to ADRO" xfId="1021" xr:uid="{00000000-0005-0000-0000-0000F1030000}"/>
    <cellStyle name="‡_STA-DRP_SMR2009_Weekly Meeting3_ 2011_DMHR11_4" xfId="1022" xr:uid="{00000000-0005-0000-0000-0000F2030000}"/>
    <cellStyle name="‡_STA-DRP_SMR2009_Weekly Meeting3_ 2011_DMHR11_4 2" xfId="1023" xr:uid="{00000000-0005-0000-0000-0000F3030000}"/>
    <cellStyle name="‡_STA-DRP_SMR2009_Weekly Meeting3_ 2011_DMHR11_4_11 Feb - 17 fEB 2014orig" xfId="1024" xr:uid="{00000000-0005-0000-0000-0000F4030000}"/>
    <cellStyle name="‡_STA-DRP_SMR2009_Weekly Meeting3_ 2011_DMHR11_4_11 Feb - 17 fEB 2014orig_21 Okt 2014 to ADRO" xfId="1025" xr:uid="{00000000-0005-0000-0000-0000F5030000}"/>
    <cellStyle name="‡_STA-DRP_SMR2009_Weekly Meeting3_ 2011_DMHR11_4_11 Feb - 17 fEB 2014orig_28 Okt 2014 to ADRO" xfId="1026" xr:uid="{00000000-0005-0000-0000-0000F6030000}"/>
    <cellStyle name="‡_STA-DRP_SMR2009_Weekly Meeting3_ 2011_DMHR11_4_11 Feb - 17 fEB 2014orig_Sheet1" xfId="1027" xr:uid="{00000000-0005-0000-0000-0000F7030000}"/>
    <cellStyle name="‡_STA-DRP_SMR2009_Weekly Meeting3_ 2011_DMHR11_4_12 - 18 Nov 2013 rev Adro" xfId="1028" xr:uid="{00000000-0005-0000-0000-0000F8030000}"/>
    <cellStyle name="‡_STA-DRP_SMR2009_Weekly Meeting3_ 2011_DMHR11_4_12 - 18 Nov 2013 rev Adro_11 Feb - 17 fEB 2014orig" xfId="1029" xr:uid="{00000000-0005-0000-0000-0000F9030000}"/>
    <cellStyle name="‡_STA-DRP_SMR2009_Weekly Meeting3_ 2011_DMHR11_4_12 - 18 Nov 2013 rev Adro_11 Feb - 17 fEB 2014orig_21 Okt 2014 to ADRO" xfId="1030" xr:uid="{00000000-0005-0000-0000-0000FA030000}"/>
    <cellStyle name="‡_STA-DRP_SMR2009_Weekly Meeting3_ 2011_DMHR11_4_12 - 18 Nov 2013 rev Adro_11 Feb - 17 fEB 2014orig_28 Okt 2014 to ADRO" xfId="1031" xr:uid="{00000000-0005-0000-0000-0000FB030000}"/>
    <cellStyle name="‡_STA-DRP_SMR2009_Weekly Meeting3_ 2011_DMHR11_4_12 - 18 Nov 2013 rev Adro_11 Feb - 17 fEB 2014orig_Sheet1" xfId="1032" xr:uid="{00000000-0005-0000-0000-0000FC030000}"/>
    <cellStyle name="‡_STA-DRP_SMR2009_Weekly Meeting3_ 2011_DMHR11_4_12 - 18 Nov 2013 rev Adro_21 Okt 2014 to ADRO" xfId="1033" xr:uid="{00000000-0005-0000-0000-0000FD030000}"/>
    <cellStyle name="‡_STA-DRP_SMR2009_Weekly Meeting3_ 2011_DMHR11_4_12 - 18 Nov 2013 rev Adro_28 Okt 2014 to ADRO" xfId="1034" xr:uid="{00000000-0005-0000-0000-0000FE030000}"/>
    <cellStyle name="‡_STA-DRP_SMR2009_Weekly Meeting3_ 2011_DMHR11_4_12 - 18 Nov 2013 rev Adro_Sheet1" xfId="1035" xr:uid="{00000000-0005-0000-0000-0000FF030000}"/>
    <cellStyle name="‡_STA-DRP_SMR2009_Weekly Meeting3_ 2011_DMHR11_4_21 Okt 2014 to ADRO" xfId="1036" xr:uid="{00000000-0005-0000-0000-000000040000}"/>
    <cellStyle name="‡_STA-DRP_SMR2009_Weekly Meeting3_ 2011_DMHR11_4_26 nov - 2 des 2013" xfId="1037" xr:uid="{00000000-0005-0000-0000-000001040000}"/>
    <cellStyle name="‡_STA-DRP_SMR2009_Weekly Meeting3_ 2011_DMHR11_4_26 nov - 2 des 2013_1" xfId="1038" xr:uid="{00000000-0005-0000-0000-000002040000}"/>
    <cellStyle name="‡_STA-DRP_SMR2009_Weekly Meeting3_ 2011_DMHR11_4_26 nov - 2 des 2013_1_11 Feb - 17 fEB 2014orig" xfId="1039" xr:uid="{00000000-0005-0000-0000-000003040000}"/>
    <cellStyle name="‡_STA-DRP_SMR2009_Weekly Meeting3_ 2011_DMHR11_4_26 nov - 2 des 2013_1_11 Feb - 17 fEB 2014orig_21 Okt 2014 to ADRO" xfId="1040" xr:uid="{00000000-0005-0000-0000-000004040000}"/>
    <cellStyle name="‡_STA-DRP_SMR2009_Weekly Meeting3_ 2011_DMHR11_4_26 nov - 2 des 2013_1_11 Feb - 17 fEB 2014orig_28 Okt 2014 to ADRO" xfId="1041" xr:uid="{00000000-0005-0000-0000-000005040000}"/>
    <cellStyle name="‡_STA-DRP_SMR2009_Weekly Meeting3_ 2011_DMHR11_4_26 nov - 2 des 2013_1_11 Feb - 17 fEB 2014orig_Sheet1" xfId="1042" xr:uid="{00000000-0005-0000-0000-000006040000}"/>
    <cellStyle name="‡_STA-DRP_SMR2009_Weekly Meeting3_ 2011_DMHR11_4_26 nov - 2 des 2013_1_21 Okt 2014 to ADRO" xfId="1043" xr:uid="{00000000-0005-0000-0000-000007040000}"/>
    <cellStyle name="‡_STA-DRP_SMR2009_Weekly Meeting3_ 2011_DMHR11_4_26 nov - 2 des 2013_1_28 Okt 2014 to ADRO" xfId="1044" xr:uid="{00000000-0005-0000-0000-000008040000}"/>
    <cellStyle name="‡_STA-DRP_SMR2009_Weekly Meeting3_ 2011_DMHR11_4_26 nov - 2 des 2013_1_Sheet1" xfId="1045" xr:uid="{00000000-0005-0000-0000-000009040000}"/>
    <cellStyle name="‡_STA-DRP_SMR2009_Weekly Meeting3_ 2011_DMHR11_4_26 nov - 2 des 2013_11 Feb - 17 fEB 2014orig" xfId="1046" xr:uid="{00000000-0005-0000-0000-00000A040000}"/>
    <cellStyle name="‡_STA-DRP_SMR2009_Weekly Meeting3_ 2011_DMHR11_4_26 nov - 2 des 2013_11 Feb - 17 fEB 2014orig_21 Okt 2014 to ADRO" xfId="1047" xr:uid="{00000000-0005-0000-0000-00000B040000}"/>
    <cellStyle name="‡_STA-DRP_SMR2009_Weekly Meeting3_ 2011_DMHR11_4_26 nov - 2 des 2013_11 Feb - 17 fEB 2014orig_28 Okt 2014 to ADRO" xfId="1048" xr:uid="{00000000-0005-0000-0000-00000C040000}"/>
    <cellStyle name="‡_STA-DRP_SMR2009_Weekly Meeting3_ 2011_DMHR11_4_26 nov - 2 des 2013_11 Feb - 17 fEB 2014orig_Sheet1" xfId="1049" xr:uid="{00000000-0005-0000-0000-00000D040000}"/>
    <cellStyle name="‡_STA-DRP_SMR2009_Weekly Meeting3_ 2011_DMHR11_4_26 nov - 2 des 2013_2" xfId="1050" xr:uid="{00000000-0005-0000-0000-00000E040000}"/>
    <cellStyle name="‡_STA-DRP_SMR2009_Weekly Meeting3_ 2011_DMHR11_4_26 nov - 2 des 2013_2_07 Jan - 13 Jan 2014" xfId="1051" xr:uid="{00000000-0005-0000-0000-00000F040000}"/>
    <cellStyle name="‡_STA-DRP_SMR2009_Weekly Meeting3_ 2011_DMHR11_4_26 nov - 2 des 2013_2_07 Jan - 13 Jan 2014_11 Feb - 17 fEB 2014orig" xfId="1052" xr:uid="{00000000-0005-0000-0000-000010040000}"/>
    <cellStyle name="‡_STA-DRP_SMR2009_Weekly Meeting3_ 2011_DMHR11_4_26 nov - 2 des 2013_2_07 Jan - 13 Jan 2014_11 Feb - 17 fEB 2014orig_21 Okt 2014 to ADRO" xfId="1053" xr:uid="{00000000-0005-0000-0000-000011040000}"/>
    <cellStyle name="‡_STA-DRP_SMR2009_Weekly Meeting3_ 2011_DMHR11_4_26 nov - 2 des 2013_2_07 Jan - 13 Jan 2014_11 Feb - 17 fEB 2014orig_28 Okt 2014 to ADRO" xfId="1054" xr:uid="{00000000-0005-0000-0000-000012040000}"/>
    <cellStyle name="‡_STA-DRP_SMR2009_Weekly Meeting3_ 2011_DMHR11_4_26 nov - 2 des 2013_2_07 Jan - 13 Jan 2014_11 Feb - 17 fEB 2014orig_Sheet1" xfId="1055" xr:uid="{00000000-0005-0000-0000-000013040000}"/>
    <cellStyle name="‡_STA-DRP_SMR2009_Weekly Meeting3_ 2011_DMHR11_4_26 nov - 2 des 2013_2_07 Jan - 13 Jan 2014_21 Okt 2014 to ADRO" xfId="1056" xr:uid="{00000000-0005-0000-0000-000014040000}"/>
    <cellStyle name="‡_STA-DRP_SMR2009_Weekly Meeting3_ 2011_DMHR11_4_26 nov - 2 des 2013_2_07 Jan - 13 Jan 2014_28 Okt 2014 to ADRO" xfId="1057" xr:uid="{00000000-0005-0000-0000-000015040000}"/>
    <cellStyle name="‡_STA-DRP_SMR2009_Weekly Meeting3_ 2011_DMHR11_4_26 nov - 2 des 2013_2_07 Jan - 13 Jan 2014_Sheet1" xfId="1058" xr:uid="{00000000-0005-0000-0000-000016040000}"/>
    <cellStyle name="‡_STA-DRP_SMR2009_Weekly Meeting3_ 2011_DMHR11_4_26 nov - 2 des 2013_2_11 Feb - 17 fEB 2014orig" xfId="1059" xr:uid="{00000000-0005-0000-0000-000017040000}"/>
    <cellStyle name="‡_STA-DRP_SMR2009_Weekly Meeting3_ 2011_DMHR11_4_26 nov - 2 des 2013_2_11 Feb - 17 fEB 2014orig_21 Okt 2014 to ADRO" xfId="1060" xr:uid="{00000000-0005-0000-0000-000018040000}"/>
    <cellStyle name="‡_STA-DRP_SMR2009_Weekly Meeting3_ 2011_DMHR11_4_26 nov - 2 des 2013_2_11 Feb - 17 fEB 2014orig_28 Okt 2014 to ADRO" xfId="1061" xr:uid="{00000000-0005-0000-0000-000019040000}"/>
    <cellStyle name="‡_STA-DRP_SMR2009_Weekly Meeting3_ 2011_DMHR11_4_26 nov - 2 des 2013_2_11 Feb - 17 fEB 2014orig_Sheet1" xfId="1062" xr:uid="{00000000-0005-0000-0000-00001A040000}"/>
    <cellStyle name="‡_STA-DRP_SMR2009_Weekly Meeting3_ 2011_DMHR11_4_26 nov - 2 des 2013_2_21 Okt 2014 to ADRO" xfId="1063" xr:uid="{00000000-0005-0000-0000-00001B040000}"/>
    <cellStyle name="‡_STA-DRP_SMR2009_Weekly Meeting3_ 2011_DMHR11_4_26 nov - 2 des 2013_2_28 Okt 2014 to ADRO" xfId="1064" xr:uid="{00000000-0005-0000-0000-00001C040000}"/>
    <cellStyle name="‡_STA-DRP_SMR2009_Weekly Meeting3_ 2011_DMHR11_4_26 nov - 2 des 2013_2_Sheet1" xfId="1065" xr:uid="{00000000-0005-0000-0000-00001D040000}"/>
    <cellStyle name="‡_STA-DRP_SMR2009_Weekly Meeting3_ 2011_DMHR11_4_26 nov - 2 des 2013_21 Okt 2014 to ADRO" xfId="1066" xr:uid="{00000000-0005-0000-0000-00001E040000}"/>
    <cellStyle name="‡_STA-DRP_SMR2009_Weekly Meeting3_ 2011_DMHR11_4_26 nov - 2 des 2013_28 Okt 2014 to ADRO" xfId="1067" xr:uid="{00000000-0005-0000-0000-00001F040000}"/>
    <cellStyle name="‡_STA-DRP_SMR2009_Weekly Meeting3_ 2011_DMHR11_4_26 nov - 2 des 2013_Sheet1" xfId="1068" xr:uid="{00000000-0005-0000-0000-000020040000}"/>
    <cellStyle name="‡_STA-DRP_SMR2009_Weekly Meeting3_ 2011_DMHR11_4_28 Okt 2014 to ADRO" xfId="1069" xr:uid="{00000000-0005-0000-0000-000021040000}"/>
    <cellStyle name="‡_STA-DRP_SMR2009_Weekly Meeting3_ 2011_DMHR11_4_Sheet1" xfId="1070" xr:uid="{00000000-0005-0000-0000-000022040000}"/>
    <cellStyle name="‡_STA-DRP_SMR2009_Weekly Meeting3_ 2011_Sheet1" xfId="1071" xr:uid="{00000000-0005-0000-0000-000023040000}"/>
    <cellStyle name="¹éºÐÀ²_±âÅ¸" xfId="1072" xr:uid="{00000000-0005-0000-0000-000024040000}"/>
    <cellStyle name="20% - Accent1 2" xfId="1073" xr:uid="{00000000-0005-0000-0000-000025040000}"/>
    <cellStyle name="20% - Accent1 3" xfId="1074" xr:uid="{00000000-0005-0000-0000-000026040000}"/>
    <cellStyle name="20% - Accent1 3 2" xfId="1075" xr:uid="{00000000-0005-0000-0000-000027040000}"/>
    <cellStyle name="20% - Accent1 4" xfId="1076" xr:uid="{00000000-0005-0000-0000-000028040000}"/>
    <cellStyle name="20% - Accent1 4 2" xfId="1077" xr:uid="{00000000-0005-0000-0000-000029040000}"/>
    <cellStyle name="20% - Accent1 5" xfId="1078" xr:uid="{00000000-0005-0000-0000-00002A040000}"/>
    <cellStyle name="20% - Accent1 5 2" xfId="1079" xr:uid="{00000000-0005-0000-0000-00002B040000}"/>
    <cellStyle name="20% - Accent1 6" xfId="1080" xr:uid="{00000000-0005-0000-0000-00002C040000}"/>
    <cellStyle name="20% - Accent2 2" xfId="1081" xr:uid="{00000000-0005-0000-0000-00002D040000}"/>
    <cellStyle name="20% - Accent2 3" xfId="1082" xr:uid="{00000000-0005-0000-0000-00002E040000}"/>
    <cellStyle name="20% - Accent2 3 2" xfId="1083" xr:uid="{00000000-0005-0000-0000-00002F040000}"/>
    <cellStyle name="20% - Accent2 4" xfId="1084" xr:uid="{00000000-0005-0000-0000-000030040000}"/>
    <cellStyle name="20% - Accent2 4 2" xfId="1085" xr:uid="{00000000-0005-0000-0000-000031040000}"/>
    <cellStyle name="20% - Accent2 5" xfId="1086" xr:uid="{00000000-0005-0000-0000-000032040000}"/>
    <cellStyle name="20% - Accent2 5 2" xfId="1087" xr:uid="{00000000-0005-0000-0000-000033040000}"/>
    <cellStyle name="20% - Accent2 6" xfId="1088" xr:uid="{00000000-0005-0000-0000-000034040000}"/>
    <cellStyle name="20% - Accent3 100" xfId="1089" xr:uid="{00000000-0005-0000-0000-000035040000}"/>
    <cellStyle name="20% - Accent3 100 2" xfId="1090" xr:uid="{00000000-0005-0000-0000-000036040000}"/>
    <cellStyle name="20% - Accent3 100 2 2" xfId="2483" xr:uid="{00000000-0005-0000-0000-000037040000}"/>
    <cellStyle name="20% - Accent3 100 3" xfId="1091" xr:uid="{00000000-0005-0000-0000-000038040000}"/>
    <cellStyle name="20% - Accent3 100 3 2" xfId="2484" xr:uid="{00000000-0005-0000-0000-000039040000}"/>
    <cellStyle name="20% - Accent3 100 4" xfId="2482" xr:uid="{00000000-0005-0000-0000-00003A040000}"/>
    <cellStyle name="20% - Accent3 2" xfId="1092" xr:uid="{00000000-0005-0000-0000-00003B040000}"/>
    <cellStyle name="20% - Accent3 3" xfId="1093" xr:uid="{00000000-0005-0000-0000-00003C040000}"/>
    <cellStyle name="20% - Accent3 3 2" xfId="1094" xr:uid="{00000000-0005-0000-0000-00003D040000}"/>
    <cellStyle name="20% - Accent3 4" xfId="1095" xr:uid="{00000000-0005-0000-0000-00003E040000}"/>
    <cellStyle name="20% - Accent3 4 2" xfId="1096" xr:uid="{00000000-0005-0000-0000-00003F040000}"/>
    <cellStyle name="20% - Accent3 5" xfId="1097" xr:uid="{00000000-0005-0000-0000-000040040000}"/>
    <cellStyle name="20% - Accent3 5 2" xfId="1098" xr:uid="{00000000-0005-0000-0000-000041040000}"/>
    <cellStyle name="20% - Accent3 6" xfId="1099" xr:uid="{00000000-0005-0000-0000-000042040000}"/>
    <cellStyle name="20% - Accent4 2" xfId="1100" xr:uid="{00000000-0005-0000-0000-000043040000}"/>
    <cellStyle name="20% - Accent4 3" xfId="1101" xr:uid="{00000000-0005-0000-0000-000044040000}"/>
    <cellStyle name="20% - Accent4 3 2" xfId="1102" xr:uid="{00000000-0005-0000-0000-000045040000}"/>
    <cellStyle name="20% - Accent4 4" xfId="1103" xr:uid="{00000000-0005-0000-0000-000046040000}"/>
    <cellStyle name="20% - Accent4 4 2" xfId="1104" xr:uid="{00000000-0005-0000-0000-000047040000}"/>
    <cellStyle name="20% - Accent4 5" xfId="1105" xr:uid="{00000000-0005-0000-0000-000048040000}"/>
    <cellStyle name="20% - Accent4 5 2" xfId="1106" xr:uid="{00000000-0005-0000-0000-000049040000}"/>
    <cellStyle name="20% - Accent4 6" xfId="1107" xr:uid="{00000000-0005-0000-0000-00004A040000}"/>
    <cellStyle name="20% - Accent5 2" xfId="1108" xr:uid="{00000000-0005-0000-0000-00004B040000}"/>
    <cellStyle name="20% - Accent5 3" xfId="1109" xr:uid="{00000000-0005-0000-0000-00004C040000}"/>
    <cellStyle name="20% - Accent5 3 2" xfId="1110" xr:uid="{00000000-0005-0000-0000-00004D040000}"/>
    <cellStyle name="20% - Accent5 4" xfId="1111" xr:uid="{00000000-0005-0000-0000-00004E040000}"/>
    <cellStyle name="20% - Accent5 4 2" xfId="1112" xr:uid="{00000000-0005-0000-0000-00004F040000}"/>
    <cellStyle name="20% - Accent5 5" xfId="1113" xr:uid="{00000000-0005-0000-0000-000050040000}"/>
    <cellStyle name="20% - Accent5 5 2" xfId="1114" xr:uid="{00000000-0005-0000-0000-000051040000}"/>
    <cellStyle name="20% - Accent5 6" xfId="1115" xr:uid="{00000000-0005-0000-0000-000052040000}"/>
    <cellStyle name="20% - Accent6 2" xfId="1116" xr:uid="{00000000-0005-0000-0000-000053040000}"/>
    <cellStyle name="20% - Accent6 3" xfId="1117" xr:uid="{00000000-0005-0000-0000-000054040000}"/>
    <cellStyle name="20% - Accent6 3 2" xfId="1118" xr:uid="{00000000-0005-0000-0000-000055040000}"/>
    <cellStyle name="20% - Accent6 4" xfId="1119" xr:uid="{00000000-0005-0000-0000-000056040000}"/>
    <cellStyle name="20% - Accent6 4 2" xfId="1120" xr:uid="{00000000-0005-0000-0000-000057040000}"/>
    <cellStyle name="20% - Accent6 5" xfId="1121" xr:uid="{00000000-0005-0000-0000-000058040000}"/>
    <cellStyle name="20% - Accent6 5 2" xfId="1122" xr:uid="{00000000-0005-0000-0000-000059040000}"/>
    <cellStyle name="20% - Accent6 6" xfId="1123" xr:uid="{00000000-0005-0000-0000-00005A040000}"/>
    <cellStyle name="40% - Accent1 2" xfId="1124" xr:uid="{00000000-0005-0000-0000-00005B040000}"/>
    <cellStyle name="40% - Accent1 3" xfId="1125" xr:uid="{00000000-0005-0000-0000-00005C040000}"/>
    <cellStyle name="40% - Accent1 3 2" xfId="1126" xr:uid="{00000000-0005-0000-0000-00005D040000}"/>
    <cellStyle name="40% - Accent1 4" xfId="1127" xr:uid="{00000000-0005-0000-0000-00005E040000}"/>
    <cellStyle name="40% - Accent1 4 2" xfId="1128" xr:uid="{00000000-0005-0000-0000-00005F040000}"/>
    <cellStyle name="40% - Accent1 5" xfId="1129" xr:uid="{00000000-0005-0000-0000-000060040000}"/>
    <cellStyle name="40% - Accent1 5 2" xfId="1130" xr:uid="{00000000-0005-0000-0000-000061040000}"/>
    <cellStyle name="40% - Accent1 6" xfId="1131" xr:uid="{00000000-0005-0000-0000-000062040000}"/>
    <cellStyle name="40% - Accent2 2" xfId="1132" xr:uid="{00000000-0005-0000-0000-000063040000}"/>
    <cellStyle name="40% - Accent2 3" xfId="1133" xr:uid="{00000000-0005-0000-0000-000064040000}"/>
    <cellStyle name="40% - Accent2 3 2" xfId="1134" xr:uid="{00000000-0005-0000-0000-000065040000}"/>
    <cellStyle name="40% - Accent2 4" xfId="1135" xr:uid="{00000000-0005-0000-0000-000066040000}"/>
    <cellStyle name="40% - Accent2 4 2" xfId="1136" xr:uid="{00000000-0005-0000-0000-000067040000}"/>
    <cellStyle name="40% - Accent2 5" xfId="1137" xr:uid="{00000000-0005-0000-0000-000068040000}"/>
    <cellStyle name="40% - Accent2 5 2" xfId="1138" xr:uid="{00000000-0005-0000-0000-000069040000}"/>
    <cellStyle name="40% - Accent2 6" xfId="1139" xr:uid="{00000000-0005-0000-0000-00006A040000}"/>
    <cellStyle name="40% - Accent3 2" xfId="1140" xr:uid="{00000000-0005-0000-0000-00006B040000}"/>
    <cellStyle name="40% - Accent3 3" xfId="1141" xr:uid="{00000000-0005-0000-0000-00006C040000}"/>
    <cellStyle name="40% - Accent3 3 2" xfId="1142" xr:uid="{00000000-0005-0000-0000-00006D040000}"/>
    <cellStyle name="40% - Accent3 4" xfId="1143" xr:uid="{00000000-0005-0000-0000-00006E040000}"/>
    <cellStyle name="40% - Accent3 4 2" xfId="1144" xr:uid="{00000000-0005-0000-0000-00006F040000}"/>
    <cellStyle name="40% - Accent3 5" xfId="1145" xr:uid="{00000000-0005-0000-0000-000070040000}"/>
    <cellStyle name="40% - Accent3 5 2" xfId="1146" xr:uid="{00000000-0005-0000-0000-000071040000}"/>
    <cellStyle name="40% - Accent3 6" xfId="1147" xr:uid="{00000000-0005-0000-0000-000072040000}"/>
    <cellStyle name="40% - Accent4 2" xfId="1148" xr:uid="{00000000-0005-0000-0000-000073040000}"/>
    <cellStyle name="40% - Accent4 3" xfId="1149" xr:uid="{00000000-0005-0000-0000-000074040000}"/>
    <cellStyle name="40% - Accent4 3 2" xfId="1150" xr:uid="{00000000-0005-0000-0000-000075040000}"/>
    <cellStyle name="40% - Accent4 4" xfId="1151" xr:uid="{00000000-0005-0000-0000-000076040000}"/>
    <cellStyle name="40% - Accent4 4 2" xfId="1152" xr:uid="{00000000-0005-0000-0000-000077040000}"/>
    <cellStyle name="40% - Accent4 5" xfId="1153" xr:uid="{00000000-0005-0000-0000-000078040000}"/>
    <cellStyle name="40% - Accent4 5 2" xfId="1154" xr:uid="{00000000-0005-0000-0000-000079040000}"/>
    <cellStyle name="40% - Accent4 6" xfId="1155" xr:uid="{00000000-0005-0000-0000-00007A040000}"/>
    <cellStyle name="40% - Accent5 2" xfId="1156" xr:uid="{00000000-0005-0000-0000-00007B040000}"/>
    <cellStyle name="40% - Accent5 3" xfId="1157" xr:uid="{00000000-0005-0000-0000-00007C040000}"/>
    <cellStyle name="40% - Accent5 3 2" xfId="1158" xr:uid="{00000000-0005-0000-0000-00007D040000}"/>
    <cellStyle name="40% - Accent5 4" xfId="1159" xr:uid="{00000000-0005-0000-0000-00007E040000}"/>
    <cellStyle name="40% - Accent5 4 2" xfId="1160" xr:uid="{00000000-0005-0000-0000-00007F040000}"/>
    <cellStyle name="40% - Accent5 5" xfId="1161" xr:uid="{00000000-0005-0000-0000-000080040000}"/>
    <cellStyle name="40% - Accent5 5 2" xfId="1162" xr:uid="{00000000-0005-0000-0000-000081040000}"/>
    <cellStyle name="40% - Accent5 6" xfId="1163" xr:uid="{00000000-0005-0000-0000-000082040000}"/>
    <cellStyle name="40% - Accent6 2" xfId="1164" xr:uid="{00000000-0005-0000-0000-000083040000}"/>
    <cellStyle name="40% - Accent6 3" xfId="1165" xr:uid="{00000000-0005-0000-0000-000084040000}"/>
    <cellStyle name="40% - Accent6 3 2" xfId="1166" xr:uid="{00000000-0005-0000-0000-000085040000}"/>
    <cellStyle name="40% - Accent6 4" xfId="1167" xr:uid="{00000000-0005-0000-0000-000086040000}"/>
    <cellStyle name="40% - Accent6 4 2" xfId="1168" xr:uid="{00000000-0005-0000-0000-000087040000}"/>
    <cellStyle name="40% - Accent6 5" xfId="1169" xr:uid="{00000000-0005-0000-0000-000088040000}"/>
    <cellStyle name="40% - Accent6 5 2" xfId="1170" xr:uid="{00000000-0005-0000-0000-000089040000}"/>
    <cellStyle name="40% - Accent6 6" xfId="1171" xr:uid="{00000000-0005-0000-0000-00008A040000}"/>
    <cellStyle name="60% - Accent1 2" xfId="1172" xr:uid="{00000000-0005-0000-0000-00008B040000}"/>
    <cellStyle name="60% - Accent1 2 2" xfId="1173" xr:uid="{00000000-0005-0000-0000-00008C040000}"/>
    <cellStyle name="60% - Accent2 2" xfId="1174" xr:uid="{00000000-0005-0000-0000-00008D040000}"/>
    <cellStyle name="60% - Accent2 2 2" xfId="1175" xr:uid="{00000000-0005-0000-0000-00008E040000}"/>
    <cellStyle name="60% - Accent3 2" xfId="1176" xr:uid="{00000000-0005-0000-0000-00008F040000}"/>
    <cellStyle name="60% - Accent3 2 2" xfId="1177" xr:uid="{00000000-0005-0000-0000-000090040000}"/>
    <cellStyle name="60% - Accent4 2" xfId="1178" xr:uid="{00000000-0005-0000-0000-000091040000}"/>
    <cellStyle name="60% - Accent4 2 2" xfId="1179" xr:uid="{00000000-0005-0000-0000-000092040000}"/>
    <cellStyle name="60% - Accent5 2" xfId="1180" xr:uid="{00000000-0005-0000-0000-000093040000}"/>
    <cellStyle name="60% - Accent5 2 2" xfId="1181" xr:uid="{00000000-0005-0000-0000-000094040000}"/>
    <cellStyle name="60% - Accent6 2" xfId="1182" xr:uid="{00000000-0005-0000-0000-000095040000}"/>
    <cellStyle name="60% - Accent6 2 2" xfId="1183" xr:uid="{00000000-0005-0000-0000-000096040000}"/>
    <cellStyle name="Accent1 2" xfId="1184" xr:uid="{00000000-0005-0000-0000-000097040000}"/>
    <cellStyle name="Accent1 2 2" xfId="1185" xr:uid="{00000000-0005-0000-0000-000098040000}"/>
    <cellStyle name="Accent2 2" xfId="1186" xr:uid="{00000000-0005-0000-0000-000099040000}"/>
    <cellStyle name="Accent2 2 2" xfId="1187" xr:uid="{00000000-0005-0000-0000-00009A040000}"/>
    <cellStyle name="Accent3 2" xfId="1188" xr:uid="{00000000-0005-0000-0000-00009B040000}"/>
    <cellStyle name="Accent3 2 2" xfId="1189" xr:uid="{00000000-0005-0000-0000-00009C040000}"/>
    <cellStyle name="Accent4 2" xfId="1190" xr:uid="{00000000-0005-0000-0000-00009D040000}"/>
    <cellStyle name="Accent4 2 2" xfId="1191" xr:uid="{00000000-0005-0000-0000-00009E040000}"/>
    <cellStyle name="Accent5 2" xfId="1192" xr:uid="{00000000-0005-0000-0000-00009F040000}"/>
    <cellStyle name="Accent5 2 2" xfId="1193" xr:uid="{00000000-0005-0000-0000-0000A0040000}"/>
    <cellStyle name="Accent6 2" xfId="1194" xr:uid="{00000000-0005-0000-0000-0000A1040000}"/>
    <cellStyle name="Accent6 2 2" xfId="1195" xr:uid="{00000000-0005-0000-0000-0000A2040000}"/>
    <cellStyle name="ÅëÈ­ [0]_±âÅ¸" xfId="1196" xr:uid="{00000000-0005-0000-0000-0000A3040000}"/>
    <cellStyle name="ÅëÈ­_±âÅ¸" xfId="1197" xr:uid="{00000000-0005-0000-0000-0000A4040000}"/>
    <cellStyle name="ÄÞ¸¶ [0]_±âÅ¸" xfId="1198" xr:uid="{00000000-0005-0000-0000-0000A5040000}"/>
    <cellStyle name="ÄÞ¸¶_±âÅ¸" xfId="1199" xr:uid="{00000000-0005-0000-0000-0000A6040000}"/>
    <cellStyle name="Bad 2" xfId="1200" xr:uid="{00000000-0005-0000-0000-0000A7040000}"/>
    <cellStyle name="Bad 2 2" xfId="1201" xr:uid="{00000000-0005-0000-0000-0000A8040000}"/>
    <cellStyle name="Ç¥ÁØ_¿¬°£´©°è¿¹»ó" xfId="1202" xr:uid="{00000000-0005-0000-0000-0000A9040000}"/>
    <cellStyle name="Calculation 2" xfId="1203" xr:uid="{00000000-0005-0000-0000-0000AA040000}"/>
    <cellStyle name="Calculation 2 10" xfId="1204" xr:uid="{00000000-0005-0000-0000-0000AB040000}"/>
    <cellStyle name="Calculation 2 11" xfId="1205" xr:uid="{00000000-0005-0000-0000-0000AC040000}"/>
    <cellStyle name="Calculation 2 12" xfId="1206" xr:uid="{00000000-0005-0000-0000-0000AD040000}"/>
    <cellStyle name="Calculation 2 13" xfId="1207" xr:uid="{00000000-0005-0000-0000-0000AE040000}"/>
    <cellStyle name="Calculation 2 14" xfId="1208" xr:uid="{00000000-0005-0000-0000-0000AF040000}"/>
    <cellStyle name="Calculation 2 15" xfId="1209" xr:uid="{00000000-0005-0000-0000-0000B0040000}"/>
    <cellStyle name="Calculation 2 16" xfId="1210" xr:uid="{00000000-0005-0000-0000-0000B1040000}"/>
    <cellStyle name="Calculation 2 17" xfId="1211" xr:uid="{00000000-0005-0000-0000-0000B2040000}"/>
    <cellStyle name="Calculation 2 18" xfId="1212" xr:uid="{00000000-0005-0000-0000-0000B3040000}"/>
    <cellStyle name="Calculation 2 19" xfId="1213" xr:uid="{00000000-0005-0000-0000-0000B4040000}"/>
    <cellStyle name="Calculation 2 2" xfId="1214" xr:uid="{00000000-0005-0000-0000-0000B5040000}"/>
    <cellStyle name="Calculation 2 2 10" xfId="1215" xr:uid="{00000000-0005-0000-0000-0000B6040000}"/>
    <cellStyle name="Calculation 2 2 11" xfId="1216" xr:uid="{00000000-0005-0000-0000-0000B7040000}"/>
    <cellStyle name="Calculation 2 2 12" xfId="1217" xr:uid="{00000000-0005-0000-0000-0000B8040000}"/>
    <cellStyle name="Calculation 2 2 13" xfId="1218" xr:uid="{00000000-0005-0000-0000-0000B9040000}"/>
    <cellStyle name="Calculation 2 2 14" xfId="1219" xr:uid="{00000000-0005-0000-0000-0000BA040000}"/>
    <cellStyle name="Calculation 2 2 15" xfId="1220" xr:uid="{00000000-0005-0000-0000-0000BB040000}"/>
    <cellStyle name="Calculation 2 2 16" xfId="1221" xr:uid="{00000000-0005-0000-0000-0000BC040000}"/>
    <cellStyle name="Calculation 2 2 17" xfId="1222" xr:uid="{00000000-0005-0000-0000-0000BD040000}"/>
    <cellStyle name="Calculation 2 2 18" xfId="1223" xr:uid="{00000000-0005-0000-0000-0000BE040000}"/>
    <cellStyle name="Calculation 2 2 19" xfId="1224" xr:uid="{00000000-0005-0000-0000-0000BF040000}"/>
    <cellStyle name="Calculation 2 2 2" xfId="1225" xr:uid="{00000000-0005-0000-0000-0000C0040000}"/>
    <cellStyle name="Calculation 2 2 3" xfId="1226" xr:uid="{00000000-0005-0000-0000-0000C1040000}"/>
    <cellStyle name="Calculation 2 2 4" xfId="1227" xr:uid="{00000000-0005-0000-0000-0000C2040000}"/>
    <cellStyle name="Calculation 2 2 5" xfId="1228" xr:uid="{00000000-0005-0000-0000-0000C3040000}"/>
    <cellStyle name="Calculation 2 2 6" xfId="1229" xr:uid="{00000000-0005-0000-0000-0000C4040000}"/>
    <cellStyle name="Calculation 2 2 7" xfId="1230" xr:uid="{00000000-0005-0000-0000-0000C5040000}"/>
    <cellStyle name="Calculation 2 2 8" xfId="1231" xr:uid="{00000000-0005-0000-0000-0000C6040000}"/>
    <cellStyle name="Calculation 2 2 9" xfId="1232" xr:uid="{00000000-0005-0000-0000-0000C7040000}"/>
    <cellStyle name="Calculation 2 20" xfId="1233" xr:uid="{00000000-0005-0000-0000-0000C8040000}"/>
    <cellStyle name="Calculation 2 21" xfId="1234" xr:uid="{00000000-0005-0000-0000-0000C9040000}"/>
    <cellStyle name="Calculation 2 3" xfId="1235" xr:uid="{00000000-0005-0000-0000-0000CA040000}"/>
    <cellStyle name="Calculation 2 3 10" xfId="1236" xr:uid="{00000000-0005-0000-0000-0000CB040000}"/>
    <cellStyle name="Calculation 2 3 11" xfId="1237" xr:uid="{00000000-0005-0000-0000-0000CC040000}"/>
    <cellStyle name="Calculation 2 3 12" xfId="1238" xr:uid="{00000000-0005-0000-0000-0000CD040000}"/>
    <cellStyle name="Calculation 2 3 13" xfId="1239" xr:uid="{00000000-0005-0000-0000-0000CE040000}"/>
    <cellStyle name="Calculation 2 3 14" xfId="1240" xr:uid="{00000000-0005-0000-0000-0000CF040000}"/>
    <cellStyle name="Calculation 2 3 15" xfId="1241" xr:uid="{00000000-0005-0000-0000-0000D0040000}"/>
    <cellStyle name="Calculation 2 3 16" xfId="1242" xr:uid="{00000000-0005-0000-0000-0000D1040000}"/>
    <cellStyle name="Calculation 2 3 17" xfId="1243" xr:uid="{00000000-0005-0000-0000-0000D2040000}"/>
    <cellStyle name="Calculation 2 3 18" xfId="1244" xr:uid="{00000000-0005-0000-0000-0000D3040000}"/>
    <cellStyle name="Calculation 2 3 19" xfId="1245" xr:uid="{00000000-0005-0000-0000-0000D4040000}"/>
    <cellStyle name="Calculation 2 3 2" xfId="1246" xr:uid="{00000000-0005-0000-0000-0000D5040000}"/>
    <cellStyle name="Calculation 2 3 3" xfId="1247" xr:uid="{00000000-0005-0000-0000-0000D6040000}"/>
    <cellStyle name="Calculation 2 3 4" xfId="1248" xr:uid="{00000000-0005-0000-0000-0000D7040000}"/>
    <cellStyle name="Calculation 2 3 5" xfId="1249" xr:uid="{00000000-0005-0000-0000-0000D8040000}"/>
    <cellStyle name="Calculation 2 3 6" xfId="1250" xr:uid="{00000000-0005-0000-0000-0000D9040000}"/>
    <cellStyle name="Calculation 2 3 7" xfId="1251" xr:uid="{00000000-0005-0000-0000-0000DA040000}"/>
    <cellStyle name="Calculation 2 3 8" xfId="1252" xr:uid="{00000000-0005-0000-0000-0000DB040000}"/>
    <cellStyle name="Calculation 2 3 9" xfId="1253" xr:uid="{00000000-0005-0000-0000-0000DC040000}"/>
    <cellStyle name="Calculation 2 4" xfId="1254" xr:uid="{00000000-0005-0000-0000-0000DD040000}"/>
    <cellStyle name="Calculation 2 5" xfId="1255" xr:uid="{00000000-0005-0000-0000-0000DE040000}"/>
    <cellStyle name="Calculation 2 6" xfId="1256" xr:uid="{00000000-0005-0000-0000-0000DF040000}"/>
    <cellStyle name="Calculation 2 7" xfId="1257" xr:uid="{00000000-0005-0000-0000-0000E0040000}"/>
    <cellStyle name="Calculation 2 8" xfId="1258" xr:uid="{00000000-0005-0000-0000-0000E1040000}"/>
    <cellStyle name="Calculation 2 9" xfId="1259" xr:uid="{00000000-0005-0000-0000-0000E2040000}"/>
    <cellStyle name="Check Cell 2" xfId="1260" xr:uid="{00000000-0005-0000-0000-0000E3040000}"/>
    <cellStyle name="Check Cell 2 2" xfId="1261" xr:uid="{00000000-0005-0000-0000-0000E4040000}"/>
    <cellStyle name="Comma" xfId="2473" builtinId="3"/>
    <cellStyle name="Comma [0]" xfId="2472" builtinId="6"/>
    <cellStyle name="Comma [0] 2" xfId="1262" xr:uid="{00000000-0005-0000-0000-0000E7040000}"/>
    <cellStyle name="Comma [0] 2 2" xfId="1263" xr:uid="{00000000-0005-0000-0000-0000E8040000}"/>
    <cellStyle name="Comma [0] 3" xfId="1264" xr:uid="{00000000-0005-0000-0000-0000E9040000}"/>
    <cellStyle name="Comma [0] 3 2" xfId="1265" xr:uid="{00000000-0005-0000-0000-0000EA040000}"/>
    <cellStyle name="Comma 10" xfId="1266" xr:uid="{00000000-0005-0000-0000-0000EB040000}"/>
    <cellStyle name="Comma 10 2" xfId="2485" xr:uid="{00000000-0005-0000-0000-0000EC040000}"/>
    <cellStyle name="Comma 11" xfId="1267" xr:uid="{00000000-0005-0000-0000-0000ED040000}"/>
    <cellStyle name="Comma 11 2" xfId="2486" xr:uid="{00000000-0005-0000-0000-0000EE040000}"/>
    <cellStyle name="Comma 12" xfId="1268" xr:uid="{00000000-0005-0000-0000-0000EF040000}"/>
    <cellStyle name="Comma 13" xfId="1269" xr:uid="{00000000-0005-0000-0000-0000F0040000}"/>
    <cellStyle name="Comma 14" xfId="1270" xr:uid="{00000000-0005-0000-0000-0000F1040000}"/>
    <cellStyle name="Comma 15" xfId="1271" xr:uid="{00000000-0005-0000-0000-0000F2040000}"/>
    <cellStyle name="Comma 16" xfId="1272" xr:uid="{00000000-0005-0000-0000-0000F3040000}"/>
    <cellStyle name="Comma 17" xfId="1273" xr:uid="{00000000-0005-0000-0000-0000F4040000}"/>
    <cellStyle name="Comma 18" xfId="1274" xr:uid="{00000000-0005-0000-0000-0000F5040000}"/>
    <cellStyle name="Comma 19" xfId="1275" xr:uid="{00000000-0005-0000-0000-0000F6040000}"/>
    <cellStyle name="Comma 2" xfId="5" xr:uid="{00000000-0005-0000-0000-0000F7040000}"/>
    <cellStyle name="Comma 2 2" xfId="1276" xr:uid="{00000000-0005-0000-0000-0000F8040000}"/>
    <cellStyle name="Comma 2 2 2" xfId="1277" xr:uid="{00000000-0005-0000-0000-0000F9040000}"/>
    <cellStyle name="Comma 2 2 2 2" xfId="1278" xr:uid="{00000000-0005-0000-0000-0000FA040000}"/>
    <cellStyle name="Comma 2 2 2 3" xfId="1279" xr:uid="{00000000-0005-0000-0000-0000FB040000}"/>
    <cellStyle name="Comma 2 2 3" xfId="1280" xr:uid="{00000000-0005-0000-0000-0000FC040000}"/>
    <cellStyle name="Comma 2 3" xfId="1281" xr:uid="{00000000-0005-0000-0000-0000FD040000}"/>
    <cellStyle name="Comma 2 3 2" xfId="1282" xr:uid="{00000000-0005-0000-0000-0000FE040000}"/>
    <cellStyle name="Comma 2 3 3" xfId="1283" xr:uid="{00000000-0005-0000-0000-0000FF040000}"/>
    <cellStyle name="Comma 2 3 4" xfId="1284" xr:uid="{00000000-0005-0000-0000-000000050000}"/>
    <cellStyle name="Comma 2 4" xfId="1285" xr:uid="{00000000-0005-0000-0000-000001050000}"/>
    <cellStyle name="Comma 2 5" xfId="1286" xr:uid="{00000000-0005-0000-0000-000002050000}"/>
    <cellStyle name="Comma 2 6" xfId="1287" xr:uid="{00000000-0005-0000-0000-000003050000}"/>
    <cellStyle name="Comma 2 7" xfId="2922" xr:uid="{00000000-0005-0000-0000-000004050000}"/>
    <cellStyle name="Comma 2_11 Feb - 17 fEB 2014orig" xfId="1288" xr:uid="{00000000-0005-0000-0000-000005050000}"/>
    <cellStyle name="Comma 20" xfId="1289" xr:uid="{00000000-0005-0000-0000-000006050000}"/>
    <cellStyle name="Comma 21" xfId="1290" xr:uid="{00000000-0005-0000-0000-000007050000}"/>
    <cellStyle name="Comma 22" xfId="1291" xr:uid="{00000000-0005-0000-0000-000008050000}"/>
    <cellStyle name="Comma 23" xfId="1292" xr:uid="{00000000-0005-0000-0000-000009050000}"/>
    <cellStyle name="Comma 24" xfId="1293" xr:uid="{00000000-0005-0000-0000-00000A050000}"/>
    <cellStyle name="Comma 25" xfId="1294" xr:uid="{00000000-0005-0000-0000-00000B050000}"/>
    <cellStyle name="Comma 26" xfId="1295" xr:uid="{00000000-0005-0000-0000-00000C050000}"/>
    <cellStyle name="Comma 27" xfId="1296" xr:uid="{00000000-0005-0000-0000-00000D050000}"/>
    <cellStyle name="Comma 28" xfId="1297" xr:uid="{00000000-0005-0000-0000-00000E050000}"/>
    <cellStyle name="Comma 29" xfId="1298" xr:uid="{00000000-0005-0000-0000-00000F050000}"/>
    <cellStyle name="Comma 3" xfId="1299" xr:uid="{00000000-0005-0000-0000-000010050000}"/>
    <cellStyle name="Comma 3 2" xfId="1300" xr:uid="{00000000-0005-0000-0000-000011050000}"/>
    <cellStyle name="Comma 3 2 2" xfId="1301" xr:uid="{00000000-0005-0000-0000-000012050000}"/>
    <cellStyle name="Comma 3 2 2 2" xfId="2488" xr:uid="{00000000-0005-0000-0000-000013050000}"/>
    <cellStyle name="Comma 3 2 3" xfId="1302" xr:uid="{00000000-0005-0000-0000-000014050000}"/>
    <cellStyle name="Comma 3 2 4" xfId="2487" xr:uid="{00000000-0005-0000-0000-000015050000}"/>
    <cellStyle name="Comma 3 3" xfId="1303" xr:uid="{00000000-0005-0000-0000-000016050000}"/>
    <cellStyle name="Comma 3 3 2" xfId="1304" xr:uid="{00000000-0005-0000-0000-000017050000}"/>
    <cellStyle name="Comma 3 4" xfId="1305" xr:uid="{00000000-0005-0000-0000-000018050000}"/>
    <cellStyle name="Comma 3 5" xfId="1306" xr:uid="{00000000-0005-0000-0000-000019050000}"/>
    <cellStyle name="Comma 3 6" xfId="1307" xr:uid="{00000000-0005-0000-0000-00001A050000}"/>
    <cellStyle name="Comma 3 7" xfId="1308" xr:uid="{00000000-0005-0000-0000-00001B050000}"/>
    <cellStyle name="Comma 3 8" xfId="1309" xr:uid="{00000000-0005-0000-0000-00001C050000}"/>
    <cellStyle name="Comma 3 9" xfId="1310" xr:uid="{00000000-0005-0000-0000-00001D050000}"/>
    <cellStyle name="Comma 30" xfId="1311" xr:uid="{00000000-0005-0000-0000-00001E050000}"/>
    <cellStyle name="Comma 31" xfId="1312" xr:uid="{00000000-0005-0000-0000-00001F050000}"/>
    <cellStyle name="Comma 4" xfId="1313" xr:uid="{00000000-0005-0000-0000-000020050000}"/>
    <cellStyle name="Comma 4 2" xfId="1314" xr:uid="{00000000-0005-0000-0000-000021050000}"/>
    <cellStyle name="Comma 4 3" xfId="1315" xr:uid="{00000000-0005-0000-0000-000022050000}"/>
    <cellStyle name="Comma 4 4" xfId="1316" xr:uid="{00000000-0005-0000-0000-000023050000}"/>
    <cellStyle name="Comma 5" xfId="1317" xr:uid="{00000000-0005-0000-0000-000024050000}"/>
    <cellStyle name="Comma 5 2" xfId="1318" xr:uid="{00000000-0005-0000-0000-000025050000}"/>
    <cellStyle name="Comma 5 2 2" xfId="1319" xr:uid="{00000000-0005-0000-0000-000026050000}"/>
    <cellStyle name="Comma 5 2 2 2" xfId="1320" xr:uid="{00000000-0005-0000-0000-000027050000}"/>
    <cellStyle name="Comma 5 2 2 2 2" xfId="2492" xr:uid="{00000000-0005-0000-0000-000028050000}"/>
    <cellStyle name="Comma 5 2 2 3" xfId="2491" xr:uid="{00000000-0005-0000-0000-000029050000}"/>
    <cellStyle name="Comma 5 2 3" xfId="1321" xr:uid="{00000000-0005-0000-0000-00002A050000}"/>
    <cellStyle name="Comma 5 2 3 2" xfId="2493" xr:uid="{00000000-0005-0000-0000-00002B050000}"/>
    <cellStyle name="Comma 5 2 4" xfId="2490" xr:uid="{00000000-0005-0000-0000-00002C050000}"/>
    <cellStyle name="Comma 5 3" xfId="1322" xr:uid="{00000000-0005-0000-0000-00002D050000}"/>
    <cellStyle name="Comma 5 3 2" xfId="1323" xr:uid="{00000000-0005-0000-0000-00002E050000}"/>
    <cellStyle name="Comma 5 3 2 2" xfId="2495" xr:uid="{00000000-0005-0000-0000-00002F050000}"/>
    <cellStyle name="Comma 5 3 3" xfId="2494" xr:uid="{00000000-0005-0000-0000-000030050000}"/>
    <cellStyle name="Comma 5 4" xfId="1324" xr:uid="{00000000-0005-0000-0000-000031050000}"/>
    <cellStyle name="Comma 5 4 2" xfId="2496" xr:uid="{00000000-0005-0000-0000-000032050000}"/>
    <cellStyle name="Comma 5 5" xfId="1325" xr:uid="{00000000-0005-0000-0000-000033050000}"/>
    <cellStyle name="Comma 5 6" xfId="2489" xr:uid="{00000000-0005-0000-0000-000034050000}"/>
    <cellStyle name="Comma 6" xfId="1326" xr:uid="{00000000-0005-0000-0000-000035050000}"/>
    <cellStyle name="Comma 6 2" xfId="1327" xr:uid="{00000000-0005-0000-0000-000036050000}"/>
    <cellStyle name="Comma 6 2 2" xfId="1328" xr:uid="{00000000-0005-0000-0000-000037050000}"/>
    <cellStyle name="Comma 6 2 2 2" xfId="1329" xr:uid="{00000000-0005-0000-0000-000038050000}"/>
    <cellStyle name="Comma 6 2 2 2 2" xfId="1330" xr:uid="{00000000-0005-0000-0000-000039050000}"/>
    <cellStyle name="Comma 6 2 2 2 2 2" xfId="1331" xr:uid="{00000000-0005-0000-0000-00003A050000}"/>
    <cellStyle name="Comma 6 2 2 2 2 2 2" xfId="2502" xr:uid="{00000000-0005-0000-0000-00003B050000}"/>
    <cellStyle name="Comma 6 2 2 2 2 3" xfId="2501" xr:uid="{00000000-0005-0000-0000-00003C050000}"/>
    <cellStyle name="Comma 6 2 2 2 3" xfId="1332" xr:uid="{00000000-0005-0000-0000-00003D050000}"/>
    <cellStyle name="Comma 6 2 2 2 3 2" xfId="2503" xr:uid="{00000000-0005-0000-0000-00003E050000}"/>
    <cellStyle name="Comma 6 2 2 2 4" xfId="2500" xr:uid="{00000000-0005-0000-0000-00003F050000}"/>
    <cellStyle name="Comma 6 2 2 3" xfId="1333" xr:uid="{00000000-0005-0000-0000-000040050000}"/>
    <cellStyle name="Comma 6 2 2 3 2" xfId="1334" xr:uid="{00000000-0005-0000-0000-000041050000}"/>
    <cellStyle name="Comma 6 2 2 3 2 2" xfId="2505" xr:uid="{00000000-0005-0000-0000-000042050000}"/>
    <cellStyle name="Comma 6 2 2 3 3" xfId="2504" xr:uid="{00000000-0005-0000-0000-000043050000}"/>
    <cellStyle name="Comma 6 2 2 4" xfId="1335" xr:uid="{00000000-0005-0000-0000-000044050000}"/>
    <cellStyle name="Comma 6 2 2 4 2" xfId="2506" xr:uid="{00000000-0005-0000-0000-000045050000}"/>
    <cellStyle name="Comma 6 2 2 5" xfId="2499" xr:uid="{00000000-0005-0000-0000-000046050000}"/>
    <cellStyle name="Comma 6 2 3" xfId="1336" xr:uid="{00000000-0005-0000-0000-000047050000}"/>
    <cellStyle name="Comma 6 2 3 10" xfId="1337" xr:uid="{00000000-0005-0000-0000-000048050000}"/>
    <cellStyle name="Comma 6 2 3 10 2" xfId="1338" xr:uid="{00000000-0005-0000-0000-000049050000}"/>
    <cellStyle name="Comma 6 2 3 10 2 2" xfId="1339" xr:uid="{00000000-0005-0000-0000-00004A050000}"/>
    <cellStyle name="Comma 6 2 3 10 2 2 2" xfId="1340" xr:uid="{00000000-0005-0000-0000-00004B050000}"/>
    <cellStyle name="Comma 6 2 3 10 2 2 2 2" xfId="2511" xr:uid="{00000000-0005-0000-0000-00004C050000}"/>
    <cellStyle name="Comma 6 2 3 10 2 2 3" xfId="2510" xr:uid="{00000000-0005-0000-0000-00004D050000}"/>
    <cellStyle name="Comma 6 2 3 10 2 3" xfId="1341" xr:uid="{00000000-0005-0000-0000-00004E050000}"/>
    <cellStyle name="Comma 6 2 3 10 2 3 2" xfId="2512" xr:uid="{00000000-0005-0000-0000-00004F050000}"/>
    <cellStyle name="Comma 6 2 3 10 2 4" xfId="2509" xr:uid="{00000000-0005-0000-0000-000050050000}"/>
    <cellStyle name="Comma 6 2 3 10 3" xfId="1342" xr:uid="{00000000-0005-0000-0000-000051050000}"/>
    <cellStyle name="Comma 6 2 3 10 3 2" xfId="1343" xr:uid="{00000000-0005-0000-0000-000052050000}"/>
    <cellStyle name="Comma 6 2 3 10 3 2 2" xfId="2514" xr:uid="{00000000-0005-0000-0000-000053050000}"/>
    <cellStyle name="Comma 6 2 3 10 3 3" xfId="2513" xr:uid="{00000000-0005-0000-0000-000054050000}"/>
    <cellStyle name="Comma 6 2 3 10 4" xfId="1344" xr:uid="{00000000-0005-0000-0000-000055050000}"/>
    <cellStyle name="Comma 6 2 3 10 4 2" xfId="2515" xr:uid="{00000000-0005-0000-0000-000056050000}"/>
    <cellStyle name="Comma 6 2 3 10 5" xfId="2508" xr:uid="{00000000-0005-0000-0000-000057050000}"/>
    <cellStyle name="Comma 6 2 3 11" xfId="1345" xr:uid="{00000000-0005-0000-0000-000058050000}"/>
    <cellStyle name="Comma 6 2 3 11 2" xfId="1346" xr:uid="{00000000-0005-0000-0000-000059050000}"/>
    <cellStyle name="Comma 6 2 3 11 2 2" xfId="1347" xr:uid="{00000000-0005-0000-0000-00005A050000}"/>
    <cellStyle name="Comma 6 2 3 11 2 2 2" xfId="2518" xr:uid="{00000000-0005-0000-0000-00005B050000}"/>
    <cellStyle name="Comma 6 2 3 11 2 3" xfId="2517" xr:uid="{00000000-0005-0000-0000-00005C050000}"/>
    <cellStyle name="Comma 6 2 3 11 3" xfId="1348" xr:uid="{00000000-0005-0000-0000-00005D050000}"/>
    <cellStyle name="Comma 6 2 3 11 3 2" xfId="2519" xr:uid="{00000000-0005-0000-0000-00005E050000}"/>
    <cellStyle name="Comma 6 2 3 11 4" xfId="2516" xr:uid="{00000000-0005-0000-0000-00005F050000}"/>
    <cellStyle name="Comma 6 2 3 12" xfId="1349" xr:uid="{00000000-0005-0000-0000-000060050000}"/>
    <cellStyle name="Comma 6 2 3 12 2" xfId="1350" xr:uid="{00000000-0005-0000-0000-000061050000}"/>
    <cellStyle name="Comma 6 2 3 12 2 2" xfId="2521" xr:uid="{00000000-0005-0000-0000-000062050000}"/>
    <cellStyle name="Comma 6 2 3 12 3" xfId="2520" xr:uid="{00000000-0005-0000-0000-000063050000}"/>
    <cellStyle name="Comma 6 2 3 13" xfId="1351" xr:uid="{00000000-0005-0000-0000-000064050000}"/>
    <cellStyle name="Comma 6 2 3 13 2" xfId="2522" xr:uid="{00000000-0005-0000-0000-000065050000}"/>
    <cellStyle name="Comma 6 2 3 14" xfId="2507" xr:uid="{00000000-0005-0000-0000-000066050000}"/>
    <cellStyle name="Comma 6 2 3 2" xfId="1352" xr:uid="{00000000-0005-0000-0000-000067050000}"/>
    <cellStyle name="Comma 6 2 3 2 2" xfId="1353" xr:uid="{00000000-0005-0000-0000-000068050000}"/>
    <cellStyle name="Comma 6 2 3 2 2 2" xfId="1354" xr:uid="{00000000-0005-0000-0000-000069050000}"/>
    <cellStyle name="Comma 6 2 3 2 2 2 2" xfId="1355" xr:uid="{00000000-0005-0000-0000-00006A050000}"/>
    <cellStyle name="Comma 6 2 3 2 2 2 2 2" xfId="1356" xr:uid="{00000000-0005-0000-0000-00006B050000}"/>
    <cellStyle name="Comma 6 2 3 2 2 2 2 2 2" xfId="2527" xr:uid="{00000000-0005-0000-0000-00006C050000}"/>
    <cellStyle name="Comma 6 2 3 2 2 2 2 3" xfId="2526" xr:uid="{00000000-0005-0000-0000-00006D050000}"/>
    <cellStyle name="Comma 6 2 3 2 2 2 3" xfId="1357" xr:uid="{00000000-0005-0000-0000-00006E050000}"/>
    <cellStyle name="Comma 6 2 3 2 2 2 3 2" xfId="2528" xr:uid="{00000000-0005-0000-0000-00006F050000}"/>
    <cellStyle name="Comma 6 2 3 2 2 2 4" xfId="2525" xr:uid="{00000000-0005-0000-0000-000070050000}"/>
    <cellStyle name="Comma 6 2 3 2 2 3" xfId="1358" xr:uid="{00000000-0005-0000-0000-000071050000}"/>
    <cellStyle name="Comma 6 2 3 2 2 3 2" xfId="1359" xr:uid="{00000000-0005-0000-0000-000072050000}"/>
    <cellStyle name="Comma 6 2 3 2 2 3 2 2" xfId="2530" xr:uid="{00000000-0005-0000-0000-000073050000}"/>
    <cellStyle name="Comma 6 2 3 2 2 3 3" xfId="2529" xr:uid="{00000000-0005-0000-0000-000074050000}"/>
    <cellStyle name="Comma 6 2 3 2 2 4" xfId="1360" xr:uid="{00000000-0005-0000-0000-000075050000}"/>
    <cellStyle name="Comma 6 2 3 2 2 4 2" xfId="2531" xr:uid="{00000000-0005-0000-0000-000076050000}"/>
    <cellStyle name="Comma 6 2 3 2 2 5" xfId="2524" xr:uid="{00000000-0005-0000-0000-000077050000}"/>
    <cellStyle name="Comma 6 2 3 2 3" xfId="1361" xr:uid="{00000000-0005-0000-0000-000078050000}"/>
    <cellStyle name="Comma 6 2 3 2 3 2" xfId="1362" xr:uid="{00000000-0005-0000-0000-000079050000}"/>
    <cellStyle name="Comma 6 2 3 2 3 2 2" xfId="1363" xr:uid="{00000000-0005-0000-0000-00007A050000}"/>
    <cellStyle name="Comma 6 2 3 2 3 2 2 2" xfId="2534" xr:uid="{00000000-0005-0000-0000-00007B050000}"/>
    <cellStyle name="Comma 6 2 3 2 3 2 3" xfId="2533" xr:uid="{00000000-0005-0000-0000-00007C050000}"/>
    <cellStyle name="Comma 6 2 3 2 3 3" xfId="1364" xr:uid="{00000000-0005-0000-0000-00007D050000}"/>
    <cellStyle name="Comma 6 2 3 2 3 3 2" xfId="2535" xr:uid="{00000000-0005-0000-0000-00007E050000}"/>
    <cellStyle name="Comma 6 2 3 2 3 4" xfId="2532" xr:uid="{00000000-0005-0000-0000-00007F050000}"/>
    <cellStyle name="Comma 6 2 3 2 4" xfId="1365" xr:uid="{00000000-0005-0000-0000-000080050000}"/>
    <cellStyle name="Comma 6 2 3 2 4 2" xfId="1366" xr:uid="{00000000-0005-0000-0000-000081050000}"/>
    <cellStyle name="Comma 6 2 3 2 4 2 2" xfId="2537" xr:uid="{00000000-0005-0000-0000-000082050000}"/>
    <cellStyle name="Comma 6 2 3 2 4 3" xfId="2536" xr:uid="{00000000-0005-0000-0000-000083050000}"/>
    <cellStyle name="Comma 6 2 3 2 5" xfId="1367" xr:uid="{00000000-0005-0000-0000-000084050000}"/>
    <cellStyle name="Comma 6 2 3 2 5 2" xfId="2538" xr:uid="{00000000-0005-0000-0000-000085050000}"/>
    <cellStyle name="Comma 6 2 3 2 6" xfId="2523" xr:uid="{00000000-0005-0000-0000-000086050000}"/>
    <cellStyle name="Comma 6 2 3 3" xfId="1368" xr:uid="{00000000-0005-0000-0000-000087050000}"/>
    <cellStyle name="Comma 6 2 3 3 2" xfId="1369" xr:uid="{00000000-0005-0000-0000-000088050000}"/>
    <cellStyle name="Comma 6 2 3 3 2 2" xfId="1370" xr:uid="{00000000-0005-0000-0000-000089050000}"/>
    <cellStyle name="Comma 6 2 3 3 2 2 2" xfId="1371" xr:uid="{00000000-0005-0000-0000-00008A050000}"/>
    <cellStyle name="Comma 6 2 3 3 2 2 2 2" xfId="1372" xr:uid="{00000000-0005-0000-0000-00008B050000}"/>
    <cellStyle name="Comma 6 2 3 3 2 2 2 2 2" xfId="1373" xr:uid="{00000000-0005-0000-0000-00008C050000}"/>
    <cellStyle name="Comma 6 2 3 3 2 2 2 2 2 2" xfId="1374" xr:uid="{00000000-0005-0000-0000-00008D050000}"/>
    <cellStyle name="Comma 6 2 3 3 2 2 2 2 2 2 2" xfId="1375" xr:uid="{00000000-0005-0000-0000-00008E050000}"/>
    <cellStyle name="Comma 6 2 3 3 2 2 2 2 2 2 2 2" xfId="2546" xr:uid="{00000000-0005-0000-0000-00008F050000}"/>
    <cellStyle name="Comma 6 2 3 3 2 2 2 2 2 2 3" xfId="2545" xr:uid="{00000000-0005-0000-0000-000090050000}"/>
    <cellStyle name="Comma 6 2 3 3 2 2 2 2 2 3" xfId="1376" xr:uid="{00000000-0005-0000-0000-000091050000}"/>
    <cellStyle name="Comma 6 2 3 3 2 2 2 2 2 3 2" xfId="2547" xr:uid="{00000000-0005-0000-0000-000092050000}"/>
    <cellStyle name="Comma 6 2 3 3 2 2 2 2 2 4" xfId="2544" xr:uid="{00000000-0005-0000-0000-000093050000}"/>
    <cellStyle name="Comma 6 2 3 3 2 2 2 2 3" xfId="1377" xr:uid="{00000000-0005-0000-0000-000094050000}"/>
    <cellStyle name="Comma 6 2 3 3 2 2 2 2 3 2" xfId="1378" xr:uid="{00000000-0005-0000-0000-000095050000}"/>
    <cellStyle name="Comma 6 2 3 3 2 2 2 2 3 2 2" xfId="2549" xr:uid="{00000000-0005-0000-0000-000096050000}"/>
    <cellStyle name="Comma 6 2 3 3 2 2 2 2 3 3" xfId="2548" xr:uid="{00000000-0005-0000-0000-000097050000}"/>
    <cellStyle name="Comma 6 2 3 3 2 2 2 2 4" xfId="1379" xr:uid="{00000000-0005-0000-0000-000098050000}"/>
    <cellStyle name="Comma 6 2 3 3 2 2 2 2 4 2" xfId="2550" xr:uid="{00000000-0005-0000-0000-000099050000}"/>
    <cellStyle name="Comma 6 2 3 3 2 2 2 2 5" xfId="2543" xr:uid="{00000000-0005-0000-0000-00009A050000}"/>
    <cellStyle name="Comma 6 2 3 3 2 2 2 3" xfId="1380" xr:uid="{00000000-0005-0000-0000-00009B050000}"/>
    <cellStyle name="Comma 6 2 3 3 2 2 2 3 2" xfId="1381" xr:uid="{00000000-0005-0000-0000-00009C050000}"/>
    <cellStyle name="Comma 6 2 3 3 2 2 2 3 2 2" xfId="1382" xr:uid="{00000000-0005-0000-0000-00009D050000}"/>
    <cellStyle name="Comma 6 2 3 3 2 2 2 3 2 2 2" xfId="2553" xr:uid="{00000000-0005-0000-0000-00009E050000}"/>
    <cellStyle name="Comma 6 2 3 3 2 2 2 3 2 3" xfId="2552" xr:uid="{00000000-0005-0000-0000-00009F050000}"/>
    <cellStyle name="Comma 6 2 3 3 2 2 2 3 3" xfId="1383" xr:uid="{00000000-0005-0000-0000-0000A0050000}"/>
    <cellStyle name="Comma 6 2 3 3 2 2 2 3 3 2" xfId="2554" xr:uid="{00000000-0005-0000-0000-0000A1050000}"/>
    <cellStyle name="Comma 6 2 3 3 2 2 2 3 4" xfId="2551" xr:uid="{00000000-0005-0000-0000-0000A2050000}"/>
    <cellStyle name="Comma 6 2 3 3 2 2 2 4" xfId="1384" xr:uid="{00000000-0005-0000-0000-0000A3050000}"/>
    <cellStyle name="Comma 6 2 3 3 2 2 2 4 2" xfId="1385" xr:uid="{00000000-0005-0000-0000-0000A4050000}"/>
    <cellStyle name="Comma 6 2 3 3 2 2 2 4 2 2" xfId="2556" xr:uid="{00000000-0005-0000-0000-0000A5050000}"/>
    <cellStyle name="Comma 6 2 3 3 2 2 2 4 3" xfId="2555" xr:uid="{00000000-0005-0000-0000-0000A6050000}"/>
    <cellStyle name="Comma 6 2 3 3 2 2 2 5" xfId="1386" xr:uid="{00000000-0005-0000-0000-0000A7050000}"/>
    <cellStyle name="Comma 6 2 3 3 2 2 2 5 2" xfId="2557" xr:uid="{00000000-0005-0000-0000-0000A8050000}"/>
    <cellStyle name="Comma 6 2 3 3 2 2 2 6" xfId="2542" xr:uid="{00000000-0005-0000-0000-0000A9050000}"/>
    <cellStyle name="Comma 6 2 3 3 2 2 3" xfId="1387" xr:uid="{00000000-0005-0000-0000-0000AA050000}"/>
    <cellStyle name="Comma 6 2 3 3 2 2 3 2" xfId="1388" xr:uid="{00000000-0005-0000-0000-0000AB050000}"/>
    <cellStyle name="Comma 6 2 3 3 2 2 3 2 2" xfId="1389" xr:uid="{00000000-0005-0000-0000-0000AC050000}"/>
    <cellStyle name="Comma 6 2 3 3 2 2 3 2 2 2" xfId="2560" xr:uid="{00000000-0005-0000-0000-0000AD050000}"/>
    <cellStyle name="Comma 6 2 3 3 2 2 3 2 3" xfId="2559" xr:uid="{00000000-0005-0000-0000-0000AE050000}"/>
    <cellStyle name="Comma 6 2 3 3 2 2 3 3" xfId="1390" xr:uid="{00000000-0005-0000-0000-0000AF050000}"/>
    <cellStyle name="Comma 6 2 3 3 2 2 3 3 2" xfId="2561" xr:uid="{00000000-0005-0000-0000-0000B0050000}"/>
    <cellStyle name="Comma 6 2 3 3 2 2 3 4" xfId="2558" xr:uid="{00000000-0005-0000-0000-0000B1050000}"/>
    <cellStyle name="Comma 6 2 3 3 2 2 4" xfId="1391" xr:uid="{00000000-0005-0000-0000-0000B2050000}"/>
    <cellStyle name="Comma 6 2 3 3 2 2 4 2" xfId="1392" xr:uid="{00000000-0005-0000-0000-0000B3050000}"/>
    <cellStyle name="Comma 6 2 3 3 2 2 4 2 2" xfId="2563" xr:uid="{00000000-0005-0000-0000-0000B4050000}"/>
    <cellStyle name="Comma 6 2 3 3 2 2 4 3" xfId="2562" xr:uid="{00000000-0005-0000-0000-0000B5050000}"/>
    <cellStyle name="Comma 6 2 3 3 2 2 5" xfId="1393" xr:uid="{00000000-0005-0000-0000-0000B6050000}"/>
    <cellStyle name="Comma 6 2 3 3 2 2 5 2" xfId="2564" xr:uid="{00000000-0005-0000-0000-0000B7050000}"/>
    <cellStyle name="Comma 6 2 3 3 2 2 6" xfId="2541" xr:uid="{00000000-0005-0000-0000-0000B8050000}"/>
    <cellStyle name="Comma 6 2 3 3 2 3" xfId="1394" xr:uid="{00000000-0005-0000-0000-0000B9050000}"/>
    <cellStyle name="Comma 6 2 3 3 2 3 2" xfId="1395" xr:uid="{00000000-0005-0000-0000-0000BA050000}"/>
    <cellStyle name="Comma 6 2 3 3 2 3 2 2" xfId="1396" xr:uid="{00000000-0005-0000-0000-0000BB050000}"/>
    <cellStyle name="Comma 6 2 3 3 2 3 2 2 2" xfId="2567" xr:uid="{00000000-0005-0000-0000-0000BC050000}"/>
    <cellStyle name="Comma 6 2 3 3 2 3 2 3" xfId="2566" xr:uid="{00000000-0005-0000-0000-0000BD050000}"/>
    <cellStyle name="Comma 6 2 3 3 2 3 3" xfId="1397" xr:uid="{00000000-0005-0000-0000-0000BE050000}"/>
    <cellStyle name="Comma 6 2 3 3 2 3 3 2" xfId="2568" xr:uid="{00000000-0005-0000-0000-0000BF050000}"/>
    <cellStyle name="Comma 6 2 3 3 2 3 4" xfId="2565" xr:uid="{00000000-0005-0000-0000-0000C0050000}"/>
    <cellStyle name="Comma 6 2 3 3 2 4" xfId="1398" xr:uid="{00000000-0005-0000-0000-0000C1050000}"/>
    <cellStyle name="Comma 6 2 3 3 2 4 2" xfId="1399" xr:uid="{00000000-0005-0000-0000-0000C2050000}"/>
    <cellStyle name="Comma 6 2 3 3 2 4 2 2" xfId="2570" xr:uid="{00000000-0005-0000-0000-0000C3050000}"/>
    <cellStyle name="Comma 6 2 3 3 2 4 3" xfId="2569" xr:uid="{00000000-0005-0000-0000-0000C4050000}"/>
    <cellStyle name="Comma 6 2 3 3 2 5" xfId="1400" xr:uid="{00000000-0005-0000-0000-0000C5050000}"/>
    <cellStyle name="Comma 6 2 3 3 2 5 2" xfId="2571" xr:uid="{00000000-0005-0000-0000-0000C6050000}"/>
    <cellStyle name="Comma 6 2 3 3 2 6" xfId="2540" xr:uid="{00000000-0005-0000-0000-0000C7050000}"/>
    <cellStyle name="Comma 6 2 3 3 3" xfId="1401" xr:uid="{00000000-0005-0000-0000-0000C8050000}"/>
    <cellStyle name="Comma 6 2 3 3 3 2" xfId="1402" xr:uid="{00000000-0005-0000-0000-0000C9050000}"/>
    <cellStyle name="Comma 6 2 3 3 3 2 2" xfId="1403" xr:uid="{00000000-0005-0000-0000-0000CA050000}"/>
    <cellStyle name="Comma 6 2 3 3 3 2 2 2" xfId="2574" xr:uid="{00000000-0005-0000-0000-0000CB050000}"/>
    <cellStyle name="Comma 6 2 3 3 3 2 3" xfId="2573" xr:uid="{00000000-0005-0000-0000-0000CC050000}"/>
    <cellStyle name="Comma 6 2 3 3 3 3" xfId="1404" xr:uid="{00000000-0005-0000-0000-0000CD050000}"/>
    <cellStyle name="Comma 6 2 3 3 3 3 2" xfId="2575" xr:uid="{00000000-0005-0000-0000-0000CE050000}"/>
    <cellStyle name="Comma 6 2 3 3 3 4" xfId="2572" xr:uid="{00000000-0005-0000-0000-0000CF050000}"/>
    <cellStyle name="Comma 6 2 3 3 4" xfId="1405" xr:uid="{00000000-0005-0000-0000-0000D0050000}"/>
    <cellStyle name="Comma 6 2 3 3 4 2" xfId="1406" xr:uid="{00000000-0005-0000-0000-0000D1050000}"/>
    <cellStyle name="Comma 6 2 3 3 4 2 2" xfId="2577" xr:uid="{00000000-0005-0000-0000-0000D2050000}"/>
    <cellStyle name="Comma 6 2 3 3 4 3" xfId="2576" xr:uid="{00000000-0005-0000-0000-0000D3050000}"/>
    <cellStyle name="Comma 6 2 3 3 5" xfId="1407" xr:uid="{00000000-0005-0000-0000-0000D4050000}"/>
    <cellStyle name="Comma 6 2 3 3 5 2" xfId="2578" xr:uid="{00000000-0005-0000-0000-0000D5050000}"/>
    <cellStyle name="Comma 6 2 3 3 6" xfId="2539" xr:uid="{00000000-0005-0000-0000-0000D6050000}"/>
    <cellStyle name="Comma 6 2 3 4" xfId="1408" xr:uid="{00000000-0005-0000-0000-0000D7050000}"/>
    <cellStyle name="Comma 6 2 3 4 2" xfId="1409" xr:uid="{00000000-0005-0000-0000-0000D8050000}"/>
    <cellStyle name="Comma 6 2 3 4 2 2" xfId="1410" xr:uid="{00000000-0005-0000-0000-0000D9050000}"/>
    <cellStyle name="Comma 6 2 3 4 2 2 2" xfId="1411" xr:uid="{00000000-0005-0000-0000-0000DA050000}"/>
    <cellStyle name="Comma 6 2 3 4 2 2 2 2" xfId="2582" xr:uid="{00000000-0005-0000-0000-0000DB050000}"/>
    <cellStyle name="Comma 6 2 3 4 2 2 3" xfId="2581" xr:uid="{00000000-0005-0000-0000-0000DC050000}"/>
    <cellStyle name="Comma 6 2 3 4 2 3" xfId="1412" xr:uid="{00000000-0005-0000-0000-0000DD050000}"/>
    <cellStyle name="Comma 6 2 3 4 2 3 2" xfId="2583" xr:uid="{00000000-0005-0000-0000-0000DE050000}"/>
    <cellStyle name="Comma 6 2 3 4 2 4" xfId="2580" xr:uid="{00000000-0005-0000-0000-0000DF050000}"/>
    <cellStyle name="Comma 6 2 3 4 3" xfId="1413" xr:uid="{00000000-0005-0000-0000-0000E0050000}"/>
    <cellStyle name="Comma 6 2 3 4 3 2" xfId="1414" xr:uid="{00000000-0005-0000-0000-0000E1050000}"/>
    <cellStyle name="Comma 6 2 3 4 3 2 2" xfId="2585" xr:uid="{00000000-0005-0000-0000-0000E2050000}"/>
    <cellStyle name="Comma 6 2 3 4 3 3" xfId="2584" xr:uid="{00000000-0005-0000-0000-0000E3050000}"/>
    <cellStyle name="Comma 6 2 3 4 4" xfId="11" xr:uid="{00000000-0005-0000-0000-0000E4050000}"/>
    <cellStyle name="Comma 6 2 3 4 4 2" xfId="1415" xr:uid="{00000000-0005-0000-0000-0000E5050000}"/>
    <cellStyle name="Comma 6 2 3 4 4 2 2" xfId="2586" xr:uid="{00000000-0005-0000-0000-0000E6050000}"/>
    <cellStyle name="Comma 6 2 3 4 4 3" xfId="1416" xr:uid="{00000000-0005-0000-0000-0000E7050000}"/>
    <cellStyle name="Comma 6 2 3 4 4 3 2" xfId="2587" xr:uid="{00000000-0005-0000-0000-0000E8050000}"/>
    <cellStyle name="Comma 6 2 3 4 4 4" xfId="1417" xr:uid="{00000000-0005-0000-0000-0000E9050000}"/>
    <cellStyle name="Comma 6 2 3 4 4 4 2" xfId="2588" xr:uid="{00000000-0005-0000-0000-0000EA050000}"/>
    <cellStyle name="Comma 6 2 3 4 4 5" xfId="2481" xr:uid="{00000000-0005-0000-0000-0000EB050000}"/>
    <cellStyle name="Comma 6 2 3 4 5" xfId="1418" xr:uid="{00000000-0005-0000-0000-0000EC050000}"/>
    <cellStyle name="Comma 6 2 3 4 5 2" xfId="2589" xr:uid="{00000000-0005-0000-0000-0000ED050000}"/>
    <cellStyle name="Comma 6 2 3 4 6" xfId="2579" xr:uid="{00000000-0005-0000-0000-0000EE050000}"/>
    <cellStyle name="Comma 6 2 3 5" xfId="1419" xr:uid="{00000000-0005-0000-0000-0000EF050000}"/>
    <cellStyle name="Comma 6 2 3 5 2" xfId="1420" xr:uid="{00000000-0005-0000-0000-0000F0050000}"/>
    <cellStyle name="Comma 6 2 3 5 2 2" xfId="1421" xr:uid="{00000000-0005-0000-0000-0000F1050000}"/>
    <cellStyle name="Comma 6 2 3 5 2 2 2" xfId="1422" xr:uid="{00000000-0005-0000-0000-0000F2050000}"/>
    <cellStyle name="Comma 6 2 3 5 2 2 2 2" xfId="2593" xr:uid="{00000000-0005-0000-0000-0000F3050000}"/>
    <cellStyle name="Comma 6 2 3 5 2 2 3" xfId="2592" xr:uid="{00000000-0005-0000-0000-0000F4050000}"/>
    <cellStyle name="Comma 6 2 3 5 2 3" xfId="1423" xr:uid="{00000000-0005-0000-0000-0000F5050000}"/>
    <cellStyle name="Comma 6 2 3 5 2 3 2" xfId="2594" xr:uid="{00000000-0005-0000-0000-0000F6050000}"/>
    <cellStyle name="Comma 6 2 3 5 2 4" xfId="2591" xr:uid="{00000000-0005-0000-0000-0000F7050000}"/>
    <cellStyle name="Comma 6 2 3 5 3" xfId="1424" xr:uid="{00000000-0005-0000-0000-0000F8050000}"/>
    <cellStyle name="Comma 6 2 3 5 3 2" xfId="1425" xr:uid="{00000000-0005-0000-0000-0000F9050000}"/>
    <cellStyle name="Comma 6 2 3 5 3 2 2" xfId="2596" xr:uid="{00000000-0005-0000-0000-0000FA050000}"/>
    <cellStyle name="Comma 6 2 3 5 3 3" xfId="2595" xr:uid="{00000000-0005-0000-0000-0000FB050000}"/>
    <cellStyle name="Comma 6 2 3 5 4" xfId="1426" xr:uid="{00000000-0005-0000-0000-0000FC050000}"/>
    <cellStyle name="Comma 6 2 3 5 4 2" xfId="2597" xr:uid="{00000000-0005-0000-0000-0000FD050000}"/>
    <cellStyle name="Comma 6 2 3 5 5" xfId="2590" xr:uid="{00000000-0005-0000-0000-0000FE050000}"/>
    <cellStyle name="Comma 6 2 3 6" xfId="1427" xr:uid="{00000000-0005-0000-0000-0000FF050000}"/>
    <cellStyle name="Comma 6 2 3 6 2" xfId="1428" xr:uid="{00000000-0005-0000-0000-000000060000}"/>
    <cellStyle name="Comma 6 2 3 6 2 2" xfId="1429" xr:uid="{00000000-0005-0000-0000-000001060000}"/>
    <cellStyle name="Comma 6 2 3 6 2 2 2" xfId="1430" xr:uid="{00000000-0005-0000-0000-000002060000}"/>
    <cellStyle name="Comma 6 2 3 6 2 2 2 2" xfId="2601" xr:uid="{00000000-0005-0000-0000-000003060000}"/>
    <cellStyle name="Comma 6 2 3 6 2 2 3" xfId="2600" xr:uid="{00000000-0005-0000-0000-000004060000}"/>
    <cellStyle name="Comma 6 2 3 6 2 3" xfId="1431" xr:uid="{00000000-0005-0000-0000-000005060000}"/>
    <cellStyle name="Comma 6 2 3 6 2 3 2" xfId="2602" xr:uid="{00000000-0005-0000-0000-000006060000}"/>
    <cellStyle name="Comma 6 2 3 6 2 4" xfId="2599" xr:uid="{00000000-0005-0000-0000-000007060000}"/>
    <cellStyle name="Comma 6 2 3 6 3" xfId="1432" xr:uid="{00000000-0005-0000-0000-000008060000}"/>
    <cellStyle name="Comma 6 2 3 6 3 2" xfId="1433" xr:uid="{00000000-0005-0000-0000-000009060000}"/>
    <cellStyle name="Comma 6 2 3 6 3 2 2" xfId="2604" xr:uid="{00000000-0005-0000-0000-00000A060000}"/>
    <cellStyle name="Comma 6 2 3 6 3 3" xfId="2603" xr:uid="{00000000-0005-0000-0000-00000B060000}"/>
    <cellStyle name="Comma 6 2 3 6 4" xfId="1434" xr:uid="{00000000-0005-0000-0000-00000C060000}"/>
    <cellStyle name="Comma 6 2 3 6 4 2" xfId="2605" xr:uid="{00000000-0005-0000-0000-00000D060000}"/>
    <cellStyle name="Comma 6 2 3 6 5" xfId="2598" xr:uid="{00000000-0005-0000-0000-00000E060000}"/>
    <cellStyle name="Comma 6 2 3 7" xfId="1435" xr:uid="{00000000-0005-0000-0000-00000F060000}"/>
    <cellStyle name="Comma 6 2 3 7 2" xfId="1436" xr:uid="{00000000-0005-0000-0000-000010060000}"/>
    <cellStyle name="Comma 6 2 3 7 2 2" xfId="1437" xr:uid="{00000000-0005-0000-0000-000011060000}"/>
    <cellStyle name="Comma 6 2 3 7 2 2 2" xfId="1438" xr:uid="{00000000-0005-0000-0000-000012060000}"/>
    <cellStyle name="Comma 6 2 3 7 2 2 2 2" xfId="2609" xr:uid="{00000000-0005-0000-0000-000013060000}"/>
    <cellStyle name="Comma 6 2 3 7 2 2 3" xfId="2608" xr:uid="{00000000-0005-0000-0000-000014060000}"/>
    <cellStyle name="Comma 6 2 3 7 2 3" xfId="1439" xr:uid="{00000000-0005-0000-0000-000015060000}"/>
    <cellStyle name="Comma 6 2 3 7 2 3 2" xfId="2610" xr:uid="{00000000-0005-0000-0000-000016060000}"/>
    <cellStyle name="Comma 6 2 3 7 2 4" xfId="2607" xr:uid="{00000000-0005-0000-0000-000017060000}"/>
    <cellStyle name="Comma 6 2 3 7 3" xfId="1440" xr:uid="{00000000-0005-0000-0000-000018060000}"/>
    <cellStyle name="Comma 6 2 3 7 3 2" xfId="1441" xr:uid="{00000000-0005-0000-0000-000019060000}"/>
    <cellStyle name="Comma 6 2 3 7 3 2 2" xfId="2612" xr:uid="{00000000-0005-0000-0000-00001A060000}"/>
    <cellStyle name="Comma 6 2 3 7 3 3" xfId="2611" xr:uid="{00000000-0005-0000-0000-00001B060000}"/>
    <cellStyle name="Comma 6 2 3 7 4" xfId="1442" xr:uid="{00000000-0005-0000-0000-00001C060000}"/>
    <cellStyle name="Comma 6 2 3 7 4 2" xfId="2613" xr:uid="{00000000-0005-0000-0000-00001D060000}"/>
    <cellStyle name="Comma 6 2 3 7 5" xfId="2606" xr:uid="{00000000-0005-0000-0000-00001E060000}"/>
    <cellStyle name="Comma 6 2 3 8" xfId="1443" xr:uid="{00000000-0005-0000-0000-00001F060000}"/>
    <cellStyle name="Comma 6 2 3 8 2" xfId="1444" xr:uid="{00000000-0005-0000-0000-000020060000}"/>
    <cellStyle name="Comma 6 2 3 8 2 2" xfId="1445" xr:uid="{00000000-0005-0000-0000-000021060000}"/>
    <cellStyle name="Comma 6 2 3 8 2 2 2" xfId="4" xr:uid="{00000000-0005-0000-0000-000022060000}"/>
    <cellStyle name="Comma 6 2 3 8 2 2 2 13" xfId="2921" xr:uid="{00000000-0005-0000-0000-000023060000}"/>
    <cellStyle name="Comma 6 2 3 8 2 2 2 2" xfId="1446" xr:uid="{00000000-0005-0000-0000-000024060000}"/>
    <cellStyle name="Comma 6 2 3 8 2 2 2 2 2" xfId="1447" xr:uid="{00000000-0005-0000-0000-000025060000}"/>
    <cellStyle name="Comma 6 2 3 8 2 2 2 2 2 2" xfId="1448" xr:uid="{00000000-0005-0000-0000-000026060000}"/>
    <cellStyle name="Comma 6 2 3 8 2 2 2 2 2 2 2" xfId="2619" xr:uid="{00000000-0005-0000-0000-000027060000}"/>
    <cellStyle name="Comma 6 2 3 8 2 2 2 2 2 3" xfId="2618" xr:uid="{00000000-0005-0000-0000-000028060000}"/>
    <cellStyle name="Comma 6 2 3 8 2 2 2 2 3" xfId="1449" xr:uid="{00000000-0005-0000-0000-000029060000}"/>
    <cellStyle name="Comma 6 2 3 8 2 2 2 2 3 2" xfId="2620" xr:uid="{00000000-0005-0000-0000-00002A060000}"/>
    <cellStyle name="Comma 6 2 3 8 2 2 2 2 4" xfId="2617" xr:uid="{00000000-0005-0000-0000-00002B060000}"/>
    <cellStyle name="Comma 6 2 3 8 2 2 2 3" xfId="1450" xr:uid="{00000000-0005-0000-0000-00002C060000}"/>
    <cellStyle name="Comma 6 2 3 8 2 2 2 3 2" xfId="1451" xr:uid="{00000000-0005-0000-0000-00002D060000}"/>
    <cellStyle name="Comma 6 2 3 8 2 2 2 3 2 2" xfId="2622" xr:uid="{00000000-0005-0000-0000-00002E060000}"/>
    <cellStyle name="Comma 6 2 3 8 2 2 2 3 3" xfId="2621" xr:uid="{00000000-0005-0000-0000-00002F060000}"/>
    <cellStyle name="Comma 6 2 3 8 2 2 2 4" xfId="1452" xr:uid="{00000000-0005-0000-0000-000030060000}"/>
    <cellStyle name="Comma 6 2 3 8 2 2 2 4 2" xfId="1453" xr:uid="{00000000-0005-0000-0000-000031060000}"/>
    <cellStyle name="Comma 6 2 3 8 2 2 2 4 2 2" xfId="2624" xr:uid="{00000000-0005-0000-0000-000032060000}"/>
    <cellStyle name="Comma 6 2 3 8 2 2 2 4 3" xfId="2623" xr:uid="{00000000-0005-0000-0000-000033060000}"/>
    <cellStyle name="Comma 6 2 3 8 2 2 2 5" xfId="1454" xr:uid="{00000000-0005-0000-0000-000034060000}"/>
    <cellStyle name="Comma 6 2 3 8 2 2 2 5 2" xfId="2625" xr:uid="{00000000-0005-0000-0000-000035060000}"/>
    <cellStyle name="Comma 6 2 3 8 2 2 2 59 4 2" xfId="2914" xr:uid="{00000000-0005-0000-0000-000036060000}"/>
    <cellStyle name="Comma 6 2 3 8 2 2 2 59 5 2" xfId="2916" xr:uid="{00000000-0005-0000-0000-000037060000}"/>
    <cellStyle name="Comma 6 2 3 8 2 2 2 59 8 2" xfId="2918" xr:uid="{00000000-0005-0000-0000-000038060000}"/>
    <cellStyle name="Comma 6 2 3 8 2 2 2 6" xfId="1455" xr:uid="{00000000-0005-0000-0000-000039060000}"/>
    <cellStyle name="Comma 6 2 3 8 2 2 2 6 2" xfId="2626" xr:uid="{00000000-0005-0000-0000-00003A060000}"/>
    <cellStyle name="Comma 6 2 3 8 2 2 2 7" xfId="1456" xr:uid="{00000000-0005-0000-0000-00003B060000}"/>
    <cellStyle name="Comma 6 2 3 8 2 2 2 7 2" xfId="2627" xr:uid="{00000000-0005-0000-0000-00003C060000}"/>
    <cellStyle name="Comma 6 2 3 8 2 2 2 8" xfId="2476" xr:uid="{00000000-0005-0000-0000-00003D060000}"/>
    <cellStyle name="Comma 6 2 3 8 2 2 3" xfId="1457" xr:uid="{00000000-0005-0000-0000-00003E060000}"/>
    <cellStyle name="Comma 6 2 3 8 2 2 3 2" xfId="1458" xr:uid="{00000000-0005-0000-0000-00003F060000}"/>
    <cellStyle name="Comma 6 2 3 8 2 2 3 2 2" xfId="1459" xr:uid="{00000000-0005-0000-0000-000040060000}"/>
    <cellStyle name="Comma 6 2 3 8 2 2 3 2 2 2" xfId="2630" xr:uid="{00000000-0005-0000-0000-000041060000}"/>
    <cellStyle name="Comma 6 2 3 8 2 2 3 2 3" xfId="2629" xr:uid="{00000000-0005-0000-0000-000042060000}"/>
    <cellStyle name="Comma 6 2 3 8 2 2 3 3" xfId="1460" xr:uid="{00000000-0005-0000-0000-000043060000}"/>
    <cellStyle name="Comma 6 2 3 8 2 2 3 3 2" xfId="2631" xr:uid="{00000000-0005-0000-0000-000044060000}"/>
    <cellStyle name="Comma 6 2 3 8 2 2 3 4" xfId="2628" xr:uid="{00000000-0005-0000-0000-000045060000}"/>
    <cellStyle name="Comma 6 2 3 8 2 2 4" xfId="1461" xr:uid="{00000000-0005-0000-0000-000046060000}"/>
    <cellStyle name="Comma 6 2 3 8 2 2 4 2" xfId="1462" xr:uid="{00000000-0005-0000-0000-000047060000}"/>
    <cellStyle name="Comma 6 2 3 8 2 2 4 2 2" xfId="2633" xr:uid="{00000000-0005-0000-0000-000048060000}"/>
    <cellStyle name="Comma 6 2 3 8 2 2 4 3" xfId="2632" xr:uid="{00000000-0005-0000-0000-000049060000}"/>
    <cellStyle name="Comma 6 2 3 8 2 2 5" xfId="1463" xr:uid="{00000000-0005-0000-0000-00004A060000}"/>
    <cellStyle name="Comma 6 2 3 8 2 2 5 2" xfId="2634" xr:uid="{00000000-0005-0000-0000-00004B060000}"/>
    <cellStyle name="Comma 6 2 3 8 2 2 6" xfId="2616" xr:uid="{00000000-0005-0000-0000-00004C060000}"/>
    <cellStyle name="Comma 6 2 3 8 2 3" xfId="1464" xr:uid="{00000000-0005-0000-0000-00004D060000}"/>
    <cellStyle name="Comma 6 2 3 8 2 3 2" xfId="1465" xr:uid="{00000000-0005-0000-0000-00004E060000}"/>
    <cellStyle name="Comma 6 2 3 8 2 3 2 2" xfId="1466" xr:uid="{00000000-0005-0000-0000-00004F060000}"/>
    <cellStyle name="Comma 6 2 3 8 2 3 2 2 2" xfId="2637" xr:uid="{00000000-0005-0000-0000-000050060000}"/>
    <cellStyle name="Comma 6 2 3 8 2 3 2 3" xfId="2636" xr:uid="{00000000-0005-0000-0000-000051060000}"/>
    <cellStyle name="Comma 6 2 3 8 2 3 3" xfId="1467" xr:uid="{00000000-0005-0000-0000-000052060000}"/>
    <cellStyle name="Comma 6 2 3 8 2 3 3 2" xfId="2638" xr:uid="{00000000-0005-0000-0000-000053060000}"/>
    <cellStyle name="Comma 6 2 3 8 2 3 4" xfId="2635" xr:uid="{00000000-0005-0000-0000-000054060000}"/>
    <cellStyle name="Comma 6 2 3 8 2 4" xfId="1468" xr:uid="{00000000-0005-0000-0000-000055060000}"/>
    <cellStyle name="Comma 6 2 3 8 2 4 2" xfId="1469" xr:uid="{00000000-0005-0000-0000-000056060000}"/>
    <cellStyle name="Comma 6 2 3 8 2 4 2 2" xfId="2640" xr:uid="{00000000-0005-0000-0000-000057060000}"/>
    <cellStyle name="Comma 6 2 3 8 2 4 3" xfId="2639" xr:uid="{00000000-0005-0000-0000-000058060000}"/>
    <cellStyle name="Comma 6 2 3 8 2 5" xfId="1470" xr:uid="{00000000-0005-0000-0000-000059060000}"/>
    <cellStyle name="Comma 6 2 3 8 2 5 2" xfId="2641" xr:uid="{00000000-0005-0000-0000-00005A060000}"/>
    <cellStyle name="Comma 6 2 3 8 2 6" xfId="2615" xr:uid="{00000000-0005-0000-0000-00005B060000}"/>
    <cellStyle name="Comma 6 2 3 8 3" xfId="1471" xr:uid="{00000000-0005-0000-0000-00005C060000}"/>
    <cellStyle name="Comma 6 2 3 8 3 2" xfId="1472" xr:uid="{00000000-0005-0000-0000-00005D060000}"/>
    <cellStyle name="Comma 6 2 3 8 3 2 2" xfId="1473" xr:uid="{00000000-0005-0000-0000-00005E060000}"/>
    <cellStyle name="Comma 6 2 3 8 3 2 2 2" xfId="2644" xr:uid="{00000000-0005-0000-0000-00005F060000}"/>
    <cellStyle name="Comma 6 2 3 8 3 2 3" xfId="2643" xr:uid="{00000000-0005-0000-0000-000060060000}"/>
    <cellStyle name="Comma 6 2 3 8 3 3" xfId="1474" xr:uid="{00000000-0005-0000-0000-000061060000}"/>
    <cellStyle name="Comma 6 2 3 8 3 3 2" xfId="2645" xr:uid="{00000000-0005-0000-0000-000062060000}"/>
    <cellStyle name="Comma 6 2 3 8 3 4" xfId="2642" xr:uid="{00000000-0005-0000-0000-000063060000}"/>
    <cellStyle name="Comma 6 2 3 8 4" xfId="1475" xr:uid="{00000000-0005-0000-0000-000064060000}"/>
    <cellStyle name="Comma 6 2 3 8 4 2" xfId="1476" xr:uid="{00000000-0005-0000-0000-000065060000}"/>
    <cellStyle name="Comma 6 2 3 8 4 2 2" xfId="2647" xr:uid="{00000000-0005-0000-0000-000066060000}"/>
    <cellStyle name="Comma 6 2 3 8 4 3" xfId="2646" xr:uid="{00000000-0005-0000-0000-000067060000}"/>
    <cellStyle name="Comma 6 2 3 8 5" xfId="1477" xr:uid="{00000000-0005-0000-0000-000068060000}"/>
    <cellStyle name="Comma 6 2 3 8 5 2" xfId="2648" xr:uid="{00000000-0005-0000-0000-000069060000}"/>
    <cellStyle name="Comma 6 2 3 8 6" xfId="2614" xr:uid="{00000000-0005-0000-0000-00006A060000}"/>
    <cellStyle name="Comma 6 2 3 9" xfId="1478" xr:uid="{00000000-0005-0000-0000-00006B060000}"/>
    <cellStyle name="Comma 6 2 3 9 2" xfId="1479" xr:uid="{00000000-0005-0000-0000-00006C060000}"/>
    <cellStyle name="Comma 6 2 3 9 2 2" xfId="1480" xr:uid="{00000000-0005-0000-0000-00006D060000}"/>
    <cellStyle name="Comma 6 2 3 9 2 2 2" xfId="1481" xr:uid="{00000000-0005-0000-0000-00006E060000}"/>
    <cellStyle name="Comma 6 2 3 9 2 2 2 2" xfId="1482" xr:uid="{00000000-0005-0000-0000-00006F060000}"/>
    <cellStyle name="Comma 6 2 3 9 2 2 2 2 2" xfId="1483" xr:uid="{00000000-0005-0000-0000-000070060000}"/>
    <cellStyle name="Comma 6 2 3 9 2 2 2 2 2 2" xfId="2654" xr:uid="{00000000-0005-0000-0000-000071060000}"/>
    <cellStyle name="Comma 6 2 3 9 2 2 2 2 3" xfId="2653" xr:uid="{00000000-0005-0000-0000-000072060000}"/>
    <cellStyle name="Comma 6 2 3 9 2 2 2 3" xfId="1484" xr:uid="{00000000-0005-0000-0000-000073060000}"/>
    <cellStyle name="Comma 6 2 3 9 2 2 2 3 2" xfId="2655" xr:uid="{00000000-0005-0000-0000-000074060000}"/>
    <cellStyle name="Comma 6 2 3 9 2 2 2 4" xfId="2652" xr:uid="{00000000-0005-0000-0000-000075060000}"/>
    <cellStyle name="Comma 6 2 3 9 2 2 3" xfId="1485" xr:uid="{00000000-0005-0000-0000-000076060000}"/>
    <cellStyle name="Comma 6 2 3 9 2 2 3 2" xfId="1486" xr:uid="{00000000-0005-0000-0000-000077060000}"/>
    <cellStyle name="Comma 6 2 3 9 2 2 3 2 2" xfId="2657" xr:uid="{00000000-0005-0000-0000-000078060000}"/>
    <cellStyle name="Comma 6 2 3 9 2 2 3 3" xfId="2656" xr:uid="{00000000-0005-0000-0000-000079060000}"/>
    <cellStyle name="Comma 6 2 3 9 2 2 4" xfId="10" xr:uid="{00000000-0005-0000-0000-00007A060000}"/>
    <cellStyle name="Comma 6 2 3 9 2 2 4 2" xfId="1487" xr:uid="{00000000-0005-0000-0000-00007B060000}"/>
    <cellStyle name="Comma 6 2 3 9 2 2 4 2 2" xfId="2658" xr:uid="{00000000-0005-0000-0000-00007C060000}"/>
    <cellStyle name="Comma 6 2 3 9 2 2 4 3" xfId="2480" xr:uid="{00000000-0005-0000-0000-00007D060000}"/>
    <cellStyle name="Comma 6 2 3 9 2 2 5" xfId="1488" xr:uid="{00000000-0005-0000-0000-00007E060000}"/>
    <cellStyle name="Comma 6 2 3 9 2 2 5 2" xfId="1489" xr:uid="{00000000-0005-0000-0000-00007F060000}"/>
    <cellStyle name="Comma 6 2 3 9 2 2 5 2 2" xfId="2660" xr:uid="{00000000-0005-0000-0000-000080060000}"/>
    <cellStyle name="Comma 6 2 3 9 2 2 5 3" xfId="2659" xr:uid="{00000000-0005-0000-0000-000081060000}"/>
    <cellStyle name="Comma 6 2 3 9 2 2 6" xfId="1490" xr:uid="{00000000-0005-0000-0000-000082060000}"/>
    <cellStyle name="Comma 6 2 3 9 2 2 6 2" xfId="2661" xr:uid="{00000000-0005-0000-0000-000083060000}"/>
    <cellStyle name="Comma 6 2 3 9 2 2 7" xfId="1491" xr:uid="{00000000-0005-0000-0000-000084060000}"/>
    <cellStyle name="Comma 6 2 3 9 2 2 7 2" xfId="1492" xr:uid="{00000000-0005-0000-0000-000085060000}"/>
    <cellStyle name="Comma 6 2 3 9 2 2 7 2 2" xfId="2663" xr:uid="{00000000-0005-0000-0000-000086060000}"/>
    <cellStyle name="Comma 6 2 3 9 2 2 7 3" xfId="1493" xr:uid="{00000000-0005-0000-0000-000087060000}"/>
    <cellStyle name="Comma 6 2 3 9 2 2 7 3 2" xfId="2664" xr:uid="{00000000-0005-0000-0000-000088060000}"/>
    <cellStyle name="Comma 6 2 3 9 2 2 7 4" xfId="2662" xr:uid="{00000000-0005-0000-0000-000089060000}"/>
    <cellStyle name="Comma 6 2 3 9 2 2 8" xfId="8" xr:uid="{00000000-0005-0000-0000-00008A060000}"/>
    <cellStyle name="Comma 6 2 3 9 2 2 8 2" xfId="1494" xr:uid="{00000000-0005-0000-0000-00008B060000}"/>
    <cellStyle name="Comma 6 2 3 9 2 2 8 2 2" xfId="2665" xr:uid="{00000000-0005-0000-0000-00008C060000}"/>
    <cellStyle name="Comma 6 2 3 9 2 2 8 3" xfId="1495" xr:uid="{00000000-0005-0000-0000-00008D060000}"/>
    <cellStyle name="Comma 6 2 3 9 2 2 8 3 2" xfId="2666" xr:uid="{00000000-0005-0000-0000-00008E060000}"/>
    <cellStyle name="Comma 6 2 3 9 2 2 8 4" xfId="2478" xr:uid="{00000000-0005-0000-0000-00008F060000}"/>
    <cellStyle name="Comma 6 2 3 9 2 2 8 4 51" xfId="2908" xr:uid="{00000000-0005-0000-0000-000090060000}"/>
    <cellStyle name="Comma 6 2 3 9 2 2 8 4 51 20" xfId="2929" xr:uid="{00000000-0005-0000-0000-000091060000}"/>
    <cellStyle name="Comma 6 2 3 9 2 2 9" xfId="2651" xr:uid="{00000000-0005-0000-0000-000092060000}"/>
    <cellStyle name="Comma 6 2 3 9 2 3" xfId="1496" xr:uid="{00000000-0005-0000-0000-000093060000}"/>
    <cellStyle name="Comma 6 2 3 9 2 3 2" xfId="1497" xr:uid="{00000000-0005-0000-0000-000094060000}"/>
    <cellStyle name="Comma 6 2 3 9 2 3 2 2" xfId="1498" xr:uid="{00000000-0005-0000-0000-000095060000}"/>
    <cellStyle name="Comma 6 2 3 9 2 3 2 2 2" xfId="2669" xr:uid="{00000000-0005-0000-0000-000096060000}"/>
    <cellStyle name="Comma 6 2 3 9 2 3 2 3" xfId="2668" xr:uid="{00000000-0005-0000-0000-000097060000}"/>
    <cellStyle name="Comma 6 2 3 9 2 3 3" xfId="1499" xr:uid="{00000000-0005-0000-0000-000098060000}"/>
    <cellStyle name="Comma 6 2 3 9 2 3 3 2" xfId="2670" xr:uid="{00000000-0005-0000-0000-000099060000}"/>
    <cellStyle name="Comma 6 2 3 9 2 3 4" xfId="2667" xr:uid="{00000000-0005-0000-0000-00009A060000}"/>
    <cellStyle name="Comma 6 2 3 9 2 4" xfId="1500" xr:uid="{00000000-0005-0000-0000-00009B060000}"/>
    <cellStyle name="Comma 6 2 3 9 2 4 2" xfId="1501" xr:uid="{00000000-0005-0000-0000-00009C060000}"/>
    <cellStyle name="Comma 6 2 3 9 2 4 2 2" xfId="2672" xr:uid="{00000000-0005-0000-0000-00009D060000}"/>
    <cellStyle name="Comma 6 2 3 9 2 4 3" xfId="2671" xr:uid="{00000000-0005-0000-0000-00009E060000}"/>
    <cellStyle name="Comma 6 2 3 9 2 5" xfId="1502" xr:uid="{00000000-0005-0000-0000-00009F060000}"/>
    <cellStyle name="Comma 6 2 3 9 2 5 2" xfId="2673" xr:uid="{00000000-0005-0000-0000-0000A0060000}"/>
    <cellStyle name="Comma 6 2 3 9 2 6" xfId="2650" xr:uid="{00000000-0005-0000-0000-0000A1060000}"/>
    <cellStyle name="Comma 6 2 3 9 3" xfId="1503" xr:uid="{00000000-0005-0000-0000-0000A2060000}"/>
    <cellStyle name="Comma 6 2 3 9 3 2" xfId="1504" xr:uid="{00000000-0005-0000-0000-0000A3060000}"/>
    <cellStyle name="Comma 6 2 3 9 3 2 2" xfId="1505" xr:uid="{00000000-0005-0000-0000-0000A4060000}"/>
    <cellStyle name="Comma 6 2 3 9 3 2 2 2" xfId="2676" xr:uid="{00000000-0005-0000-0000-0000A5060000}"/>
    <cellStyle name="Comma 6 2 3 9 3 2 3" xfId="2675" xr:uid="{00000000-0005-0000-0000-0000A6060000}"/>
    <cellStyle name="Comma 6 2 3 9 3 3" xfId="1506" xr:uid="{00000000-0005-0000-0000-0000A7060000}"/>
    <cellStyle name="Comma 6 2 3 9 3 3 2" xfId="2677" xr:uid="{00000000-0005-0000-0000-0000A8060000}"/>
    <cellStyle name="Comma 6 2 3 9 3 4" xfId="2674" xr:uid="{00000000-0005-0000-0000-0000A9060000}"/>
    <cellStyle name="Comma 6 2 3 9 4" xfId="1507" xr:uid="{00000000-0005-0000-0000-0000AA060000}"/>
    <cellStyle name="Comma 6 2 3 9 4 2" xfId="1508" xr:uid="{00000000-0005-0000-0000-0000AB060000}"/>
    <cellStyle name="Comma 6 2 3 9 4 2 2" xfId="2679" xr:uid="{00000000-0005-0000-0000-0000AC060000}"/>
    <cellStyle name="Comma 6 2 3 9 4 3" xfId="2678" xr:uid="{00000000-0005-0000-0000-0000AD060000}"/>
    <cellStyle name="Comma 6 2 3 9 5" xfId="1509" xr:uid="{00000000-0005-0000-0000-0000AE060000}"/>
    <cellStyle name="Comma 6 2 3 9 5 2" xfId="2680" xr:uid="{00000000-0005-0000-0000-0000AF060000}"/>
    <cellStyle name="Comma 6 2 3 9 6" xfId="2649" xr:uid="{00000000-0005-0000-0000-0000B0060000}"/>
    <cellStyle name="Comma 6 2 4" xfId="1510" xr:uid="{00000000-0005-0000-0000-0000B1060000}"/>
    <cellStyle name="Comma 6 2 4 2" xfId="1511" xr:uid="{00000000-0005-0000-0000-0000B2060000}"/>
    <cellStyle name="Comma 6 2 4 2 2" xfId="1512" xr:uid="{00000000-0005-0000-0000-0000B3060000}"/>
    <cellStyle name="Comma 6 2 4 2 2 2" xfId="2683" xr:uid="{00000000-0005-0000-0000-0000B4060000}"/>
    <cellStyle name="Comma 6 2 4 2 3" xfId="2682" xr:uid="{00000000-0005-0000-0000-0000B5060000}"/>
    <cellStyle name="Comma 6 2 4 3" xfId="1513" xr:uid="{00000000-0005-0000-0000-0000B6060000}"/>
    <cellStyle name="Comma 6 2 4 3 2" xfId="2684" xr:uid="{00000000-0005-0000-0000-0000B7060000}"/>
    <cellStyle name="Comma 6 2 4 4" xfId="2681" xr:uid="{00000000-0005-0000-0000-0000B8060000}"/>
    <cellStyle name="Comma 6 2 5" xfId="1514" xr:uid="{00000000-0005-0000-0000-0000B9060000}"/>
    <cellStyle name="Comma 6 2 5 2" xfId="1515" xr:uid="{00000000-0005-0000-0000-0000BA060000}"/>
    <cellStyle name="Comma 6 2 5 2 2" xfId="2686" xr:uid="{00000000-0005-0000-0000-0000BB060000}"/>
    <cellStyle name="Comma 6 2 5 3" xfId="2685" xr:uid="{00000000-0005-0000-0000-0000BC060000}"/>
    <cellStyle name="Comma 6 2 6" xfId="1516" xr:uid="{00000000-0005-0000-0000-0000BD060000}"/>
    <cellStyle name="Comma 6 2 6 2" xfId="2687" xr:uid="{00000000-0005-0000-0000-0000BE060000}"/>
    <cellStyle name="Comma 6 2 7" xfId="2498" xr:uid="{00000000-0005-0000-0000-0000BF060000}"/>
    <cellStyle name="Comma 6 3" xfId="1517" xr:uid="{00000000-0005-0000-0000-0000C0060000}"/>
    <cellStyle name="Comma 6 3 2" xfId="1518" xr:uid="{00000000-0005-0000-0000-0000C1060000}"/>
    <cellStyle name="Comma 6 3 2 2" xfId="1519" xr:uid="{00000000-0005-0000-0000-0000C2060000}"/>
    <cellStyle name="Comma 6 3 2 2 2" xfId="2690" xr:uid="{00000000-0005-0000-0000-0000C3060000}"/>
    <cellStyle name="Comma 6 3 2 3" xfId="2689" xr:uid="{00000000-0005-0000-0000-0000C4060000}"/>
    <cellStyle name="Comma 6 3 3" xfId="1520" xr:uid="{00000000-0005-0000-0000-0000C5060000}"/>
    <cellStyle name="Comma 6 3 3 2" xfId="2691" xr:uid="{00000000-0005-0000-0000-0000C6060000}"/>
    <cellStyle name="Comma 6 3 4" xfId="2688" xr:uid="{00000000-0005-0000-0000-0000C7060000}"/>
    <cellStyle name="Comma 6 4" xfId="1521" xr:uid="{00000000-0005-0000-0000-0000C8060000}"/>
    <cellStyle name="Comma 6 4 2" xfId="1522" xr:uid="{00000000-0005-0000-0000-0000C9060000}"/>
    <cellStyle name="Comma 6 4 2 2" xfId="2693" xr:uid="{00000000-0005-0000-0000-0000CA060000}"/>
    <cellStyle name="Comma 6 4 3" xfId="2692" xr:uid="{00000000-0005-0000-0000-0000CB060000}"/>
    <cellStyle name="Comma 6 5" xfId="1523" xr:uid="{00000000-0005-0000-0000-0000CC060000}"/>
    <cellStyle name="Comma 6 5 2" xfId="2694" xr:uid="{00000000-0005-0000-0000-0000CD060000}"/>
    <cellStyle name="Comma 6 6" xfId="2497" xr:uid="{00000000-0005-0000-0000-0000CE060000}"/>
    <cellStyle name="Comma 7" xfId="1524" xr:uid="{00000000-0005-0000-0000-0000CF060000}"/>
    <cellStyle name="Comma 7 2" xfId="1525" xr:uid="{00000000-0005-0000-0000-0000D0060000}"/>
    <cellStyle name="Comma 7 3" xfId="1526" xr:uid="{00000000-0005-0000-0000-0000D1060000}"/>
    <cellStyle name="Comma 7 4" xfId="1527" xr:uid="{00000000-0005-0000-0000-0000D2060000}"/>
    <cellStyle name="Comma 7 5" xfId="2695" xr:uid="{00000000-0005-0000-0000-0000D3060000}"/>
    <cellStyle name="Comma 8" xfId="1528" xr:uid="{00000000-0005-0000-0000-0000D4060000}"/>
    <cellStyle name="Comma 8 2" xfId="1529" xr:uid="{00000000-0005-0000-0000-0000D5060000}"/>
    <cellStyle name="Comma 8 3" xfId="2696" xr:uid="{00000000-0005-0000-0000-0000D6060000}"/>
    <cellStyle name="Comma 9" xfId="1530" xr:uid="{00000000-0005-0000-0000-0000D7060000}"/>
    <cellStyle name="Comma 9 2" xfId="2697" xr:uid="{00000000-0005-0000-0000-0000D8060000}"/>
    <cellStyle name="Currency 2" xfId="1531" xr:uid="{00000000-0005-0000-0000-0000D9060000}"/>
    <cellStyle name="Currency 2 2" xfId="1532" xr:uid="{00000000-0005-0000-0000-0000DA060000}"/>
    <cellStyle name="Currency 3" xfId="1533" xr:uid="{00000000-0005-0000-0000-0000DB060000}"/>
    <cellStyle name="Currency 4" xfId="1534" xr:uid="{00000000-0005-0000-0000-0000DC060000}"/>
    <cellStyle name="Excel Built-in 20% - Accent3" xfId="1535" xr:uid="{00000000-0005-0000-0000-0000DD060000}"/>
    <cellStyle name="Excel Built-in Normal" xfId="1536" xr:uid="{00000000-0005-0000-0000-0000DE060000}"/>
    <cellStyle name="Excel Built-in Normal 2" xfId="1537" xr:uid="{00000000-0005-0000-0000-0000DF060000}"/>
    <cellStyle name="Explanatory Text 2" xfId="1538" xr:uid="{00000000-0005-0000-0000-0000E0060000}"/>
    <cellStyle name="Good 2" xfId="1539" xr:uid="{00000000-0005-0000-0000-0000E1060000}"/>
    <cellStyle name="Good 2 2" xfId="1540" xr:uid="{00000000-0005-0000-0000-0000E2060000}"/>
    <cellStyle name="Grey" xfId="1541" xr:uid="{00000000-0005-0000-0000-0000E3060000}"/>
    <cellStyle name="Grey 2" xfId="1542" xr:uid="{00000000-0005-0000-0000-0000E4060000}"/>
    <cellStyle name="Grey 3" xfId="1543" xr:uid="{00000000-0005-0000-0000-0000E5060000}"/>
    <cellStyle name="Grey 4" xfId="1544" xr:uid="{00000000-0005-0000-0000-0000E6060000}"/>
    <cellStyle name="Grey 5" xfId="1545" xr:uid="{00000000-0005-0000-0000-0000E7060000}"/>
    <cellStyle name="Grey 6" xfId="1546" xr:uid="{00000000-0005-0000-0000-0000E8060000}"/>
    <cellStyle name="Heading 1 2" xfId="1547" xr:uid="{00000000-0005-0000-0000-0000E9060000}"/>
    <cellStyle name="Heading 2 2" xfId="1548" xr:uid="{00000000-0005-0000-0000-0000EA060000}"/>
    <cellStyle name="Heading 3 2" xfId="1549" xr:uid="{00000000-0005-0000-0000-0000EB060000}"/>
    <cellStyle name="Heading 4 2" xfId="1550" xr:uid="{00000000-0005-0000-0000-0000EC060000}"/>
    <cellStyle name="Input [yellow]" xfId="1551" xr:uid="{00000000-0005-0000-0000-0000ED060000}"/>
    <cellStyle name="Input [yellow] 10" xfId="1552" xr:uid="{00000000-0005-0000-0000-0000EE060000}"/>
    <cellStyle name="Input [yellow] 11" xfId="1553" xr:uid="{00000000-0005-0000-0000-0000EF060000}"/>
    <cellStyle name="Input [yellow] 2" xfId="1554" xr:uid="{00000000-0005-0000-0000-0000F0060000}"/>
    <cellStyle name="Input [yellow] 2 2" xfId="1555" xr:uid="{00000000-0005-0000-0000-0000F1060000}"/>
    <cellStyle name="Input [yellow] 2 2 10" xfId="1556" xr:uid="{00000000-0005-0000-0000-0000F2060000}"/>
    <cellStyle name="Input [yellow] 2 2 11" xfId="1557" xr:uid="{00000000-0005-0000-0000-0000F3060000}"/>
    <cellStyle name="Input [yellow] 2 2 12" xfId="1558" xr:uid="{00000000-0005-0000-0000-0000F4060000}"/>
    <cellStyle name="Input [yellow] 2 2 13" xfId="1559" xr:uid="{00000000-0005-0000-0000-0000F5060000}"/>
    <cellStyle name="Input [yellow] 2 2 14" xfId="1560" xr:uid="{00000000-0005-0000-0000-0000F6060000}"/>
    <cellStyle name="Input [yellow] 2 2 15" xfId="1561" xr:uid="{00000000-0005-0000-0000-0000F7060000}"/>
    <cellStyle name="Input [yellow] 2 2 16" xfId="1562" xr:uid="{00000000-0005-0000-0000-0000F8060000}"/>
    <cellStyle name="Input [yellow] 2 2 17" xfId="1563" xr:uid="{00000000-0005-0000-0000-0000F9060000}"/>
    <cellStyle name="Input [yellow] 2 2 18" xfId="1564" xr:uid="{00000000-0005-0000-0000-0000FA060000}"/>
    <cellStyle name="Input [yellow] 2 2 19" xfId="1565" xr:uid="{00000000-0005-0000-0000-0000FB060000}"/>
    <cellStyle name="Input [yellow] 2 2 2" xfId="1566" xr:uid="{00000000-0005-0000-0000-0000FC060000}"/>
    <cellStyle name="Input [yellow] 2 2 3" xfId="1567" xr:uid="{00000000-0005-0000-0000-0000FD060000}"/>
    <cellStyle name="Input [yellow] 2 2 4" xfId="1568" xr:uid="{00000000-0005-0000-0000-0000FE060000}"/>
    <cellStyle name="Input [yellow] 2 2 5" xfId="1569" xr:uid="{00000000-0005-0000-0000-0000FF060000}"/>
    <cellStyle name="Input [yellow] 2 2 6" xfId="1570" xr:uid="{00000000-0005-0000-0000-000000070000}"/>
    <cellStyle name="Input [yellow] 2 2 7" xfId="1571" xr:uid="{00000000-0005-0000-0000-000001070000}"/>
    <cellStyle name="Input [yellow] 2 2 8" xfId="1572" xr:uid="{00000000-0005-0000-0000-000002070000}"/>
    <cellStyle name="Input [yellow] 2 2 9" xfId="1573" xr:uid="{00000000-0005-0000-0000-000003070000}"/>
    <cellStyle name="Input [yellow] 2 3" xfId="1574" xr:uid="{00000000-0005-0000-0000-000004070000}"/>
    <cellStyle name="Input [yellow] 2 4" xfId="1575" xr:uid="{00000000-0005-0000-0000-000005070000}"/>
    <cellStyle name="Input [yellow] 2 5" xfId="1576" xr:uid="{00000000-0005-0000-0000-000006070000}"/>
    <cellStyle name="Input [yellow] 2 6" xfId="1577" xr:uid="{00000000-0005-0000-0000-000007070000}"/>
    <cellStyle name="Input [yellow] 2 7" xfId="1578" xr:uid="{00000000-0005-0000-0000-000008070000}"/>
    <cellStyle name="Input [yellow] 3" xfId="1579" xr:uid="{00000000-0005-0000-0000-000009070000}"/>
    <cellStyle name="Input [yellow] 3 2" xfId="1580" xr:uid="{00000000-0005-0000-0000-00000A070000}"/>
    <cellStyle name="Input [yellow] 3 2 10" xfId="1581" xr:uid="{00000000-0005-0000-0000-00000B070000}"/>
    <cellStyle name="Input [yellow] 3 2 11" xfId="1582" xr:uid="{00000000-0005-0000-0000-00000C070000}"/>
    <cellStyle name="Input [yellow] 3 2 12" xfId="1583" xr:uid="{00000000-0005-0000-0000-00000D070000}"/>
    <cellStyle name="Input [yellow] 3 2 13" xfId="1584" xr:uid="{00000000-0005-0000-0000-00000E070000}"/>
    <cellStyle name="Input [yellow] 3 2 14" xfId="1585" xr:uid="{00000000-0005-0000-0000-00000F070000}"/>
    <cellStyle name="Input [yellow] 3 2 15" xfId="1586" xr:uid="{00000000-0005-0000-0000-000010070000}"/>
    <cellStyle name="Input [yellow] 3 2 16" xfId="1587" xr:uid="{00000000-0005-0000-0000-000011070000}"/>
    <cellStyle name="Input [yellow] 3 2 17" xfId="1588" xr:uid="{00000000-0005-0000-0000-000012070000}"/>
    <cellStyle name="Input [yellow] 3 2 18" xfId="1589" xr:uid="{00000000-0005-0000-0000-000013070000}"/>
    <cellStyle name="Input [yellow] 3 2 19" xfId="1590" xr:uid="{00000000-0005-0000-0000-000014070000}"/>
    <cellStyle name="Input [yellow] 3 2 2" xfId="1591" xr:uid="{00000000-0005-0000-0000-000015070000}"/>
    <cellStyle name="Input [yellow] 3 2 3" xfId="1592" xr:uid="{00000000-0005-0000-0000-000016070000}"/>
    <cellStyle name="Input [yellow] 3 2 4" xfId="1593" xr:uid="{00000000-0005-0000-0000-000017070000}"/>
    <cellStyle name="Input [yellow] 3 2 5" xfId="1594" xr:uid="{00000000-0005-0000-0000-000018070000}"/>
    <cellStyle name="Input [yellow] 3 2 6" xfId="1595" xr:uid="{00000000-0005-0000-0000-000019070000}"/>
    <cellStyle name="Input [yellow] 3 2 7" xfId="1596" xr:uid="{00000000-0005-0000-0000-00001A070000}"/>
    <cellStyle name="Input [yellow] 3 2 8" xfId="1597" xr:uid="{00000000-0005-0000-0000-00001B070000}"/>
    <cellStyle name="Input [yellow] 3 2 9" xfId="1598" xr:uid="{00000000-0005-0000-0000-00001C070000}"/>
    <cellStyle name="Input [yellow] 3 3" xfId="1599" xr:uid="{00000000-0005-0000-0000-00001D070000}"/>
    <cellStyle name="Input [yellow] 3 4" xfId="1600" xr:uid="{00000000-0005-0000-0000-00001E070000}"/>
    <cellStyle name="Input [yellow] 3 5" xfId="1601" xr:uid="{00000000-0005-0000-0000-00001F070000}"/>
    <cellStyle name="Input [yellow] 3 6" xfId="1602" xr:uid="{00000000-0005-0000-0000-000020070000}"/>
    <cellStyle name="Input [yellow] 3 7" xfId="1603" xr:uid="{00000000-0005-0000-0000-000021070000}"/>
    <cellStyle name="Input [yellow] 4" xfId="1604" xr:uid="{00000000-0005-0000-0000-000022070000}"/>
    <cellStyle name="Input [yellow] 4 2" xfId="1605" xr:uid="{00000000-0005-0000-0000-000023070000}"/>
    <cellStyle name="Input [yellow] 4 2 10" xfId="1606" xr:uid="{00000000-0005-0000-0000-000024070000}"/>
    <cellStyle name="Input [yellow] 4 2 11" xfId="1607" xr:uid="{00000000-0005-0000-0000-000025070000}"/>
    <cellStyle name="Input [yellow] 4 2 12" xfId="1608" xr:uid="{00000000-0005-0000-0000-000026070000}"/>
    <cellStyle name="Input [yellow] 4 2 13" xfId="1609" xr:uid="{00000000-0005-0000-0000-000027070000}"/>
    <cellStyle name="Input [yellow] 4 2 14" xfId="1610" xr:uid="{00000000-0005-0000-0000-000028070000}"/>
    <cellStyle name="Input [yellow] 4 2 15" xfId="1611" xr:uid="{00000000-0005-0000-0000-000029070000}"/>
    <cellStyle name="Input [yellow] 4 2 16" xfId="1612" xr:uid="{00000000-0005-0000-0000-00002A070000}"/>
    <cellStyle name="Input [yellow] 4 2 17" xfId="1613" xr:uid="{00000000-0005-0000-0000-00002B070000}"/>
    <cellStyle name="Input [yellow] 4 2 18" xfId="1614" xr:uid="{00000000-0005-0000-0000-00002C070000}"/>
    <cellStyle name="Input [yellow] 4 2 19" xfId="1615" xr:uid="{00000000-0005-0000-0000-00002D070000}"/>
    <cellStyle name="Input [yellow] 4 2 2" xfId="1616" xr:uid="{00000000-0005-0000-0000-00002E070000}"/>
    <cellStyle name="Input [yellow] 4 2 3" xfId="1617" xr:uid="{00000000-0005-0000-0000-00002F070000}"/>
    <cellStyle name="Input [yellow] 4 2 4" xfId="1618" xr:uid="{00000000-0005-0000-0000-000030070000}"/>
    <cellStyle name="Input [yellow] 4 2 5" xfId="1619" xr:uid="{00000000-0005-0000-0000-000031070000}"/>
    <cellStyle name="Input [yellow] 4 2 6" xfId="1620" xr:uid="{00000000-0005-0000-0000-000032070000}"/>
    <cellStyle name="Input [yellow] 4 2 7" xfId="1621" xr:uid="{00000000-0005-0000-0000-000033070000}"/>
    <cellStyle name="Input [yellow] 4 2 8" xfId="1622" xr:uid="{00000000-0005-0000-0000-000034070000}"/>
    <cellStyle name="Input [yellow] 4 2 9" xfId="1623" xr:uid="{00000000-0005-0000-0000-000035070000}"/>
    <cellStyle name="Input [yellow] 4 3" xfId="1624" xr:uid="{00000000-0005-0000-0000-000036070000}"/>
    <cellStyle name="Input [yellow] 4 4" xfId="1625" xr:uid="{00000000-0005-0000-0000-000037070000}"/>
    <cellStyle name="Input [yellow] 4 5" xfId="1626" xr:uid="{00000000-0005-0000-0000-000038070000}"/>
    <cellStyle name="Input [yellow] 4 6" xfId="1627" xr:uid="{00000000-0005-0000-0000-000039070000}"/>
    <cellStyle name="Input [yellow] 4 7" xfId="1628" xr:uid="{00000000-0005-0000-0000-00003A070000}"/>
    <cellStyle name="Input [yellow] 5" xfId="1629" xr:uid="{00000000-0005-0000-0000-00003B070000}"/>
    <cellStyle name="Input [yellow] 5 2" xfId="1630" xr:uid="{00000000-0005-0000-0000-00003C070000}"/>
    <cellStyle name="Input [yellow] 5 2 10" xfId="1631" xr:uid="{00000000-0005-0000-0000-00003D070000}"/>
    <cellStyle name="Input [yellow] 5 2 11" xfId="1632" xr:uid="{00000000-0005-0000-0000-00003E070000}"/>
    <cellStyle name="Input [yellow] 5 2 12" xfId="1633" xr:uid="{00000000-0005-0000-0000-00003F070000}"/>
    <cellStyle name="Input [yellow] 5 2 13" xfId="1634" xr:uid="{00000000-0005-0000-0000-000040070000}"/>
    <cellStyle name="Input [yellow] 5 2 14" xfId="1635" xr:uid="{00000000-0005-0000-0000-000041070000}"/>
    <cellStyle name="Input [yellow] 5 2 15" xfId="1636" xr:uid="{00000000-0005-0000-0000-000042070000}"/>
    <cellStyle name="Input [yellow] 5 2 16" xfId="1637" xr:uid="{00000000-0005-0000-0000-000043070000}"/>
    <cellStyle name="Input [yellow] 5 2 17" xfId="1638" xr:uid="{00000000-0005-0000-0000-000044070000}"/>
    <cellStyle name="Input [yellow] 5 2 18" xfId="1639" xr:uid="{00000000-0005-0000-0000-000045070000}"/>
    <cellStyle name="Input [yellow] 5 2 19" xfId="1640" xr:uid="{00000000-0005-0000-0000-000046070000}"/>
    <cellStyle name="Input [yellow] 5 2 2" xfId="1641" xr:uid="{00000000-0005-0000-0000-000047070000}"/>
    <cellStyle name="Input [yellow] 5 2 3" xfId="1642" xr:uid="{00000000-0005-0000-0000-000048070000}"/>
    <cellStyle name="Input [yellow] 5 2 4" xfId="1643" xr:uid="{00000000-0005-0000-0000-000049070000}"/>
    <cellStyle name="Input [yellow] 5 2 5" xfId="1644" xr:uid="{00000000-0005-0000-0000-00004A070000}"/>
    <cellStyle name="Input [yellow] 5 2 6" xfId="1645" xr:uid="{00000000-0005-0000-0000-00004B070000}"/>
    <cellStyle name="Input [yellow] 5 2 7" xfId="1646" xr:uid="{00000000-0005-0000-0000-00004C070000}"/>
    <cellStyle name="Input [yellow] 5 2 8" xfId="1647" xr:uid="{00000000-0005-0000-0000-00004D070000}"/>
    <cellStyle name="Input [yellow] 5 2 9" xfId="1648" xr:uid="{00000000-0005-0000-0000-00004E070000}"/>
    <cellStyle name="Input [yellow] 5 3" xfId="1649" xr:uid="{00000000-0005-0000-0000-00004F070000}"/>
    <cellStyle name="Input [yellow] 5 4" xfId="1650" xr:uid="{00000000-0005-0000-0000-000050070000}"/>
    <cellStyle name="Input [yellow] 5 5" xfId="1651" xr:uid="{00000000-0005-0000-0000-000051070000}"/>
    <cellStyle name="Input [yellow] 5 6" xfId="1652" xr:uid="{00000000-0005-0000-0000-000052070000}"/>
    <cellStyle name="Input [yellow] 5 7" xfId="1653" xr:uid="{00000000-0005-0000-0000-000053070000}"/>
    <cellStyle name="Input [yellow] 6" xfId="1654" xr:uid="{00000000-0005-0000-0000-000054070000}"/>
    <cellStyle name="Input [yellow] 6 10" xfId="1655" xr:uid="{00000000-0005-0000-0000-000055070000}"/>
    <cellStyle name="Input [yellow] 6 11" xfId="1656" xr:uid="{00000000-0005-0000-0000-000056070000}"/>
    <cellStyle name="Input [yellow] 6 12" xfId="1657" xr:uid="{00000000-0005-0000-0000-000057070000}"/>
    <cellStyle name="Input [yellow] 6 13" xfId="1658" xr:uid="{00000000-0005-0000-0000-000058070000}"/>
    <cellStyle name="Input [yellow] 6 14" xfId="1659" xr:uid="{00000000-0005-0000-0000-000059070000}"/>
    <cellStyle name="Input [yellow] 6 15" xfId="1660" xr:uid="{00000000-0005-0000-0000-00005A070000}"/>
    <cellStyle name="Input [yellow] 6 16" xfId="1661" xr:uid="{00000000-0005-0000-0000-00005B070000}"/>
    <cellStyle name="Input [yellow] 6 17" xfId="1662" xr:uid="{00000000-0005-0000-0000-00005C070000}"/>
    <cellStyle name="Input [yellow] 6 18" xfId="1663" xr:uid="{00000000-0005-0000-0000-00005D070000}"/>
    <cellStyle name="Input [yellow] 6 19" xfId="1664" xr:uid="{00000000-0005-0000-0000-00005E070000}"/>
    <cellStyle name="Input [yellow] 6 2" xfId="1665" xr:uid="{00000000-0005-0000-0000-00005F070000}"/>
    <cellStyle name="Input [yellow] 6 20" xfId="1666" xr:uid="{00000000-0005-0000-0000-000060070000}"/>
    <cellStyle name="Input [yellow] 6 3" xfId="1667" xr:uid="{00000000-0005-0000-0000-000061070000}"/>
    <cellStyle name="Input [yellow] 6 4" xfId="1668" xr:uid="{00000000-0005-0000-0000-000062070000}"/>
    <cellStyle name="Input [yellow] 6 5" xfId="1669" xr:uid="{00000000-0005-0000-0000-000063070000}"/>
    <cellStyle name="Input [yellow] 6 6" xfId="1670" xr:uid="{00000000-0005-0000-0000-000064070000}"/>
    <cellStyle name="Input [yellow] 6 7" xfId="1671" xr:uid="{00000000-0005-0000-0000-000065070000}"/>
    <cellStyle name="Input [yellow] 6 8" xfId="1672" xr:uid="{00000000-0005-0000-0000-000066070000}"/>
    <cellStyle name="Input [yellow] 6 9" xfId="1673" xr:uid="{00000000-0005-0000-0000-000067070000}"/>
    <cellStyle name="Input [yellow] 7" xfId="1674" xr:uid="{00000000-0005-0000-0000-000068070000}"/>
    <cellStyle name="Input [yellow] 8" xfId="1675" xr:uid="{00000000-0005-0000-0000-000069070000}"/>
    <cellStyle name="Input [yellow] 9" xfId="1676" xr:uid="{00000000-0005-0000-0000-00006A070000}"/>
    <cellStyle name="Input 2" xfId="1677" xr:uid="{00000000-0005-0000-0000-00006B070000}"/>
    <cellStyle name="Input 2 10" xfId="1678" xr:uid="{00000000-0005-0000-0000-00006C070000}"/>
    <cellStyle name="Input 2 11" xfId="1679" xr:uid="{00000000-0005-0000-0000-00006D070000}"/>
    <cellStyle name="Input 2 12" xfId="1680" xr:uid="{00000000-0005-0000-0000-00006E070000}"/>
    <cellStyle name="Input 2 13" xfId="1681" xr:uid="{00000000-0005-0000-0000-00006F070000}"/>
    <cellStyle name="Input 2 14" xfId="1682" xr:uid="{00000000-0005-0000-0000-000070070000}"/>
    <cellStyle name="Input 2 15" xfId="1683" xr:uid="{00000000-0005-0000-0000-000071070000}"/>
    <cellStyle name="Input 2 16" xfId="1684" xr:uid="{00000000-0005-0000-0000-000072070000}"/>
    <cellStyle name="Input 2 17" xfId="1685" xr:uid="{00000000-0005-0000-0000-000073070000}"/>
    <cellStyle name="Input 2 18" xfId="1686" xr:uid="{00000000-0005-0000-0000-000074070000}"/>
    <cellStyle name="Input 2 19" xfId="1687" xr:uid="{00000000-0005-0000-0000-000075070000}"/>
    <cellStyle name="Input 2 2" xfId="1688" xr:uid="{00000000-0005-0000-0000-000076070000}"/>
    <cellStyle name="Input 2 2 10" xfId="1689" xr:uid="{00000000-0005-0000-0000-000077070000}"/>
    <cellStyle name="Input 2 2 11" xfId="1690" xr:uid="{00000000-0005-0000-0000-000078070000}"/>
    <cellStyle name="Input 2 2 12" xfId="1691" xr:uid="{00000000-0005-0000-0000-000079070000}"/>
    <cellStyle name="Input 2 2 13" xfId="1692" xr:uid="{00000000-0005-0000-0000-00007A070000}"/>
    <cellStyle name="Input 2 2 14" xfId="1693" xr:uid="{00000000-0005-0000-0000-00007B070000}"/>
    <cellStyle name="Input 2 2 15" xfId="1694" xr:uid="{00000000-0005-0000-0000-00007C070000}"/>
    <cellStyle name="Input 2 2 16" xfId="1695" xr:uid="{00000000-0005-0000-0000-00007D070000}"/>
    <cellStyle name="Input 2 2 17" xfId="1696" xr:uid="{00000000-0005-0000-0000-00007E070000}"/>
    <cellStyle name="Input 2 2 18" xfId="1697" xr:uid="{00000000-0005-0000-0000-00007F070000}"/>
    <cellStyle name="Input 2 2 19" xfId="1698" xr:uid="{00000000-0005-0000-0000-000080070000}"/>
    <cellStyle name="Input 2 2 2" xfId="1699" xr:uid="{00000000-0005-0000-0000-000081070000}"/>
    <cellStyle name="Input 2 2 3" xfId="1700" xr:uid="{00000000-0005-0000-0000-000082070000}"/>
    <cellStyle name="Input 2 2 4" xfId="1701" xr:uid="{00000000-0005-0000-0000-000083070000}"/>
    <cellStyle name="Input 2 2 5" xfId="1702" xr:uid="{00000000-0005-0000-0000-000084070000}"/>
    <cellStyle name="Input 2 2 6" xfId="1703" xr:uid="{00000000-0005-0000-0000-000085070000}"/>
    <cellStyle name="Input 2 2 7" xfId="1704" xr:uid="{00000000-0005-0000-0000-000086070000}"/>
    <cellStyle name="Input 2 2 8" xfId="1705" xr:uid="{00000000-0005-0000-0000-000087070000}"/>
    <cellStyle name="Input 2 2 9" xfId="1706" xr:uid="{00000000-0005-0000-0000-000088070000}"/>
    <cellStyle name="Input 2 20" xfId="1707" xr:uid="{00000000-0005-0000-0000-000089070000}"/>
    <cellStyle name="Input 2 21" xfId="1708" xr:uid="{00000000-0005-0000-0000-00008A070000}"/>
    <cellStyle name="Input 2 3" xfId="1709" xr:uid="{00000000-0005-0000-0000-00008B070000}"/>
    <cellStyle name="Input 2 3 10" xfId="1710" xr:uid="{00000000-0005-0000-0000-00008C070000}"/>
    <cellStyle name="Input 2 3 11" xfId="1711" xr:uid="{00000000-0005-0000-0000-00008D070000}"/>
    <cellStyle name="Input 2 3 12" xfId="1712" xr:uid="{00000000-0005-0000-0000-00008E070000}"/>
    <cellStyle name="Input 2 3 13" xfId="1713" xr:uid="{00000000-0005-0000-0000-00008F070000}"/>
    <cellStyle name="Input 2 3 14" xfId="1714" xr:uid="{00000000-0005-0000-0000-000090070000}"/>
    <cellStyle name="Input 2 3 15" xfId="1715" xr:uid="{00000000-0005-0000-0000-000091070000}"/>
    <cellStyle name="Input 2 3 16" xfId="1716" xr:uid="{00000000-0005-0000-0000-000092070000}"/>
    <cellStyle name="Input 2 3 17" xfId="1717" xr:uid="{00000000-0005-0000-0000-000093070000}"/>
    <cellStyle name="Input 2 3 18" xfId="1718" xr:uid="{00000000-0005-0000-0000-000094070000}"/>
    <cellStyle name="Input 2 3 19" xfId="1719" xr:uid="{00000000-0005-0000-0000-000095070000}"/>
    <cellStyle name="Input 2 3 2" xfId="1720" xr:uid="{00000000-0005-0000-0000-000096070000}"/>
    <cellStyle name="Input 2 3 3" xfId="1721" xr:uid="{00000000-0005-0000-0000-000097070000}"/>
    <cellStyle name="Input 2 3 4" xfId="1722" xr:uid="{00000000-0005-0000-0000-000098070000}"/>
    <cellStyle name="Input 2 3 5" xfId="1723" xr:uid="{00000000-0005-0000-0000-000099070000}"/>
    <cellStyle name="Input 2 3 6" xfId="1724" xr:uid="{00000000-0005-0000-0000-00009A070000}"/>
    <cellStyle name="Input 2 3 7" xfId="1725" xr:uid="{00000000-0005-0000-0000-00009B070000}"/>
    <cellStyle name="Input 2 3 8" xfId="1726" xr:uid="{00000000-0005-0000-0000-00009C070000}"/>
    <cellStyle name="Input 2 3 9" xfId="1727" xr:uid="{00000000-0005-0000-0000-00009D070000}"/>
    <cellStyle name="Input 2 4" xfId="1728" xr:uid="{00000000-0005-0000-0000-00009E070000}"/>
    <cellStyle name="Input 2 5" xfId="1729" xr:uid="{00000000-0005-0000-0000-00009F070000}"/>
    <cellStyle name="Input 2 6" xfId="1730" xr:uid="{00000000-0005-0000-0000-0000A0070000}"/>
    <cellStyle name="Input 2 7" xfId="1731" xr:uid="{00000000-0005-0000-0000-0000A1070000}"/>
    <cellStyle name="Input 2 8" xfId="1732" xr:uid="{00000000-0005-0000-0000-0000A2070000}"/>
    <cellStyle name="Input 2 9" xfId="1733" xr:uid="{00000000-0005-0000-0000-0000A3070000}"/>
    <cellStyle name="Input 3" xfId="1734" xr:uid="{00000000-0005-0000-0000-0000A4070000}"/>
    <cellStyle name="Input 3 10" xfId="1735" xr:uid="{00000000-0005-0000-0000-0000A5070000}"/>
    <cellStyle name="Input 3 11" xfId="1736" xr:uid="{00000000-0005-0000-0000-0000A6070000}"/>
    <cellStyle name="Input 3 12" xfId="1737" xr:uid="{00000000-0005-0000-0000-0000A7070000}"/>
    <cellStyle name="Input 3 13" xfId="1738" xr:uid="{00000000-0005-0000-0000-0000A8070000}"/>
    <cellStyle name="Input 3 14" xfId="1739" xr:uid="{00000000-0005-0000-0000-0000A9070000}"/>
    <cellStyle name="Input 3 15" xfId="1740" xr:uid="{00000000-0005-0000-0000-0000AA070000}"/>
    <cellStyle name="Input 3 16" xfId="1741" xr:uid="{00000000-0005-0000-0000-0000AB070000}"/>
    <cellStyle name="Input 3 17" xfId="1742" xr:uid="{00000000-0005-0000-0000-0000AC070000}"/>
    <cellStyle name="Input 3 18" xfId="1743" xr:uid="{00000000-0005-0000-0000-0000AD070000}"/>
    <cellStyle name="Input 3 19" xfId="1744" xr:uid="{00000000-0005-0000-0000-0000AE070000}"/>
    <cellStyle name="Input 3 2" xfId="1745" xr:uid="{00000000-0005-0000-0000-0000AF070000}"/>
    <cellStyle name="Input 3 3" xfId="1746" xr:uid="{00000000-0005-0000-0000-0000B0070000}"/>
    <cellStyle name="Input 3 4" xfId="1747" xr:uid="{00000000-0005-0000-0000-0000B1070000}"/>
    <cellStyle name="Input 3 5" xfId="1748" xr:uid="{00000000-0005-0000-0000-0000B2070000}"/>
    <cellStyle name="Input 3 6" xfId="1749" xr:uid="{00000000-0005-0000-0000-0000B3070000}"/>
    <cellStyle name="Input 3 7" xfId="1750" xr:uid="{00000000-0005-0000-0000-0000B4070000}"/>
    <cellStyle name="Input 3 8" xfId="1751" xr:uid="{00000000-0005-0000-0000-0000B5070000}"/>
    <cellStyle name="Input 3 9" xfId="1752" xr:uid="{00000000-0005-0000-0000-0000B6070000}"/>
    <cellStyle name="Input 4" xfId="1753" xr:uid="{00000000-0005-0000-0000-0000B7070000}"/>
    <cellStyle name="Input 4 10" xfId="1754" xr:uid="{00000000-0005-0000-0000-0000B8070000}"/>
    <cellStyle name="Input 4 11" xfId="1755" xr:uid="{00000000-0005-0000-0000-0000B9070000}"/>
    <cellStyle name="Input 4 12" xfId="1756" xr:uid="{00000000-0005-0000-0000-0000BA070000}"/>
    <cellStyle name="Input 4 13" xfId="1757" xr:uid="{00000000-0005-0000-0000-0000BB070000}"/>
    <cellStyle name="Input 4 14" xfId="1758" xr:uid="{00000000-0005-0000-0000-0000BC070000}"/>
    <cellStyle name="Input 4 15" xfId="1759" xr:uid="{00000000-0005-0000-0000-0000BD070000}"/>
    <cellStyle name="Input 4 16" xfId="1760" xr:uid="{00000000-0005-0000-0000-0000BE070000}"/>
    <cellStyle name="Input 4 17" xfId="1761" xr:uid="{00000000-0005-0000-0000-0000BF070000}"/>
    <cellStyle name="Input 4 18" xfId="1762" xr:uid="{00000000-0005-0000-0000-0000C0070000}"/>
    <cellStyle name="Input 4 19" xfId="1763" xr:uid="{00000000-0005-0000-0000-0000C1070000}"/>
    <cellStyle name="Input 4 2" xfId="1764" xr:uid="{00000000-0005-0000-0000-0000C2070000}"/>
    <cellStyle name="Input 4 3" xfId="1765" xr:uid="{00000000-0005-0000-0000-0000C3070000}"/>
    <cellStyle name="Input 4 4" xfId="1766" xr:uid="{00000000-0005-0000-0000-0000C4070000}"/>
    <cellStyle name="Input 4 5" xfId="1767" xr:uid="{00000000-0005-0000-0000-0000C5070000}"/>
    <cellStyle name="Input 4 6" xfId="1768" xr:uid="{00000000-0005-0000-0000-0000C6070000}"/>
    <cellStyle name="Input 4 7" xfId="1769" xr:uid="{00000000-0005-0000-0000-0000C7070000}"/>
    <cellStyle name="Input 4 8" xfId="1770" xr:uid="{00000000-0005-0000-0000-0000C8070000}"/>
    <cellStyle name="Input 4 9" xfId="1771" xr:uid="{00000000-0005-0000-0000-0000C9070000}"/>
    <cellStyle name="Linked Cell 2" xfId="1772" xr:uid="{00000000-0005-0000-0000-0000CA070000}"/>
    <cellStyle name="Neutral 2" xfId="1773" xr:uid="{00000000-0005-0000-0000-0000CB070000}"/>
    <cellStyle name="Neutral 2 2" xfId="1774" xr:uid="{00000000-0005-0000-0000-0000CC070000}"/>
    <cellStyle name="Normal" xfId="0" builtinId="0"/>
    <cellStyle name="Normal - Style1" xfId="1775" xr:uid="{00000000-0005-0000-0000-0000CE070000}"/>
    <cellStyle name="Normal - Style1 2" xfId="1776" xr:uid="{00000000-0005-0000-0000-0000CF070000}"/>
    <cellStyle name="Normal - Style1 3" xfId="1777" xr:uid="{00000000-0005-0000-0000-0000D0070000}"/>
    <cellStyle name="Normal - Style2" xfId="1778" xr:uid="{00000000-0005-0000-0000-0000D1070000}"/>
    <cellStyle name="Normal - Style3" xfId="1779" xr:uid="{00000000-0005-0000-0000-0000D2070000}"/>
    <cellStyle name="Normal - Style4" xfId="1780" xr:uid="{00000000-0005-0000-0000-0000D3070000}"/>
    <cellStyle name="Normal - Style5" xfId="1781" xr:uid="{00000000-0005-0000-0000-0000D4070000}"/>
    <cellStyle name="Normal - Style6" xfId="1782" xr:uid="{00000000-0005-0000-0000-0000D5070000}"/>
    <cellStyle name="Normal - Style7" xfId="1783" xr:uid="{00000000-0005-0000-0000-0000D6070000}"/>
    <cellStyle name="Normal - Style8" xfId="1784" xr:uid="{00000000-0005-0000-0000-0000D7070000}"/>
    <cellStyle name="Normal 10" xfId="6" xr:uid="{00000000-0005-0000-0000-0000D8070000}"/>
    <cellStyle name="Normal 10 2" xfId="1785" xr:uid="{00000000-0005-0000-0000-0000D9070000}"/>
    <cellStyle name="Normal 10 2 2" xfId="2698" xr:uid="{00000000-0005-0000-0000-0000DA070000}"/>
    <cellStyle name="Normal 11" xfId="1786" xr:uid="{00000000-0005-0000-0000-0000DB070000}"/>
    <cellStyle name="Normal 11 2" xfId="1787" xr:uid="{00000000-0005-0000-0000-0000DC070000}"/>
    <cellStyle name="Normal 11 3" xfId="1788" xr:uid="{00000000-0005-0000-0000-0000DD070000}"/>
    <cellStyle name="Normal 11 4" xfId="1789" xr:uid="{00000000-0005-0000-0000-0000DE070000}"/>
    <cellStyle name="Normal 12" xfId="1790" xr:uid="{00000000-0005-0000-0000-0000DF070000}"/>
    <cellStyle name="Normal 12 2" xfId="1791" xr:uid="{00000000-0005-0000-0000-0000E0070000}"/>
    <cellStyle name="Normal 12 2 2" xfId="2700" xr:uid="{00000000-0005-0000-0000-0000E1070000}"/>
    <cellStyle name="Normal 12 3" xfId="2699" xr:uid="{00000000-0005-0000-0000-0000E2070000}"/>
    <cellStyle name="Normal 13" xfId="1792" xr:uid="{00000000-0005-0000-0000-0000E3070000}"/>
    <cellStyle name="Normal 13 2" xfId="1793" xr:uid="{00000000-0005-0000-0000-0000E4070000}"/>
    <cellStyle name="Normal 13 2 2" xfId="2701" xr:uid="{00000000-0005-0000-0000-0000E5070000}"/>
    <cellStyle name="Normal 14" xfId="1794" xr:uid="{00000000-0005-0000-0000-0000E6070000}"/>
    <cellStyle name="Normal 14 2" xfId="1795" xr:uid="{00000000-0005-0000-0000-0000E7070000}"/>
    <cellStyle name="Normal 14 2 2" xfId="2703" xr:uid="{00000000-0005-0000-0000-0000E8070000}"/>
    <cellStyle name="Normal 14 3" xfId="2702" xr:uid="{00000000-0005-0000-0000-0000E9070000}"/>
    <cellStyle name="Normal 15" xfId="1796" xr:uid="{00000000-0005-0000-0000-0000EA070000}"/>
    <cellStyle name="Normal 15 2" xfId="1797" xr:uid="{00000000-0005-0000-0000-0000EB070000}"/>
    <cellStyle name="Normal 15 2 2" xfId="2705" xr:uid="{00000000-0005-0000-0000-0000EC070000}"/>
    <cellStyle name="Normal 15 3" xfId="2704" xr:uid="{00000000-0005-0000-0000-0000ED070000}"/>
    <cellStyle name="Normal 16" xfId="1798" xr:uid="{00000000-0005-0000-0000-0000EE070000}"/>
    <cellStyle name="Normal 16 2" xfId="1799" xr:uid="{00000000-0005-0000-0000-0000EF070000}"/>
    <cellStyle name="Normal 16 2 2" xfId="2707" xr:uid="{00000000-0005-0000-0000-0000F0070000}"/>
    <cellStyle name="Normal 16 3" xfId="2706" xr:uid="{00000000-0005-0000-0000-0000F1070000}"/>
    <cellStyle name="Normal 17" xfId="1800" xr:uid="{00000000-0005-0000-0000-0000F2070000}"/>
    <cellStyle name="Normal 17 2" xfId="1801" xr:uid="{00000000-0005-0000-0000-0000F3070000}"/>
    <cellStyle name="Normal 17 3" xfId="2708" xr:uid="{00000000-0005-0000-0000-0000F4070000}"/>
    <cellStyle name="Normal 18" xfId="1802" xr:uid="{00000000-0005-0000-0000-0000F5070000}"/>
    <cellStyle name="Normal 18 2" xfId="1803" xr:uid="{00000000-0005-0000-0000-0000F6070000}"/>
    <cellStyle name="Normal 18 3" xfId="2709" xr:uid="{00000000-0005-0000-0000-0000F7070000}"/>
    <cellStyle name="Normal 19" xfId="1804" xr:uid="{00000000-0005-0000-0000-0000F8070000}"/>
    <cellStyle name="Normal 19 2" xfId="1805" xr:uid="{00000000-0005-0000-0000-0000F9070000}"/>
    <cellStyle name="Normal 19 2 2" xfId="2711" xr:uid="{00000000-0005-0000-0000-0000FA070000}"/>
    <cellStyle name="Normal 19 3" xfId="2710" xr:uid="{00000000-0005-0000-0000-0000FB070000}"/>
    <cellStyle name="Normal 2" xfId="1806" xr:uid="{00000000-0005-0000-0000-0000FC070000}"/>
    <cellStyle name="Normal 2 2" xfId="1807" xr:uid="{00000000-0005-0000-0000-0000FD070000}"/>
    <cellStyle name="Normal 2 2 2" xfId="1" xr:uid="{00000000-0005-0000-0000-0000FE070000}"/>
    <cellStyle name="Normal 2 2 3" xfId="1808" xr:uid="{00000000-0005-0000-0000-0000FF070000}"/>
    <cellStyle name="Normal 2 2 4" xfId="1809" xr:uid="{00000000-0005-0000-0000-000000080000}"/>
    <cellStyle name="Normal 2 3" xfId="1810" xr:uid="{00000000-0005-0000-0000-000001080000}"/>
    <cellStyle name="Normal 2 3 2" xfId="1811" xr:uid="{00000000-0005-0000-0000-000002080000}"/>
    <cellStyle name="Normal 2 3 3" xfId="1812" xr:uid="{00000000-0005-0000-0000-000003080000}"/>
    <cellStyle name="Normal 2 4" xfId="1813" xr:uid="{00000000-0005-0000-0000-000004080000}"/>
    <cellStyle name="Normal 2 4 2" xfId="1814" xr:uid="{00000000-0005-0000-0000-000005080000}"/>
    <cellStyle name="Normal 2 4 3" xfId="1815" xr:uid="{00000000-0005-0000-0000-000006080000}"/>
    <cellStyle name="Normal 2 5" xfId="1816" xr:uid="{00000000-0005-0000-0000-000007080000}"/>
    <cellStyle name="Normal 2 5 2" xfId="1817" xr:uid="{00000000-0005-0000-0000-000008080000}"/>
    <cellStyle name="Normal 2 5 3" xfId="1818" xr:uid="{00000000-0005-0000-0000-000009080000}"/>
    <cellStyle name="Normal 2 6" xfId="1819" xr:uid="{00000000-0005-0000-0000-00000A080000}"/>
    <cellStyle name="Normal 2 7" xfId="1820" xr:uid="{00000000-0005-0000-0000-00000B080000}"/>
    <cellStyle name="Normal 2 8" xfId="1821" xr:uid="{00000000-0005-0000-0000-00000C080000}"/>
    <cellStyle name="Normal 2_05.10.00908" xfId="1822" xr:uid="{00000000-0005-0000-0000-00000D080000}"/>
    <cellStyle name="Normal 20" xfId="1823" xr:uid="{00000000-0005-0000-0000-00000E080000}"/>
    <cellStyle name="Normal 20 2" xfId="1824" xr:uid="{00000000-0005-0000-0000-00000F080000}"/>
    <cellStyle name="Normal 20 3" xfId="2712" xr:uid="{00000000-0005-0000-0000-000010080000}"/>
    <cellStyle name="Normal 21" xfId="1825" xr:uid="{00000000-0005-0000-0000-000011080000}"/>
    <cellStyle name="Normal 21 2" xfId="1826" xr:uid="{00000000-0005-0000-0000-000012080000}"/>
    <cellStyle name="Normal 21 3" xfId="1827" xr:uid="{00000000-0005-0000-0000-000013080000}"/>
    <cellStyle name="Normal 22" xfId="1828" xr:uid="{00000000-0005-0000-0000-000014080000}"/>
    <cellStyle name="Normal 22 2" xfId="1829" xr:uid="{00000000-0005-0000-0000-000015080000}"/>
    <cellStyle name="Normal 23" xfId="1830" xr:uid="{00000000-0005-0000-0000-000016080000}"/>
    <cellStyle name="Normal 23 2" xfId="1831" xr:uid="{00000000-0005-0000-0000-000017080000}"/>
    <cellStyle name="Normal 24" xfId="1832" xr:uid="{00000000-0005-0000-0000-000018080000}"/>
    <cellStyle name="Normal 24 2" xfId="1833" xr:uid="{00000000-0005-0000-0000-000019080000}"/>
    <cellStyle name="Normal 25" xfId="1834" xr:uid="{00000000-0005-0000-0000-00001A080000}"/>
    <cellStyle name="Normal 25 2" xfId="1835" xr:uid="{00000000-0005-0000-0000-00001B080000}"/>
    <cellStyle name="Normal 26" xfId="1836" xr:uid="{00000000-0005-0000-0000-00001C080000}"/>
    <cellStyle name="Normal 26 2" xfId="1837" xr:uid="{00000000-0005-0000-0000-00001D080000}"/>
    <cellStyle name="Normal 27" xfId="1838" xr:uid="{00000000-0005-0000-0000-00001E080000}"/>
    <cellStyle name="Normal 27 2" xfId="1839" xr:uid="{00000000-0005-0000-0000-00001F080000}"/>
    <cellStyle name="Normal 28" xfId="1840" xr:uid="{00000000-0005-0000-0000-000020080000}"/>
    <cellStyle name="Normal 28 2" xfId="1841" xr:uid="{00000000-0005-0000-0000-000021080000}"/>
    <cellStyle name="Normal 29" xfId="1842" xr:uid="{00000000-0005-0000-0000-000022080000}"/>
    <cellStyle name="Normal 29 2" xfId="1843" xr:uid="{00000000-0005-0000-0000-000023080000}"/>
    <cellStyle name="Normal 3" xfId="1844" xr:uid="{00000000-0005-0000-0000-000024080000}"/>
    <cellStyle name="Normal 3 2" xfId="1845" xr:uid="{00000000-0005-0000-0000-000025080000}"/>
    <cellStyle name="Normal 3 2 2" xfId="1846" xr:uid="{00000000-0005-0000-0000-000026080000}"/>
    <cellStyle name="Normal 3 2 2 2" xfId="1847" xr:uid="{00000000-0005-0000-0000-000027080000}"/>
    <cellStyle name="Normal 3 2 3" xfId="1848" xr:uid="{00000000-0005-0000-0000-000028080000}"/>
    <cellStyle name="Normal 3 2 4" xfId="1849" xr:uid="{00000000-0005-0000-0000-000029080000}"/>
    <cellStyle name="Normal 3 3" xfId="1850" xr:uid="{00000000-0005-0000-0000-00002A080000}"/>
    <cellStyle name="Normal 3 3 2" xfId="1851" xr:uid="{00000000-0005-0000-0000-00002B080000}"/>
    <cellStyle name="Normal 3 3 2 2" xfId="1852" xr:uid="{00000000-0005-0000-0000-00002C080000}"/>
    <cellStyle name="Normal 3 3 3" xfId="1853" xr:uid="{00000000-0005-0000-0000-00002D080000}"/>
    <cellStyle name="Normal 3 4" xfId="1854" xr:uid="{00000000-0005-0000-0000-00002E080000}"/>
    <cellStyle name="Normal 3 4 2" xfId="1855" xr:uid="{00000000-0005-0000-0000-00002F080000}"/>
    <cellStyle name="Normal 3 4 3" xfId="1856" xr:uid="{00000000-0005-0000-0000-000030080000}"/>
    <cellStyle name="Normal 3 5" xfId="1857" xr:uid="{00000000-0005-0000-0000-000031080000}"/>
    <cellStyle name="Normal 3 5 2" xfId="1858" xr:uid="{00000000-0005-0000-0000-000032080000}"/>
    <cellStyle name="Normal 30" xfId="1859" xr:uid="{00000000-0005-0000-0000-000033080000}"/>
    <cellStyle name="Normal 30 2" xfId="1860" xr:uid="{00000000-0005-0000-0000-000034080000}"/>
    <cellStyle name="Normal 31" xfId="1861" xr:uid="{00000000-0005-0000-0000-000035080000}"/>
    <cellStyle name="Normal 31 2" xfId="1862" xr:uid="{00000000-0005-0000-0000-000036080000}"/>
    <cellStyle name="Normal 32" xfId="1863" xr:uid="{00000000-0005-0000-0000-000037080000}"/>
    <cellStyle name="Normal 32 2" xfId="1864" xr:uid="{00000000-0005-0000-0000-000038080000}"/>
    <cellStyle name="Normal 33" xfId="1865" xr:uid="{00000000-0005-0000-0000-000039080000}"/>
    <cellStyle name="Normal 33 2" xfId="1866" xr:uid="{00000000-0005-0000-0000-00003A080000}"/>
    <cellStyle name="Normal 34" xfId="1867" xr:uid="{00000000-0005-0000-0000-00003B080000}"/>
    <cellStyle name="Normal 34 2" xfId="1868" xr:uid="{00000000-0005-0000-0000-00003C080000}"/>
    <cellStyle name="Normal 35" xfId="1869" xr:uid="{00000000-0005-0000-0000-00003D080000}"/>
    <cellStyle name="Normal 35 2" xfId="1870" xr:uid="{00000000-0005-0000-0000-00003E080000}"/>
    <cellStyle name="Normal 36" xfId="1871" xr:uid="{00000000-0005-0000-0000-00003F080000}"/>
    <cellStyle name="Normal 36 2" xfId="1872" xr:uid="{00000000-0005-0000-0000-000040080000}"/>
    <cellStyle name="Normal 37" xfId="1873" xr:uid="{00000000-0005-0000-0000-000041080000}"/>
    <cellStyle name="Normal 38" xfId="1874" xr:uid="{00000000-0005-0000-0000-000042080000}"/>
    <cellStyle name="Normal 39" xfId="1875" xr:uid="{00000000-0005-0000-0000-000043080000}"/>
    <cellStyle name="Normal 4" xfId="1876" xr:uid="{00000000-0005-0000-0000-000044080000}"/>
    <cellStyle name="Normal 4 2" xfId="1877" xr:uid="{00000000-0005-0000-0000-000045080000}"/>
    <cellStyle name="Normal 4 2 2" xfId="1878" xr:uid="{00000000-0005-0000-0000-000046080000}"/>
    <cellStyle name="Normal 4 3" xfId="1879" xr:uid="{00000000-0005-0000-0000-000047080000}"/>
    <cellStyle name="Normal 4 4" xfId="1880" xr:uid="{00000000-0005-0000-0000-000048080000}"/>
    <cellStyle name="Normal 40" xfId="1881" xr:uid="{00000000-0005-0000-0000-000049080000}"/>
    <cellStyle name="Normal 41" xfId="1882" xr:uid="{00000000-0005-0000-0000-00004A080000}"/>
    <cellStyle name="Normal 42" xfId="1883" xr:uid="{00000000-0005-0000-0000-00004B080000}"/>
    <cellStyle name="Normal 43" xfId="1884" xr:uid="{00000000-0005-0000-0000-00004C080000}"/>
    <cellStyle name="Normal 44" xfId="1885" xr:uid="{00000000-0005-0000-0000-00004D080000}"/>
    <cellStyle name="Normal 45" xfId="1886" xr:uid="{00000000-0005-0000-0000-00004E080000}"/>
    <cellStyle name="Normal 46" xfId="1887" xr:uid="{00000000-0005-0000-0000-00004F080000}"/>
    <cellStyle name="Normal 47" xfId="1888" xr:uid="{00000000-0005-0000-0000-000050080000}"/>
    <cellStyle name="Normal 48" xfId="1889" xr:uid="{00000000-0005-0000-0000-000051080000}"/>
    <cellStyle name="Normal 49" xfId="1890" xr:uid="{00000000-0005-0000-0000-000052080000}"/>
    <cellStyle name="Normal 5" xfId="1891" xr:uid="{00000000-0005-0000-0000-000053080000}"/>
    <cellStyle name="Normal 5 2" xfId="1892" xr:uid="{00000000-0005-0000-0000-000054080000}"/>
    <cellStyle name="Normal 5 2 2" xfId="1893" xr:uid="{00000000-0005-0000-0000-000055080000}"/>
    <cellStyle name="Normal 5 3" xfId="1894" xr:uid="{00000000-0005-0000-0000-000056080000}"/>
    <cellStyle name="Normal 5 4" xfId="1895" xr:uid="{00000000-0005-0000-0000-000057080000}"/>
    <cellStyle name="Normal 5 5" xfId="1896" xr:uid="{00000000-0005-0000-0000-000058080000}"/>
    <cellStyle name="Normal 50" xfId="1897" xr:uid="{00000000-0005-0000-0000-000059080000}"/>
    <cellStyle name="Normal 51" xfId="1898" xr:uid="{00000000-0005-0000-0000-00005A080000}"/>
    <cellStyle name="Normal 52" xfId="1899" xr:uid="{00000000-0005-0000-0000-00005B080000}"/>
    <cellStyle name="Normal 53" xfId="1900" xr:uid="{00000000-0005-0000-0000-00005C080000}"/>
    <cellStyle name="Normal 54" xfId="1901" xr:uid="{00000000-0005-0000-0000-00005D080000}"/>
    <cellStyle name="Normal 55" xfId="1902" xr:uid="{00000000-0005-0000-0000-00005E080000}"/>
    <cellStyle name="Normal 56" xfId="1903" xr:uid="{00000000-0005-0000-0000-00005F080000}"/>
    <cellStyle name="Normal 57" xfId="1904" xr:uid="{00000000-0005-0000-0000-000060080000}"/>
    <cellStyle name="Normal 58" xfId="1905" xr:uid="{00000000-0005-0000-0000-000061080000}"/>
    <cellStyle name="Normal 59" xfId="1906" xr:uid="{00000000-0005-0000-0000-000062080000}"/>
    <cellStyle name="Normal 6" xfId="1907" xr:uid="{00000000-0005-0000-0000-000063080000}"/>
    <cellStyle name="Normal 6 2" xfId="1908" xr:uid="{00000000-0005-0000-0000-000064080000}"/>
    <cellStyle name="Normal 6 2 2" xfId="1909" xr:uid="{00000000-0005-0000-0000-000065080000}"/>
    <cellStyle name="Normal 6 3" xfId="1910" xr:uid="{00000000-0005-0000-0000-000066080000}"/>
    <cellStyle name="Normal 6 4" xfId="1911" xr:uid="{00000000-0005-0000-0000-000067080000}"/>
    <cellStyle name="Normal 6 4 2" xfId="1912" xr:uid="{00000000-0005-0000-0000-000068080000}"/>
    <cellStyle name="Normal 6 4 2 2" xfId="2714" xr:uid="{00000000-0005-0000-0000-000069080000}"/>
    <cellStyle name="Normal 6 4 3" xfId="2713" xr:uid="{00000000-0005-0000-0000-00006A080000}"/>
    <cellStyle name="Normal 6 5" xfId="1913" xr:uid="{00000000-0005-0000-0000-00006B080000}"/>
    <cellStyle name="Normal 60" xfId="1914" xr:uid="{00000000-0005-0000-0000-00006C080000}"/>
    <cellStyle name="Normal 61" xfId="1915" xr:uid="{00000000-0005-0000-0000-00006D080000}"/>
    <cellStyle name="Normal 62" xfId="2900" xr:uid="{00000000-0005-0000-0000-00006E080000}"/>
    <cellStyle name="Normal 7" xfId="1916" xr:uid="{00000000-0005-0000-0000-00006F080000}"/>
    <cellStyle name="Normal 7 2" xfId="1917" xr:uid="{00000000-0005-0000-0000-000070080000}"/>
    <cellStyle name="Normal 7 2 2" xfId="1918" xr:uid="{00000000-0005-0000-0000-000071080000}"/>
    <cellStyle name="Normal 7 2 2 2" xfId="1919" xr:uid="{00000000-0005-0000-0000-000072080000}"/>
    <cellStyle name="Normal 7 2 2 2 2" xfId="2718" xr:uid="{00000000-0005-0000-0000-000073080000}"/>
    <cellStyle name="Normal 7 2 2 3" xfId="2717" xr:uid="{00000000-0005-0000-0000-000074080000}"/>
    <cellStyle name="Normal 7 2 3" xfId="1920" xr:uid="{00000000-0005-0000-0000-000075080000}"/>
    <cellStyle name="Normal 7 2 3 2" xfId="1921" xr:uid="{00000000-0005-0000-0000-000076080000}"/>
    <cellStyle name="Normal 7 2 3 2 2" xfId="2720" xr:uid="{00000000-0005-0000-0000-000077080000}"/>
    <cellStyle name="Normal 7 2 3 3" xfId="2719" xr:uid="{00000000-0005-0000-0000-000078080000}"/>
    <cellStyle name="Normal 7 2 4" xfId="1922" xr:uid="{00000000-0005-0000-0000-000079080000}"/>
    <cellStyle name="Normal 7 2 4 2" xfId="2721" xr:uid="{00000000-0005-0000-0000-00007A080000}"/>
    <cellStyle name="Normal 7 2 5" xfId="2716" xr:uid="{00000000-0005-0000-0000-00007B080000}"/>
    <cellStyle name="Normal 7 3" xfId="1923" xr:uid="{00000000-0005-0000-0000-00007C080000}"/>
    <cellStyle name="Normal 7 3 2" xfId="1924" xr:uid="{00000000-0005-0000-0000-00007D080000}"/>
    <cellStyle name="Normal 7 3 2 2" xfId="2723" xr:uid="{00000000-0005-0000-0000-00007E080000}"/>
    <cellStyle name="Normal 7 3 3" xfId="2722" xr:uid="{00000000-0005-0000-0000-00007F080000}"/>
    <cellStyle name="Normal 7 4" xfId="1925" xr:uid="{00000000-0005-0000-0000-000080080000}"/>
    <cellStyle name="Normal 7 5" xfId="1926" xr:uid="{00000000-0005-0000-0000-000081080000}"/>
    <cellStyle name="Normal 7 5 2" xfId="2724" xr:uid="{00000000-0005-0000-0000-000082080000}"/>
    <cellStyle name="Normal 7 6" xfId="2715" xr:uid="{00000000-0005-0000-0000-000083080000}"/>
    <cellStyle name="Normal 78" xfId="2902" xr:uid="{00000000-0005-0000-0000-000084080000}"/>
    <cellStyle name="Normal 8" xfId="1927" xr:uid="{00000000-0005-0000-0000-000085080000}"/>
    <cellStyle name="Normal 8 10" xfId="2725" xr:uid="{00000000-0005-0000-0000-000086080000}"/>
    <cellStyle name="Normal 8 2" xfId="1928" xr:uid="{00000000-0005-0000-0000-000087080000}"/>
    <cellStyle name="Normal 8 2 2" xfId="1929" xr:uid="{00000000-0005-0000-0000-000088080000}"/>
    <cellStyle name="Normal 8 2 2 2" xfId="1930" xr:uid="{00000000-0005-0000-0000-000089080000}"/>
    <cellStyle name="Normal 8 2 2 2 2" xfId="1931" xr:uid="{00000000-0005-0000-0000-00008A080000}"/>
    <cellStyle name="Normal 8 2 2 2 2 2" xfId="1932" xr:uid="{00000000-0005-0000-0000-00008B080000}"/>
    <cellStyle name="Normal 8 2 2 2 2 2 2" xfId="2730" xr:uid="{00000000-0005-0000-0000-00008C080000}"/>
    <cellStyle name="Normal 8 2 2 2 2 3" xfId="2729" xr:uid="{00000000-0005-0000-0000-00008D080000}"/>
    <cellStyle name="Normal 8 2 2 2 3" xfId="1933" xr:uid="{00000000-0005-0000-0000-00008E080000}"/>
    <cellStyle name="Normal 8 2 2 2 3 2" xfId="2731" xr:uid="{00000000-0005-0000-0000-00008F080000}"/>
    <cellStyle name="Normal 8 2 2 2 4" xfId="2728" xr:uid="{00000000-0005-0000-0000-000090080000}"/>
    <cellStyle name="Normal 8 2 2 3" xfId="1934" xr:uid="{00000000-0005-0000-0000-000091080000}"/>
    <cellStyle name="Normal 8 2 2 3 2" xfId="1935" xr:uid="{00000000-0005-0000-0000-000092080000}"/>
    <cellStyle name="Normal 8 2 2 3 2 2" xfId="2733" xr:uid="{00000000-0005-0000-0000-000093080000}"/>
    <cellStyle name="Normal 8 2 2 3 3" xfId="2732" xr:uid="{00000000-0005-0000-0000-000094080000}"/>
    <cellStyle name="Normal 8 2 2 4" xfId="1936" xr:uid="{00000000-0005-0000-0000-000095080000}"/>
    <cellStyle name="Normal 8 2 2 4 2" xfId="2734" xr:uid="{00000000-0005-0000-0000-000096080000}"/>
    <cellStyle name="Normal 8 2 2 5" xfId="2727" xr:uid="{00000000-0005-0000-0000-000097080000}"/>
    <cellStyle name="Normal 8 2 3" xfId="1937" xr:uid="{00000000-0005-0000-0000-000098080000}"/>
    <cellStyle name="Normal 8 2 3 2" xfId="1938" xr:uid="{00000000-0005-0000-0000-000099080000}"/>
    <cellStyle name="Normal 8 2 3 2 10" xfId="2907" xr:uid="{00000000-0005-0000-0000-00009A080000}"/>
    <cellStyle name="Normal 8 2 3 2 10 11" xfId="2925" xr:uid="{00000000-0005-0000-0000-00009B080000}"/>
    <cellStyle name="Normal 8 2 3 2 10 14 2" xfId="2923" xr:uid="{00000000-0005-0000-0000-00009C080000}"/>
    <cellStyle name="Normal 8 2 3 2 10 8" xfId="2920" xr:uid="{00000000-0005-0000-0000-00009D080000}"/>
    <cellStyle name="Normal 8 2 3 2 2" xfId="1939" xr:uid="{00000000-0005-0000-0000-00009E080000}"/>
    <cellStyle name="Normal 8 2 3 2 2 2" xfId="1940" xr:uid="{00000000-0005-0000-0000-00009F080000}"/>
    <cellStyle name="Normal 8 2 3 2 2 2 2" xfId="1941" xr:uid="{00000000-0005-0000-0000-0000A0080000}"/>
    <cellStyle name="Normal 8 2 3 2 2 2 2 2" xfId="1942" xr:uid="{00000000-0005-0000-0000-0000A1080000}"/>
    <cellStyle name="Normal 8 2 3 2 2 2 2 2 2" xfId="2740" xr:uid="{00000000-0005-0000-0000-0000A2080000}"/>
    <cellStyle name="Normal 8 2 3 2 2 2 2 3" xfId="2739" xr:uid="{00000000-0005-0000-0000-0000A3080000}"/>
    <cellStyle name="Normal 8 2 3 2 2 2 3" xfId="1943" xr:uid="{00000000-0005-0000-0000-0000A4080000}"/>
    <cellStyle name="Normal 8 2 3 2 2 2 3 2" xfId="2741" xr:uid="{00000000-0005-0000-0000-0000A5080000}"/>
    <cellStyle name="Normal 8 2 3 2 2 2 4" xfId="2738" xr:uid="{00000000-0005-0000-0000-0000A6080000}"/>
    <cellStyle name="Normal 8 2 3 2 2 3" xfId="1944" xr:uid="{00000000-0005-0000-0000-0000A7080000}"/>
    <cellStyle name="Normal 8 2 3 2 2 3 2" xfId="1945" xr:uid="{00000000-0005-0000-0000-0000A8080000}"/>
    <cellStyle name="Normal 8 2 3 2 2 3 2 2" xfId="2743" xr:uid="{00000000-0005-0000-0000-0000A9080000}"/>
    <cellStyle name="Normal 8 2 3 2 2 3 3" xfId="2742" xr:uid="{00000000-0005-0000-0000-0000AA080000}"/>
    <cellStyle name="Normal 8 2 3 2 2 4" xfId="1946" xr:uid="{00000000-0005-0000-0000-0000AB080000}"/>
    <cellStyle name="Normal 8 2 3 2 2 4 2" xfId="2744" xr:uid="{00000000-0005-0000-0000-0000AC080000}"/>
    <cellStyle name="Normal 8 2 3 2 2 5" xfId="2737" xr:uid="{00000000-0005-0000-0000-0000AD080000}"/>
    <cellStyle name="Normal 8 2 3 2 3" xfId="1947" xr:uid="{00000000-0005-0000-0000-0000AE080000}"/>
    <cellStyle name="Normal 8 2 3 2 3 2" xfId="1948" xr:uid="{00000000-0005-0000-0000-0000AF080000}"/>
    <cellStyle name="Normal 8 2 3 2 3 2 2" xfId="1949" xr:uid="{00000000-0005-0000-0000-0000B0080000}"/>
    <cellStyle name="Normal 8 2 3 2 3 2 2 2" xfId="2747" xr:uid="{00000000-0005-0000-0000-0000B1080000}"/>
    <cellStyle name="Normal 8 2 3 2 3 2 3" xfId="2746" xr:uid="{00000000-0005-0000-0000-0000B2080000}"/>
    <cellStyle name="Normal 8 2 3 2 3 3" xfId="1950" xr:uid="{00000000-0005-0000-0000-0000B3080000}"/>
    <cellStyle name="Normal 8 2 3 2 3 3 2" xfId="2748" xr:uid="{00000000-0005-0000-0000-0000B4080000}"/>
    <cellStyle name="Normal 8 2 3 2 3 4" xfId="2745" xr:uid="{00000000-0005-0000-0000-0000B5080000}"/>
    <cellStyle name="Normal 8 2 3 2 4" xfId="1951" xr:uid="{00000000-0005-0000-0000-0000B6080000}"/>
    <cellStyle name="Normal 8 2 3 2 4 2" xfId="1952" xr:uid="{00000000-0005-0000-0000-0000B7080000}"/>
    <cellStyle name="Normal 8 2 3 2 4 2 2" xfId="2750" xr:uid="{00000000-0005-0000-0000-0000B8080000}"/>
    <cellStyle name="Normal 8 2 3 2 4 3" xfId="2749" xr:uid="{00000000-0005-0000-0000-0000B9080000}"/>
    <cellStyle name="Normal 8 2 3 2 5" xfId="1953" xr:uid="{00000000-0005-0000-0000-0000BA080000}"/>
    <cellStyle name="Normal 8 2 3 2 5 2" xfId="1954" xr:uid="{00000000-0005-0000-0000-0000BB080000}"/>
    <cellStyle name="Normal 8 2 3 2 5 2 2" xfId="2752" xr:uid="{00000000-0005-0000-0000-0000BC080000}"/>
    <cellStyle name="Normal 8 2 3 2 5 3" xfId="2751" xr:uid="{00000000-0005-0000-0000-0000BD080000}"/>
    <cellStyle name="Normal 8 2 3 2 6" xfId="1955" xr:uid="{00000000-0005-0000-0000-0000BE080000}"/>
    <cellStyle name="Normal 8 2 3 2 6 2" xfId="2753" xr:uid="{00000000-0005-0000-0000-0000BF080000}"/>
    <cellStyle name="Normal 8 2 3 2 7" xfId="1956" xr:uid="{00000000-0005-0000-0000-0000C0080000}"/>
    <cellStyle name="Normal 8 2 3 2 7 2" xfId="1957" xr:uid="{00000000-0005-0000-0000-0000C1080000}"/>
    <cellStyle name="Normal 8 2 3 2 7 2 2" xfId="2755" xr:uid="{00000000-0005-0000-0000-0000C2080000}"/>
    <cellStyle name="Normal 8 2 3 2 7 3" xfId="1958" xr:uid="{00000000-0005-0000-0000-0000C3080000}"/>
    <cellStyle name="Normal 8 2 3 2 7 3 2" xfId="2756" xr:uid="{00000000-0005-0000-0000-0000C4080000}"/>
    <cellStyle name="Normal 8 2 3 2 7 4" xfId="2754" xr:uid="{00000000-0005-0000-0000-0000C5080000}"/>
    <cellStyle name="Normal 8 2 3 2 8" xfId="2736" xr:uid="{00000000-0005-0000-0000-0000C6080000}"/>
    <cellStyle name="Normal 8 2 3 3" xfId="1959" xr:uid="{00000000-0005-0000-0000-0000C7080000}"/>
    <cellStyle name="Normal 8 2 3 3 2" xfId="1960" xr:uid="{00000000-0005-0000-0000-0000C8080000}"/>
    <cellStyle name="Normal 8 2 3 3 2 2" xfId="1961" xr:uid="{00000000-0005-0000-0000-0000C9080000}"/>
    <cellStyle name="Normal 8 2 3 3 2 2 2" xfId="1962" xr:uid="{00000000-0005-0000-0000-0000CA080000}"/>
    <cellStyle name="Normal 8 2 3 3 2 2 2 2" xfId="2760" xr:uid="{00000000-0005-0000-0000-0000CB080000}"/>
    <cellStyle name="Normal 8 2 3 3 2 2 3" xfId="2759" xr:uid="{00000000-0005-0000-0000-0000CC080000}"/>
    <cellStyle name="Normal 8 2 3 3 2 3" xfId="1963" xr:uid="{00000000-0005-0000-0000-0000CD080000}"/>
    <cellStyle name="Normal 8 2 3 3 2 3 2" xfId="2761" xr:uid="{00000000-0005-0000-0000-0000CE080000}"/>
    <cellStyle name="Normal 8 2 3 3 2 4" xfId="2758" xr:uid="{00000000-0005-0000-0000-0000CF080000}"/>
    <cellStyle name="Normal 8 2 3 3 3" xfId="1964" xr:uid="{00000000-0005-0000-0000-0000D0080000}"/>
    <cellStyle name="Normal 8 2 3 3 3 2" xfId="1965" xr:uid="{00000000-0005-0000-0000-0000D1080000}"/>
    <cellStyle name="Normal 8 2 3 3 3 2 2" xfId="2763" xr:uid="{00000000-0005-0000-0000-0000D2080000}"/>
    <cellStyle name="Normal 8 2 3 3 3 3" xfId="2762" xr:uid="{00000000-0005-0000-0000-0000D3080000}"/>
    <cellStyle name="Normal 8 2 3 3 4" xfId="1966" xr:uid="{00000000-0005-0000-0000-0000D4080000}"/>
    <cellStyle name="Normal 8 2 3 3 4 2" xfId="2764" xr:uid="{00000000-0005-0000-0000-0000D5080000}"/>
    <cellStyle name="Normal 8 2 3 3 5" xfId="2757" xr:uid="{00000000-0005-0000-0000-0000D6080000}"/>
    <cellStyle name="Normal 8 2 3 4" xfId="1967" xr:uid="{00000000-0005-0000-0000-0000D7080000}"/>
    <cellStyle name="Normal 8 2 3 4 2" xfId="1968" xr:uid="{00000000-0005-0000-0000-0000D8080000}"/>
    <cellStyle name="Normal 8 2 3 4 2 2" xfId="1969" xr:uid="{00000000-0005-0000-0000-0000D9080000}"/>
    <cellStyle name="Normal 8 2 3 4 2 2 2" xfId="1970" xr:uid="{00000000-0005-0000-0000-0000DA080000}"/>
    <cellStyle name="Normal 8 2 3 4 2 2 2 2" xfId="1971" xr:uid="{00000000-0005-0000-0000-0000DB080000}"/>
    <cellStyle name="Normal 8 2 3 4 2 2 2 2 2" xfId="1972" xr:uid="{00000000-0005-0000-0000-0000DC080000}"/>
    <cellStyle name="Normal 8 2 3 4 2 2 2 2 2 2" xfId="1973" xr:uid="{00000000-0005-0000-0000-0000DD080000}"/>
    <cellStyle name="Normal 8 2 3 4 2 2 2 2 2 2 2" xfId="2771" xr:uid="{00000000-0005-0000-0000-0000DE080000}"/>
    <cellStyle name="Normal 8 2 3 4 2 2 2 2 2 2 2 2" xfId="2905" xr:uid="{00000000-0005-0000-0000-0000DF080000}"/>
    <cellStyle name="Normal 8 2 3 4 2 2 2 2 2 3" xfId="2770" xr:uid="{00000000-0005-0000-0000-0000E0080000}"/>
    <cellStyle name="Normal 8 2 3 4 2 2 2 2 3" xfId="1974" xr:uid="{00000000-0005-0000-0000-0000E1080000}"/>
    <cellStyle name="Normal 8 2 3 4 2 2 2 2 3 2" xfId="2772" xr:uid="{00000000-0005-0000-0000-0000E2080000}"/>
    <cellStyle name="Normal 8 2 3 4 2 2 2 2 4" xfId="2769" xr:uid="{00000000-0005-0000-0000-0000E3080000}"/>
    <cellStyle name="Normal 8 2 3 4 2 2 2 3" xfId="1975" xr:uid="{00000000-0005-0000-0000-0000E4080000}"/>
    <cellStyle name="Normal 8 2 3 4 2 2 2 3 2" xfId="1976" xr:uid="{00000000-0005-0000-0000-0000E5080000}"/>
    <cellStyle name="Normal 8 2 3 4 2 2 2 3 2 2" xfId="2774" xr:uid="{00000000-0005-0000-0000-0000E6080000}"/>
    <cellStyle name="Normal 8 2 3 4 2 2 2 3 3" xfId="2773" xr:uid="{00000000-0005-0000-0000-0000E7080000}"/>
    <cellStyle name="Normal 8 2 3 4 2 2 2 4" xfId="3" xr:uid="{00000000-0005-0000-0000-0000E8080000}"/>
    <cellStyle name="Normal 8 2 3 4 2 2 2 4 2" xfId="1977" xr:uid="{00000000-0005-0000-0000-0000E9080000}"/>
    <cellStyle name="Normal 8 2 3 4 2 2 2 4 2 2" xfId="2775" xr:uid="{00000000-0005-0000-0000-0000EA080000}"/>
    <cellStyle name="Normal 8 2 3 4 2 2 2 4 3" xfId="1978" xr:uid="{00000000-0005-0000-0000-0000EB080000}"/>
    <cellStyle name="Normal 8 2 3 4 2 2 2 4 3 2" xfId="2776" xr:uid="{00000000-0005-0000-0000-0000EC080000}"/>
    <cellStyle name="Normal 8 2 3 4 2 2 2 4 4" xfId="1979" xr:uid="{00000000-0005-0000-0000-0000ED080000}"/>
    <cellStyle name="Normal 8 2 3 4 2 2 2 4 4 2" xfId="2777" xr:uid="{00000000-0005-0000-0000-0000EE080000}"/>
    <cellStyle name="Normal 8 2 3 4 2 2 2 4 5" xfId="2475" xr:uid="{00000000-0005-0000-0000-0000EF080000}"/>
    <cellStyle name="Normal 8 2 3 4 2 2 2 4 5 2" xfId="2913" xr:uid="{00000000-0005-0000-0000-0000F0080000}"/>
    <cellStyle name="Normal 8 2 3 4 2 2 2 4 5 2 4" xfId="2919" xr:uid="{00000000-0005-0000-0000-0000F1080000}"/>
    <cellStyle name="Normal 8 2 3 4 2 2 2 4 5 5 2" xfId="2928" xr:uid="{00000000-0005-0000-0000-0000F2080000}"/>
    <cellStyle name="Normal 8 2 3 4 2 2 2 5" xfId="1980" xr:uid="{00000000-0005-0000-0000-0000F3080000}"/>
    <cellStyle name="Normal 8 2 3 4 2 2 2 5 2" xfId="1981" xr:uid="{00000000-0005-0000-0000-0000F4080000}"/>
    <cellStyle name="Normal 8 2 3 4 2 2 2 5 2 2" xfId="2779" xr:uid="{00000000-0005-0000-0000-0000F5080000}"/>
    <cellStyle name="Normal 8 2 3 4 2 2 2 5 3" xfId="2778" xr:uid="{00000000-0005-0000-0000-0000F6080000}"/>
    <cellStyle name="Normal 8 2 3 4 2 2 2 6" xfId="1982" xr:uid="{00000000-0005-0000-0000-0000F7080000}"/>
    <cellStyle name="Normal 8 2 3 4 2 2 2 6 2" xfId="2780" xr:uid="{00000000-0005-0000-0000-0000F8080000}"/>
    <cellStyle name="Normal 8 2 3 4 2 2 2 7" xfId="2" xr:uid="{00000000-0005-0000-0000-0000F9080000}"/>
    <cellStyle name="Normal 8 2 3 4 2 2 2 7 2" xfId="1983" xr:uid="{00000000-0005-0000-0000-0000FA080000}"/>
    <cellStyle name="Normal 8 2 3 4 2 2 2 7 2 2" xfId="2781" xr:uid="{00000000-0005-0000-0000-0000FB080000}"/>
    <cellStyle name="Normal 8 2 3 4 2 2 2 7 3" xfId="1984" xr:uid="{00000000-0005-0000-0000-0000FC080000}"/>
    <cellStyle name="Normal 8 2 3 4 2 2 2 7 3 2" xfId="2782" xr:uid="{00000000-0005-0000-0000-0000FD080000}"/>
    <cellStyle name="Normal 8 2 3 4 2 2 2 7 4" xfId="2474" xr:uid="{00000000-0005-0000-0000-0000FE080000}"/>
    <cellStyle name="Normal 8 2 3 4 2 2 2 7 69 2" xfId="2912" xr:uid="{00000000-0005-0000-0000-0000FF080000}"/>
    <cellStyle name="Normal 8 2 3 4 2 2 2 7 9" xfId="2926" xr:uid="{00000000-0005-0000-0000-000000090000}"/>
    <cellStyle name="Normal 8 2 3 4 2 2 2 8" xfId="2768" xr:uid="{00000000-0005-0000-0000-000001090000}"/>
    <cellStyle name="Normal 8 2 3 4 2 2 3" xfId="1985" xr:uid="{00000000-0005-0000-0000-000002090000}"/>
    <cellStyle name="Normal 8 2 3 4 2 2 3 2" xfId="1986" xr:uid="{00000000-0005-0000-0000-000003090000}"/>
    <cellStyle name="Normal 8 2 3 4 2 2 3 2 2" xfId="1987" xr:uid="{00000000-0005-0000-0000-000004090000}"/>
    <cellStyle name="Normal 8 2 3 4 2 2 3 2 2 2" xfId="2785" xr:uid="{00000000-0005-0000-0000-000005090000}"/>
    <cellStyle name="Normal 8 2 3 4 2 2 3 2 3" xfId="2784" xr:uid="{00000000-0005-0000-0000-000006090000}"/>
    <cellStyle name="Normal 8 2 3 4 2 2 3 3" xfId="1988" xr:uid="{00000000-0005-0000-0000-000007090000}"/>
    <cellStyle name="Normal 8 2 3 4 2 2 3 3 2" xfId="2786" xr:uid="{00000000-0005-0000-0000-000008090000}"/>
    <cellStyle name="Normal 8 2 3 4 2 2 3 4" xfId="2783" xr:uid="{00000000-0005-0000-0000-000009090000}"/>
    <cellStyle name="Normal 8 2 3 4 2 2 4" xfId="1989" xr:uid="{00000000-0005-0000-0000-00000A090000}"/>
    <cellStyle name="Normal 8 2 3 4 2 2 4 2" xfId="1990" xr:uid="{00000000-0005-0000-0000-00000B090000}"/>
    <cellStyle name="Normal 8 2 3 4 2 2 4 2 2" xfId="2788" xr:uid="{00000000-0005-0000-0000-00000C090000}"/>
    <cellStyle name="Normal 8 2 3 4 2 2 4 3" xfId="2787" xr:uid="{00000000-0005-0000-0000-00000D090000}"/>
    <cellStyle name="Normal 8 2 3 4 2 2 5" xfId="1991" xr:uid="{00000000-0005-0000-0000-00000E090000}"/>
    <cellStyle name="Normal 8 2 3 4 2 2 5 2" xfId="2789" xr:uid="{00000000-0005-0000-0000-00000F090000}"/>
    <cellStyle name="Normal 8 2 3 4 2 2 6" xfId="2767" xr:uid="{00000000-0005-0000-0000-000010090000}"/>
    <cellStyle name="Normal 8 2 3 4 2 3" xfId="1992" xr:uid="{00000000-0005-0000-0000-000011090000}"/>
    <cellStyle name="Normal 8 2 3 4 2 3 2" xfId="1993" xr:uid="{00000000-0005-0000-0000-000012090000}"/>
    <cellStyle name="Normal 8 2 3 4 2 3 2 2" xfId="1994" xr:uid="{00000000-0005-0000-0000-000013090000}"/>
    <cellStyle name="Normal 8 2 3 4 2 3 2 2 2" xfId="2792" xr:uid="{00000000-0005-0000-0000-000014090000}"/>
    <cellStyle name="Normal 8 2 3 4 2 3 2 3" xfId="2791" xr:uid="{00000000-0005-0000-0000-000015090000}"/>
    <cellStyle name="Normal 8 2 3 4 2 3 3" xfId="1995" xr:uid="{00000000-0005-0000-0000-000016090000}"/>
    <cellStyle name="Normal 8 2 3 4 2 3 3 2" xfId="2793" xr:uid="{00000000-0005-0000-0000-000017090000}"/>
    <cellStyle name="Normal 8 2 3 4 2 3 4" xfId="2790" xr:uid="{00000000-0005-0000-0000-000018090000}"/>
    <cellStyle name="Normal 8 2 3 4 2 4" xfId="1996" xr:uid="{00000000-0005-0000-0000-000019090000}"/>
    <cellStyle name="Normal 8 2 3 4 2 4 2" xfId="1997" xr:uid="{00000000-0005-0000-0000-00001A090000}"/>
    <cellStyle name="Normal 8 2 3 4 2 4 2 2" xfId="2795" xr:uid="{00000000-0005-0000-0000-00001B090000}"/>
    <cellStyle name="Normal 8 2 3 4 2 4 3" xfId="2794" xr:uid="{00000000-0005-0000-0000-00001C090000}"/>
    <cellStyle name="Normal 8 2 3 4 2 5" xfId="1998" xr:uid="{00000000-0005-0000-0000-00001D090000}"/>
    <cellStyle name="Normal 8 2 3 4 2 5 2" xfId="2796" xr:uid="{00000000-0005-0000-0000-00001E090000}"/>
    <cellStyle name="Normal 8 2 3 4 2 6" xfId="2766" xr:uid="{00000000-0005-0000-0000-00001F090000}"/>
    <cellStyle name="Normal 8 2 3 4 3" xfId="1999" xr:uid="{00000000-0005-0000-0000-000020090000}"/>
    <cellStyle name="Normal 8 2 3 4 3 2" xfId="2000" xr:uid="{00000000-0005-0000-0000-000021090000}"/>
    <cellStyle name="Normal 8 2 3 4 3 2 2" xfId="2001" xr:uid="{00000000-0005-0000-0000-000022090000}"/>
    <cellStyle name="Normal 8 2 3 4 3 2 2 2" xfId="2799" xr:uid="{00000000-0005-0000-0000-000023090000}"/>
    <cellStyle name="Normal 8 2 3 4 3 2 3" xfId="2798" xr:uid="{00000000-0005-0000-0000-000024090000}"/>
    <cellStyle name="Normal 8 2 3 4 3 3" xfId="2002" xr:uid="{00000000-0005-0000-0000-000025090000}"/>
    <cellStyle name="Normal 8 2 3 4 3 3 2" xfId="2800" xr:uid="{00000000-0005-0000-0000-000026090000}"/>
    <cellStyle name="Normal 8 2 3 4 3 4" xfId="2797" xr:uid="{00000000-0005-0000-0000-000027090000}"/>
    <cellStyle name="Normal 8 2 3 4 4" xfId="2003" xr:uid="{00000000-0005-0000-0000-000028090000}"/>
    <cellStyle name="Normal 8 2 3 4 4 2" xfId="2004" xr:uid="{00000000-0005-0000-0000-000029090000}"/>
    <cellStyle name="Normal 8 2 3 4 4 2 2" xfId="2802" xr:uid="{00000000-0005-0000-0000-00002A090000}"/>
    <cellStyle name="Normal 8 2 3 4 4 3" xfId="2801" xr:uid="{00000000-0005-0000-0000-00002B090000}"/>
    <cellStyle name="Normal 8 2 3 4 5" xfId="2005" xr:uid="{00000000-0005-0000-0000-00002C090000}"/>
    <cellStyle name="Normal 8 2 3 4 5 2" xfId="2803" xr:uid="{00000000-0005-0000-0000-00002D090000}"/>
    <cellStyle name="Normal 8 2 3 4 6" xfId="2765" xr:uid="{00000000-0005-0000-0000-00002E090000}"/>
    <cellStyle name="Normal 8 2 3 5" xfId="2006" xr:uid="{00000000-0005-0000-0000-00002F090000}"/>
    <cellStyle name="Normal 8 2 3 5 2" xfId="2007" xr:uid="{00000000-0005-0000-0000-000030090000}"/>
    <cellStyle name="Normal 8 2 3 5 2 2" xfId="2008" xr:uid="{00000000-0005-0000-0000-000031090000}"/>
    <cellStyle name="Normal 8 2 3 5 2 2 2" xfId="7" xr:uid="{00000000-0005-0000-0000-000032090000}"/>
    <cellStyle name="Normal 8 2 3 5 2 2 2 10" xfId="2009" xr:uid="{00000000-0005-0000-0000-000033090000}"/>
    <cellStyle name="Normal 8 2 3 5 2 2 2 10 2" xfId="2807" xr:uid="{00000000-0005-0000-0000-000034090000}"/>
    <cellStyle name="Normal 8 2 3 5 2 2 2 11" xfId="2477" xr:uid="{00000000-0005-0000-0000-000035090000}"/>
    <cellStyle name="Normal 8 2 3 5 2 2 2 15" xfId="2904" xr:uid="{00000000-0005-0000-0000-000036090000}"/>
    <cellStyle name="Normal 8 2 3 5 2 2 2 2" xfId="2010" xr:uid="{00000000-0005-0000-0000-000037090000}"/>
    <cellStyle name="Normal 8 2 3 5 2 2 2 2 2" xfId="2011" xr:uid="{00000000-0005-0000-0000-000038090000}"/>
    <cellStyle name="Normal 8 2 3 5 2 2 2 2 2 2" xfId="2012" xr:uid="{00000000-0005-0000-0000-000039090000}"/>
    <cellStyle name="Normal 8 2 3 5 2 2 2 2 2 2 2" xfId="2810" xr:uid="{00000000-0005-0000-0000-00003A090000}"/>
    <cellStyle name="Normal 8 2 3 5 2 2 2 2 2 3" xfId="2809" xr:uid="{00000000-0005-0000-0000-00003B090000}"/>
    <cellStyle name="Normal 8 2 3 5 2 2 2 2 3" xfId="2013" xr:uid="{00000000-0005-0000-0000-00003C090000}"/>
    <cellStyle name="Normal 8 2 3 5 2 2 2 2 3 2" xfId="2811" xr:uid="{00000000-0005-0000-0000-00003D090000}"/>
    <cellStyle name="Normal 8 2 3 5 2 2 2 2 4" xfId="2808" xr:uid="{00000000-0005-0000-0000-00003E090000}"/>
    <cellStyle name="Normal 8 2 3 5 2 2 2 3" xfId="2014" xr:uid="{00000000-0005-0000-0000-00003F090000}"/>
    <cellStyle name="Normal 8 2 3 5 2 2 2 3 2" xfId="2015" xr:uid="{00000000-0005-0000-0000-000040090000}"/>
    <cellStyle name="Normal 8 2 3 5 2 2 2 3 2 2" xfId="2813" xr:uid="{00000000-0005-0000-0000-000041090000}"/>
    <cellStyle name="Normal 8 2 3 5 2 2 2 3 3" xfId="2812" xr:uid="{00000000-0005-0000-0000-000042090000}"/>
    <cellStyle name="Normal 8 2 3 5 2 2 2 4" xfId="9" xr:uid="{00000000-0005-0000-0000-000043090000}"/>
    <cellStyle name="Normal 8 2 3 5 2 2 2 4 2" xfId="2016" xr:uid="{00000000-0005-0000-0000-000044090000}"/>
    <cellStyle name="Normal 8 2 3 5 2 2 2 4 2 2" xfId="2814" xr:uid="{00000000-0005-0000-0000-000045090000}"/>
    <cellStyle name="Normal 8 2 3 5 2 2 2 4 3" xfId="2479" xr:uid="{00000000-0005-0000-0000-000046090000}"/>
    <cellStyle name="Normal 8 2 3 5 2 2 2 5" xfId="2017" xr:uid="{00000000-0005-0000-0000-000047090000}"/>
    <cellStyle name="Normal 8 2 3 5 2 2 2 5 2" xfId="2018" xr:uid="{00000000-0005-0000-0000-000048090000}"/>
    <cellStyle name="Normal 8 2 3 5 2 2 2 5 2 2" xfId="2816" xr:uid="{00000000-0005-0000-0000-000049090000}"/>
    <cellStyle name="Normal 8 2 3 5 2 2 2 5 3" xfId="2815" xr:uid="{00000000-0005-0000-0000-00004A090000}"/>
    <cellStyle name="Normal 8 2 3 5 2 2 2 6" xfId="2019" xr:uid="{00000000-0005-0000-0000-00004B090000}"/>
    <cellStyle name="Normal 8 2 3 5 2 2 2 6 2" xfId="2817" xr:uid="{00000000-0005-0000-0000-00004C090000}"/>
    <cellStyle name="Normal 8 2 3 5 2 2 2 7" xfId="2020" xr:uid="{00000000-0005-0000-0000-00004D090000}"/>
    <cellStyle name="Normal 8 2 3 5 2 2 2 7 2" xfId="2021" xr:uid="{00000000-0005-0000-0000-00004E090000}"/>
    <cellStyle name="Normal 8 2 3 5 2 2 2 7 2 2" xfId="2819" xr:uid="{00000000-0005-0000-0000-00004F090000}"/>
    <cellStyle name="Normal 8 2 3 5 2 2 2 7 3" xfId="2022" xr:uid="{00000000-0005-0000-0000-000050090000}"/>
    <cellStyle name="Normal 8 2 3 5 2 2 2 7 3 2" xfId="2820" xr:uid="{00000000-0005-0000-0000-000051090000}"/>
    <cellStyle name="Normal 8 2 3 5 2 2 2 7 4" xfId="2818" xr:uid="{00000000-0005-0000-0000-000052090000}"/>
    <cellStyle name="Normal 8 2 3 5 2 2 2 8" xfId="2023" xr:uid="{00000000-0005-0000-0000-000053090000}"/>
    <cellStyle name="Normal 8 2 3 5 2 2 2 8 2" xfId="2821" xr:uid="{00000000-0005-0000-0000-000054090000}"/>
    <cellStyle name="Normal 8 2 3 5 2 2 2 8 3" xfId="2924" xr:uid="{00000000-0005-0000-0000-000055090000}"/>
    <cellStyle name="Normal 8 2 3 5 2 2 2 8 5" xfId="2903" xr:uid="{00000000-0005-0000-0000-000056090000}"/>
    <cellStyle name="Normal 8 2 3 5 2 2 2 8 5 50" xfId="2909" xr:uid="{00000000-0005-0000-0000-000057090000}"/>
    <cellStyle name="Normal 8 2 3 5 2 2 2 8 5 50 15 2" xfId="2917" xr:uid="{00000000-0005-0000-0000-000058090000}"/>
    <cellStyle name="Normal 8 2 3 5 2 2 2 8 5 50 2" xfId="2911" xr:uid="{00000000-0005-0000-0000-000059090000}"/>
    <cellStyle name="Normal 8 2 3 5 2 2 2 8 5 50 4" xfId="2915" xr:uid="{00000000-0005-0000-0000-00005A090000}"/>
    <cellStyle name="Normal 8 2 3 5 2 2 2 8 5 51" xfId="2910" xr:uid="{00000000-0005-0000-0000-00005B090000}"/>
    <cellStyle name="Normal 8 2 3 5 2 2 2 8 5 7" xfId="2906" xr:uid="{00000000-0005-0000-0000-00005C090000}"/>
    <cellStyle name="Normal 8 2 3 5 2 2 2 9" xfId="2024" xr:uid="{00000000-0005-0000-0000-00005D090000}"/>
    <cellStyle name="Normal 8 2 3 5 2 2 2 9 2" xfId="2822" xr:uid="{00000000-0005-0000-0000-00005E090000}"/>
    <cellStyle name="Normal 8 2 3 5 2 2 3" xfId="2025" xr:uid="{00000000-0005-0000-0000-00005F090000}"/>
    <cellStyle name="Normal 8 2 3 5 2 2 3 2" xfId="2026" xr:uid="{00000000-0005-0000-0000-000060090000}"/>
    <cellStyle name="Normal 8 2 3 5 2 2 3 2 2" xfId="2027" xr:uid="{00000000-0005-0000-0000-000061090000}"/>
    <cellStyle name="Normal 8 2 3 5 2 2 3 2 2 2" xfId="2825" xr:uid="{00000000-0005-0000-0000-000062090000}"/>
    <cellStyle name="Normal 8 2 3 5 2 2 3 2 3" xfId="2824" xr:uid="{00000000-0005-0000-0000-000063090000}"/>
    <cellStyle name="Normal 8 2 3 5 2 2 3 3" xfId="2028" xr:uid="{00000000-0005-0000-0000-000064090000}"/>
    <cellStyle name="Normal 8 2 3 5 2 2 3 3 2" xfId="2826" xr:uid="{00000000-0005-0000-0000-000065090000}"/>
    <cellStyle name="Normal 8 2 3 5 2 2 3 4" xfId="2823" xr:uid="{00000000-0005-0000-0000-000066090000}"/>
    <cellStyle name="Normal 8 2 3 5 2 2 4" xfId="2029" xr:uid="{00000000-0005-0000-0000-000067090000}"/>
    <cellStyle name="Normal 8 2 3 5 2 2 4 2" xfId="2030" xr:uid="{00000000-0005-0000-0000-000068090000}"/>
    <cellStyle name="Normal 8 2 3 5 2 2 4 2 2" xfId="2828" xr:uid="{00000000-0005-0000-0000-000069090000}"/>
    <cellStyle name="Normal 8 2 3 5 2 2 4 3" xfId="2827" xr:uid="{00000000-0005-0000-0000-00006A090000}"/>
    <cellStyle name="Normal 8 2 3 5 2 2 5" xfId="2031" xr:uid="{00000000-0005-0000-0000-00006B090000}"/>
    <cellStyle name="Normal 8 2 3 5 2 2 5 2" xfId="2829" xr:uid="{00000000-0005-0000-0000-00006C090000}"/>
    <cellStyle name="Normal 8 2 3 5 2 2 6" xfId="2806" xr:uid="{00000000-0005-0000-0000-00006D090000}"/>
    <cellStyle name="Normal 8 2 3 5 2 3" xfId="2032" xr:uid="{00000000-0005-0000-0000-00006E090000}"/>
    <cellStyle name="Normal 8 2 3 5 2 3 2" xfId="2033" xr:uid="{00000000-0005-0000-0000-00006F090000}"/>
    <cellStyle name="Normal 8 2 3 5 2 3 2 2" xfId="2034" xr:uid="{00000000-0005-0000-0000-000070090000}"/>
    <cellStyle name="Normal 8 2 3 5 2 3 2 2 2" xfId="2832" xr:uid="{00000000-0005-0000-0000-000071090000}"/>
    <cellStyle name="Normal 8 2 3 5 2 3 2 3" xfId="2831" xr:uid="{00000000-0005-0000-0000-000072090000}"/>
    <cellStyle name="Normal 8 2 3 5 2 3 3" xfId="2035" xr:uid="{00000000-0005-0000-0000-000073090000}"/>
    <cellStyle name="Normal 8 2 3 5 2 3 3 2" xfId="2833" xr:uid="{00000000-0005-0000-0000-000074090000}"/>
    <cellStyle name="Normal 8 2 3 5 2 3 4" xfId="2830" xr:uid="{00000000-0005-0000-0000-000075090000}"/>
    <cellStyle name="Normal 8 2 3 5 2 4" xfId="2036" xr:uid="{00000000-0005-0000-0000-000076090000}"/>
    <cellStyle name="Normal 8 2 3 5 2 4 2" xfId="2037" xr:uid="{00000000-0005-0000-0000-000077090000}"/>
    <cellStyle name="Normal 8 2 3 5 2 4 2 2" xfId="2835" xr:uid="{00000000-0005-0000-0000-000078090000}"/>
    <cellStyle name="Normal 8 2 3 5 2 4 3" xfId="2834" xr:uid="{00000000-0005-0000-0000-000079090000}"/>
    <cellStyle name="Normal 8 2 3 5 2 5" xfId="2038" xr:uid="{00000000-0005-0000-0000-00007A090000}"/>
    <cellStyle name="Normal 8 2 3 5 2 5 2" xfId="2836" xr:uid="{00000000-0005-0000-0000-00007B090000}"/>
    <cellStyle name="Normal 8 2 3 5 2 6" xfId="2805" xr:uid="{00000000-0005-0000-0000-00007C090000}"/>
    <cellStyle name="Normal 8 2 3 5 3" xfId="2039" xr:uid="{00000000-0005-0000-0000-00007D090000}"/>
    <cellStyle name="Normal 8 2 3 5 3 2" xfId="2040" xr:uid="{00000000-0005-0000-0000-00007E090000}"/>
    <cellStyle name="Normal 8 2 3 5 3 2 2" xfId="2041" xr:uid="{00000000-0005-0000-0000-00007F090000}"/>
    <cellStyle name="Normal 8 2 3 5 3 2 2 2" xfId="2839" xr:uid="{00000000-0005-0000-0000-000080090000}"/>
    <cellStyle name="Normal 8 2 3 5 3 2 3" xfId="2838" xr:uid="{00000000-0005-0000-0000-000081090000}"/>
    <cellStyle name="Normal 8 2 3 5 3 3" xfId="2042" xr:uid="{00000000-0005-0000-0000-000082090000}"/>
    <cellStyle name="Normal 8 2 3 5 3 3 2" xfId="2840" xr:uid="{00000000-0005-0000-0000-000083090000}"/>
    <cellStyle name="Normal 8 2 3 5 3 4" xfId="2837" xr:uid="{00000000-0005-0000-0000-000084090000}"/>
    <cellStyle name="Normal 8 2 3 5 4" xfId="2043" xr:uid="{00000000-0005-0000-0000-000085090000}"/>
    <cellStyle name="Normal 8 2 3 5 4 2" xfId="2044" xr:uid="{00000000-0005-0000-0000-000086090000}"/>
    <cellStyle name="Normal 8 2 3 5 4 2 2" xfId="2842" xr:uid="{00000000-0005-0000-0000-000087090000}"/>
    <cellStyle name="Normal 8 2 3 5 4 3" xfId="2841" xr:uid="{00000000-0005-0000-0000-000088090000}"/>
    <cellStyle name="Normal 8 2 3 5 5" xfId="2045" xr:uid="{00000000-0005-0000-0000-000089090000}"/>
    <cellStyle name="Normal 8 2 3 5 5 2" xfId="2843" xr:uid="{00000000-0005-0000-0000-00008A090000}"/>
    <cellStyle name="Normal 8 2 3 5 6" xfId="2804" xr:uid="{00000000-0005-0000-0000-00008B090000}"/>
    <cellStyle name="Normal 8 2 3 6" xfId="2046" xr:uid="{00000000-0005-0000-0000-00008C090000}"/>
    <cellStyle name="Normal 8 2 3 6 2" xfId="2047" xr:uid="{00000000-0005-0000-0000-00008D090000}"/>
    <cellStyle name="Normal 8 2 3 6 2 2" xfId="2048" xr:uid="{00000000-0005-0000-0000-00008E090000}"/>
    <cellStyle name="Normal 8 2 3 6 2 2 2" xfId="2846" xr:uid="{00000000-0005-0000-0000-00008F090000}"/>
    <cellStyle name="Normal 8 2 3 6 2 3" xfId="2845" xr:uid="{00000000-0005-0000-0000-000090090000}"/>
    <cellStyle name="Normal 8 2 3 6 3" xfId="2049" xr:uid="{00000000-0005-0000-0000-000091090000}"/>
    <cellStyle name="Normal 8 2 3 6 3 2" xfId="2847" xr:uid="{00000000-0005-0000-0000-000092090000}"/>
    <cellStyle name="Normal 8 2 3 6 4" xfId="2844" xr:uid="{00000000-0005-0000-0000-000093090000}"/>
    <cellStyle name="Normal 8 2 3 7" xfId="2050" xr:uid="{00000000-0005-0000-0000-000094090000}"/>
    <cellStyle name="Normal 8 2 3 7 2" xfId="2051" xr:uid="{00000000-0005-0000-0000-000095090000}"/>
    <cellStyle name="Normal 8 2 3 7 2 2" xfId="2849" xr:uid="{00000000-0005-0000-0000-000096090000}"/>
    <cellStyle name="Normal 8 2 3 7 3" xfId="2848" xr:uid="{00000000-0005-0000-0000-000097090000}"/>
    <cellStyle name="Normal 8 2 3 8" xfId="2052" xr:uid="{00000000-0005-0000-0000-000098090000}"/>
    <cellStyle name="Normal 8 2 3 8 2" xfId="2850" xr:uid="{00000000-0005-0000-0000-000099090000}"/>
    <cellStyle name="Normal 8 2 3 9" xfId="2735" xr:uid="{00000000-0005-0000-0000-00009A090000}"/>
    <cellStyle name="Normal 8 2 4" xfId="2053" xr:uid="{00000000-0005-0000-0000-00009B090000}"/>
    <cellStyle name="Normal 8 2 4 2" xfId="2054" xr:uid="{00000000-0005-0000-0000-00009C090000}"/>
    <cellStyle name="Normal 8 2 4 2 2" xfId="2055" xr:uid="{00000000-0005-0000-0000-00009D090000}"/>
    <cellStyle name="Normal 8 2 4 2 2 2" xfId="2853" xr:uid="{00000000-0005-0000-0000-00009E090000}"/>
    <cellStyle name="Normal 8 2 4 2 3" xfId="2852" xr:uid="{00000000-0005-0000-0000-00009F090000}"/>
    <cellStyle name="Normal 8 2 4 3" xfId="2056" xr:uid="{00000000-0005-0000-0000-0000A0090000}"/>
    <cellStyle name="Normal 8 2 4 3 2" xfId="2854" xr:uid="{00000000-0005-0000-0000-0000A1090000}"/>
    <cellStyle name="Normal 8 2 4 4" xfId="2851" xr:uid="{00000000-0005-0000-0000-0000A2090000}"/>
    <cellStyle name="Normal 8 2 5" xfId="2057" xr:uid="{00000000-0005-0000-0000-0000A3090000}"/>
    <cellStyle name="Normal 8 2 5 2" xfId="2058" xr:uid="{00000000-0005-0000-0000-0000A4090000}"/>
    <cellStyle name="Normal 8 2 5 2 2" xfId="2856" xr:uid="{00000000-0005-0000-0000-0000A5090000}"/>
    <cellStyle name="Normal 8 2 5 3" xfId="2855" xr:uid="{00000000-0005-0000-0000-0000A6090000}"/>
    <cellStyle name="Normal 8 2 6" xfId="2059" xr:uid="{00000000-0005-0000-0000-0000A7090000}"/>
    <cellStyle name="Normal 8 2 6 2" xfId="2857" xr:uid="{00000000-0005-0000-0000-0000A8090000}"/>
    <cellStyle name="Normal 8 2 7" xfId="2726" xr:uid="{00000000-0005-0000-0000-0000A9090000}"/>
    <cellStyle name="Normal 8 3" xfId="2060" xr:uid="{00000000-0005-0000-0000-0000AA090000}"/>
    <cellStyle name="Normal 8 3 2" xfId="2061" xr:uid="{00000000-0005-0000-0000-0000AB090000}"/>
    <cellStyle name="Normal 8 3 2 2" xfId="2062" xr:uid="{00000000-0005-0000-0000-0000AC090000}"/>
    <cellStyle name="Normal 8 3 2 2 2" xfId="2063" xr:uid="{00000000-0005-0000-0000-0000AD090000}"/>
    <cellStyle name="Normal 8 3 2 2 2 2" xfId="2861" xr:uid="{00000000-0005-0000-0000-0000AE090000}"/>
    <cellStyle name="Normal 8 3 2 2 3" xfId="2860" xr:uid="{00000000-0005-0000-0000-0000AF090000}"/>
    <cellStyle name="Normal 8 3 2 3" xfId="2064" xr:uid="{00000000-0005-0000-0000-0000B0090000}"/>
    <cellStyle name="Normal 8 3 2 3 2" xfId="2862" xr:uid="{00000000-0005-0000-0000-0000B1090000}"/>
    <cellStyle name="Normal 8 3 2 4" xfId="2859" xr:uid="{00000000-0005-0000-0000-0000B2090000}"/>
    <cellStyle name="Normal 8 3 3" xfId="2065" xr:uid="{00000000-0005-0000-0000-0000B3090000}"/>
    <cellStyle name="Normal 8 3 3 2" xfId="2066" xr:uid="{00000000-0005-0000-0000-0000B4090000}"/>
    <cellStyle name="Normal 8 3 3 2 2" xfId="2864" xr:uid="{00000000-0005-0000-0000-0000B5090000}"/>
    <cellStyle name="Normal 8 3 3 3" xfId="2863" xr:uid="{00000000-0005-0000-0000-0000B6090000}"/>
    <cellStyle name="Normal 8 3 4" xfId="2067" xr:uid="{00000000-0005-0000-0000-0000B7090000}"/>
    <cellStyle name="Normal 8 3 4 2" xfId="2865" xr:uid="{00000000-0005-0000-0000-0000B8090000}"/>
    <cellStyle name="Normal 8 3 5" xfId="2858" xr:uid="{00000000-0005-0000-0000-0000B9090000}"/>
    <cellStyle name="Normal 8 4" xfId="2068" xr:uid="{00000000-0005-0000-0000-0000BA090000}"/>
    <cellStyle name="Normal 8 4 2" xfId="2069" xr:uid="{00000000-0005-0000-0000-0000BB090000}"/>
    <cellStyle name="Normal 8 4 2 2" xfId="2070" xr:uid="{00000000-0005-0000-0000-0000BC090000}"/>
    <cellStyle name="Normal 8 4 2 2 2" xfId="2071" xr:uid="{00000000-0005-0000-0000-0000BD090000}"/>
    <cellStyle name="Normal 8 4 2 2 2 2" xfId="2869" xr:uid="{00000000-0005-0000-0000-0000BE090000}"/>
    <cellStyle name="Normal 8 4 2 2 3" xfId="2868" xr:uid="{00000000-0005-0000-0000-0000BF090000}"/>
    <cellStyle name="Normal 8 4 2 3" xfId="2072" xr:uid="{00000000-0005-0000-0000-0000C0090000}"/>
    <cellStyle name="Normal 8 4 2 3 2" xfId="2870" xr:uid="{00000000-0005-0000-0000-0000C1090000}"/>
    <cellStyle name="Normal 8 4 2 4" xfId="2867" xr:uid="{00000000-0005-0000-0000-0000C2090000}"/>
    <cellStyle name="Normal 8 4 3" xfId="2073" xr:uid="{00000000-0005-0000-0000-0000C3090000}"/>
    <cellStyle name="Normal 8 4 3 2" xfId="2074" xr:uid="{00000000-0005-0000-0000-0000C4090000}"/>
    <cellStyle name="Normal 8 4 3 2 2" xfId="2872" xr:uid="{00000000-0005-0000-0000-0000C5090000}"/>
    <cellStyle name="Normal 8 4 3 3" xfId="2871" xr:uid="{00000000-0005-0000-0000-0000C6090000}"/>
    <cellStyle name="Normal 8 4 4" xfId="2075" xr:uid="{00000000-0005-0000-0000-0000C7090000}"/>
    <cellStyle name="Normal 8 4 4 2" xfId="2873" xr:uid="{00000000-0005-0000-0000-0000C8090000}"/>
    <cellStyle name="Normal 8 4 5" xfId="2866" xr:uid="{00000000-0005-0000-0000-0000C9090000}"/>
    <cellStyle name="Normal 8 5" xfId="2076" xr:uid="{00000000-0005-0000-0000-0000CA090000}"/>
    <cellStyle name="Normal 8 5 2" xfId="2077" xr:uid="{00000000-0005-0000-0000-0000CB090000}"/>
    <cellStyle name="Normal 8 5 2 2" xfId="2078" xr:uid="{00000000-0005-0000-0000-0000CC090000}"/>
    <cellStyle name="Normal 8 5 2 2 2" xfId="2079" xr:uid="{00000000-0005-0000-0000-0000CD090000}"/>
    <cellStyle name="Normal 8 5 2 2 2 2" xfId="2877" xr:uid="{00000000-0005-0000-0000-0000CE090000}"/>
    <cellStyle name="Normal 8 5 2 2 3" xfId="2876" xr:uid="{00000000-0005-0000-0000-0000CF090000}"/>
    <cellStyle name="Normal 8 5 2 3" xfId="2080" xr:uid="{00000000-0005-0000-0000-0000D0090000}"/>
    <cellStyle name="Normal 8 5 2 3 2" xfId="2878" xr:uid="{00000000-0005-0000-0000-0000D1090000}"/>
    <cellStyle name="Normal 8 5 2 4" xfId="2875" xr:uid="{00000000-0005-0000-0000-0000D2090000}"/>
    <cellStyle name="Normal 8 5 3" xfId="2081" xr:uid="{00000000-0005-0000-0000-0000D3090000}"/>
    <cellStyle name="Normal 8 5 3 2" xfId="2082" xr:uid="{00000000-0005-0000-0000-0000D4090000}"/>
    <cellStyle name="Normal 8 5 3 2 2" xfId="2880" xr:uid="{00000000-0005-0000-0000-0000D5090000}"/>
    <cellStyle name="Normal 8 5 3 3" xfId="2879" xr:uid="{00000000-0005-0000-0000-0000D6090000}"/>
    <cellStyle name="Normal 8 5 4" xfId="2083" xr:uid="{00000000-0005-0000-0000-0000D7090000}"/>
    <cellStyle name="Normal 8 5 4 2" xfId="2881" xr:uid="{00000000-0005-0000-0000-0000D8090000}"/>
    <cellStyle name="Normal 8 5 5" xfId="2874" xr:uid="{00000000-0005-0000-0000-0000D9090000}"/>
    <cellStyle name="Normal 8 6" xfId="2084" xr:uid="{00000000-0005-0000-0000-0000DA090000}"/>
    <cellStyle name="Normal 8 6 2" xfId="2085" xr:uid="{00000000-0005-0000-0000-0000DB090000}"/>
    <cellStyle name="Normal 8 6 2 2" xfId="2086" xr:uid="{00000000-0005-0000-0000-0000DC090000}"/>
    <cellStyle name="Normal 8 6 2 2 2" xfId="2884" xr:uid="{00000000-0005-0000-0000-0000DD090000}"/>
    <cellStyle name="Normal 8 6 2 3" xfId="2883" xr:uid="{00000000-0005-0000-0000-0000DE090000}"/>
    <cellStyle name="Normal 8 6 3" xfId="2087" xr:uid="{00000000-0005-0000-0000-0000DF090000}"/>
    <cellStyle name="Normal 8 6 3 2" xfId="2885" xr:uid="{00000000-0005-0000-0000-0000E0090000}"/>
    <cellStyle name="Normal 8 6 4" xfId="2882" xr:uid="{00000000-0005-0000-0000-0000E1090000}"/>
    <cellStyle name="Normal 8 7" xfId="2088" xr:uid="{00000000-0005-0000-0000-0000E2090000}"/>
    <cellStyle name="Normal 8 7 2" xfId="2089" xr:uid="{00000000-0005-0000-0000-0000E3090000}"/>
    <cellStyle name="Normal 8 7 2 2" xfId="2887" xr:uid="{00000000-0005-0000-0000-0000E4090000}"/>
    <cellStyle name="Normal 8 7 3" xfId="2886" xr:uid="{00000000-0005-0000-0000-0000E5090000}"/>
    <cellStyle name="Normal 8 8" xfId="2090" xr:uid="{00000000-0005-0000-0000-0000E6090000}"/>
    <cellStyle name="Normal 8 9" xfId="2091" xr:uid="{00000000-0005-0000-0000-0000E7090000}"/>
    <cellStyle name="Normal 8 9 2" xfId="2888" xr:uid="{00000000-0005-0000-0000-0000E8090000}"/>
    <cellStyle name="Normal 80 6" xfId="2927" xr:uid="{00000000-0005-0000-0000-0000E9090000}"/>
    <cellStyle name="Normal 9" xfId="2092" xr:uid="{00000000-0005-0000-0000-0000EA090000}"/>
    <cellStyle name="Normal 9 2" xfId="2093" xr:uid="{00000000-0005-0000-0000-0000EB090000}"/>
    <cellStyle name="Normal 9 2 2" xfId="2094" xr:uid="{00000000-0005-0000-0000-0000EC090000}"/>
    <cellStyle name="Normal 9 2 2 2" xfId="2891" xr:uid="{00000000-0005-0000-0000-0000ED090000}"/>
    <cellStyle name="Normal 9 2 3" xfId="2890" xr:uid="{00000000-0005-0000-0000-0000EE090000}"/>
    <cellStyle name="Normal 9 3" xfId="2095" xr:uid="{00000000-0005-0000-0000-0000EF090000}"/>
    <cellStyle name="Normal 9 4" xfId="2096" xr:uid="{00000000-0005-0000-0000-0000F0090000}"/>
    <cellStyle name="Normal 9 4 2" xfId="2892" xr:uid="{00000000-0005-0000-0000-0000F1090000}"/>
    <cellStyle name="Normal 9 5" xfId="2889" xr:uid="{00000000-0005-0000-0000-0000F2090000}"/>
    <cellStyle name="Note 2" xfId="2097" xr:uid="{00000000-0005-0000-0000-0000F3090000}"/>
    <cellStyle name="Note 2 10" xfId="2098" xr:uid="{00000000-0005-0000-0000-0000F4090000}"/>
    <cellStyle name="Note 2 11" xfId="2099" xr:uid="{00000000-0005-0000-0000-0000F5090000}"/>
    <cellStyle name="Note 2 12" xfId="2100" xr:uid="{00000000-0005-0000-0000-0000F6090000}"/>
    <cellStyle name="Note 2 13" xfId="2101" xr:uid="{00000000-0005-0000-0000-0000F7090000}"/>
    <cellStyle name="Note 2 2" xfId="2102" xr:uid="{00000000-0005-0000-0000-0000F8090000}"/>
    <cellStyle name="Note 2 2 10" xfId="2103" xr:uid="{00000000-0005-0000-0000-0000F9090000}"/>
    <cellStyle name="Note 2 2 11" xfId="2104" xr:uid="{00000000-0005-0000-0000-0000FA090000}"/>
    <cellStyle name="Note 2 2 12" xfId="2105" xr:uid="{00000000-0005-0000-0000-0000FB090000}"/>
    <cellStyle name="Note 2 2 13" xfId="2106" xr:uid="{00000000-0005-0000-0000-0000FC090000}"/>
    <cellStyle name="Note 2 2 14" xfId="2107" xr:uid="{00000000-0005-0000-0000-0000FD090000}"/>
    <cellStyle name="Note 2 2 15" xfId="2108" xr:uid="{00000000-0005-0000-0000-0000FE090000}"/>
    <cellStyle name="Note 2 2 16" xfId="2109" xr:uid="{00000000-0005-0000-0000-0000FF090000}"/>
    <cellStyle name="Note 2 2 17" xfId="2110" xr:uid="{00000000-0005-0000-0000-0000000A0000}"/>
    <cellStyle name="Note 2 2 18" xfId="2111" xr:uid="{00000000-0005-0000-0000-0000010A0000}"/>
    <cellStyle name="Note 2 2 19" xfId="2112" xr:uid="{00000000-0005-0000-0000-0000020A0000}"/>
    <cellStyle name="Note 2 2 2" xfId="2113" xr:uid="{00000000-0005-0000-0000-0000030A0000}"/>
    <cellStyle name="Note 2 2 3" xfId="2114" xr:uid="{00000000-0005-0000-0000-0000040A0000}"/>
    <cellStyle name="Note 2 2 4" xfId="2115" xr:uid="{00000000-0005-0000-0000-0000050A0000}"/>
    <cellStyle name="Note 2 2 5" xfId="2116" xr:uid="{00000000-0005-0000-0000-0000060A0000}"/>
    <cellStyle name="Note 2 2 6" xfId="2117" xr:uid="{00000000-0005-0000-0000-0000070A0000}"/>
    <cellStyle name="Note 2 2 7" xfId="2118" xr:uid="{00000000-0005-0000-0000-0000080A0000}"/>
    <cellStyle name="Note 2 2 8" xfId="2119" xr:uid="{00000000-0005-0000-0000-0000090A0000}"/>
    <cellStyle name="Note 2 2 9" xfId="2120" xr:uid="{00000000-0005-0000-0000-00000A0A0000}"/>
    <cellStyle name="Note 2 3" xfId="2121" xr:uid="{00000000-0005-0000-0000-00000B0A0000}"/>
    <cellStyle name="Note 2 3 10" xfId="2122" xr:uid="{00000000-0005-0000-0000-00000C0A0000}"/>
    <cellStyle name="Note 2 3 11" xfId="2123" xr:uid="{00000000-0005-0000-0000-00000D0A0000}"/>
    <cellStyle name="Note 2 3 12" xfId="2124" xr:uid="{00000000-0005-0000-0000-00000E0A0000}"/>
    <cellStyle name="Note 2 3 13" xfId="2125" xr:uid="{00000000-0005-0000-0000-00000F0A0000}"/>
    <cellStyle name="Note 2 3 14" xfId="2126" xr:uid="{00000000-0005-0000-0000-0000100A0000}"/>
    <cellStyle name="Note 2 3 15" xfId="2127" xr:uid="{00000000-0005-0000-0000-0000110A0000}"/>
    <cellStyle name="Note 2 3 16" xfId="2128" xr:uid="{00000000-0005-0000-0000-0000120A0000}"/>
    <cellStyle name="Note 2 3 17" xfId="2129" xr:uid="{00000000-0005-0000-0000-0000130A0000}"/>
    <cellStyle name="Note 2 3 18" xfId="2130" xr:uid="{00000000-0005-0000-0000-0000140A0000}"/>
    <cellStyle name="Note 2 3 19" xfId="2131" xr:uid="{00000000-0005-0000-0000-0000150A0000}"/>
    <cellStyle name="Note 2 3 2" xfId="2132" xr:uid="{00000000-0005-0000-0000-0000160A0000}"/>
    <cellStyle name="Note 2 3 3" xfId="2133" xr:uid="{00000000-0005-0000-0000-0000170A0000}"/>
    <cellStyle name="Note 2 3 4" xfId="2134" xr:uid="{00000000-0005-0000-0000-0000180A0000}"/>
    <cellStyle name="Note 2 3 5" xfId="2135" xr:uid="{00000000-0005-0000-0000-0000190A0000}"/>
    <cellStyle name="Note 2 3 6" xfId="2136" xr:uid="{00000000-0005-0000-0000-00001A0A0000}"/>
    <cellStyle name="Note 2 3 7" xfId="2137" xr:uid="{00000000-0005-0000-0000-00001B0A0000}"/>
    <cellStyle name="Note 2 3 8" xfId="2138" xr:uid="{00000000-0005-0000-0000-00001C0A0000}"/>
    <cellStyle name="Note 2 3 9" xfId="2139" xr:uid="{00000000-0005-0000-0000-00001D0A0000}"/>
    <cellStyle name="Note 2 4" xfId="2140" xr:uid="{00000000-0005-0000-0000-00001E0A0000}"/>
    <cellStyle name="Note 2 5" xfId="2141" xr:uid="{00000000-0005-0000-0000-00001F0A0000}"/>
    <cellStyle name="Note 2 6" xfId="2142" xr:uid="{00000000-0005-0000-0000-0000200A0000}"/>
    <cellStyle name="Note 2 7" xfId="2143" xr:uid="{00000000-0005-0000-0000-0000210A0000}"/>
    <cellStyle name="Note 2 8" xfId="2144" xr:uid="{00000000-0005-0000-0000-0000220A0000}"/>
    <cellStyle name="Note 2 9" xfId="2145" xr:uid="{00000000-0005-0000-0000-0000230A0000}"/>
    <cellStyle name="Note 3" xfId="2146" xr:uid="{00000000-0005-0000-0000-0000240A0000}"/>
    <cellStyle name="Note 3 10" xfId="2147" xr:uid="{00000000-0005-0000-0000-0000250A0000}"/>
    <cellStyle name="Note 3 11" xfId="2148" xr:uid="{00000000-0005-0000-0000-0000260A0000}"/>
    <cellStyle name="Note 3 12" xfId="2149" xr:uid="{00000000-0005-0000-0000-0000270A0000}"/>
    <cellStyle name="Note 3 13" xfId="2150" xr:uid="{00000000-0005-0000-0000-0000280A0000}"/>
    <cellStyle name="Note 3 14" xfId="2151" xr:uid="{00000000-0005-0000-0000-0000290A0000}"/>
    <cellStyle name="Note 3 15" xfId="2152" xr:uid="{00000000-0005-0000-0000-00002A0A0000}"/>
    <cellStyle name="Note 3 16" xfId="2153" xr:uid="{00000000-0005-0000-0000-00002B0A0000}"/>
    <cellStyle name="Note 3 17" xfId="2154" xr:uid="{00000000-0005-0000-0000-00002C0A0000}"/>
    <cellStyle name="Note 3 18" xfId="2155" xr:uid="{00000000-0005-0000-0000-00002D0A0000}"/>
    <cellStyle name="Note 3 19" xfId="2156" xr:uid="{00000000-0005-0000-0000-00002E0A0000}"/>
    <cellStyle name="Note 3 2" xfId="2157" xr:uid="{00000000-0005-0000-0000-00002F0A0000}"/>
    <cellStyle name="Note 3 2 10" xfId="2158" xr:uid="{00000000-0005-0000-0000-0000300A0000}"/>
    <cellStyle name="Note 3 2 11" xfId="2159" xr:uid="{00000000-0005-0000-0000-0000310A0000}"/>
    <cellStyle name="Note 3 2 12" xfId="2160" xr:uid="{00000000-0005-0000-0000-0000320A0000}"/>
    <cellStyle name="Note 3 2 13" xfId="2161" xr:uid="{00000000-0005-0000-0000-0000330A0000}"/>
    <cellStyle name="Note 3 2 14" xfId="2162" xr:uid="{00000000-0005-0000-0000-0000340A0000}"/>
    <cellStyle name="Note 3 2 15" xfId="2163" xr:uid="{00000000-0005-0000-0000-0000350A0000}"/>
    <cellStyle name="Note 3 2 16" xfId="2164" xr:uid="{00000000-0005-0000-0000-0000360A0000}"/>
    <cellStyle name="Note 3 2 17" xfId="2165" xr:uid="{00000000-0005-0000-0000-0000370A0000}"/>
    <cellStyle name="Note 3 2 18" xfId="2166" xr:uid="{00000000-0005-0000-0000-0000380A0000}"/>
    <cellStyle name="Note 3 2 19" xfId="2167" xr:uid="{00000000-0005-0000-0000-0000390A0000}"/>
    <cellStyle name="Note 3 2 2" xfId="2168" xr:uid="{00000000-0005-0000-0000-00003A0A0000}"/>
    <cellStyle name="Note 3 2 3" xfId="2169" xr:uid="{00000000-0005-0000-0000-00003B0A0000}"/>
    <cellStyle name="Note 3 2 4" xfId="2170" xr:uid="{00000000-0005-0000-0000-00003C0A0000}"/>
    <cellStyle name="Note 3 2 5" xfId="2171" xr:uid="{00000000-0005-0000-0000-00003D0A0000}"/>
    <cellStyle name="Note 3 2 6" xfId="2172" xr:uid="{00000000-0005-0000-0000-00003E0A0000}"/>
    <cellStyle name="Note 3 2 7" xfId="2173" xr:uid="{00000000-0005-0000-0000-00003F0A0000}"/>
    <cellStyle name="Note 3 2 8" xfId="2174" xr:uid="{00000000-0005-0000-0000-0000400A0000}"/>
    <cellStyle name="Note 3 2 9" xfId="2175" xr:uid="{00000000-0005-0000-0000-0000410A0000}"/>
    <cellStyle name="Note 3 3" xfId="2176" xr:uid="{00000000-0005-0000-0000-0000420A0000}"/>
    <cellStyle name="Note 3 4" xfId="2177" xr:uid="{00000000-0005-0000-0000-0000430A0000}"/>
    <cellStyle name="Note 3 5" xfId="2178" xr:uid="{00000000-0005-0000-0000-0000440A0000}"/>
    <cellStyle name="Note 3 6" xfId="2179" xr:uid="{00000000-0005-0000-0000-0000450A0000}"/>
    <cellStyle name="Note 3 7" xfId="2180" xr:uid="{00000000-0005-0000-0000-0000460A0000}"/>
    <cellStyle name="Note 3 8" xfId="2181" xr:uid="{00000000-0005-0000-0000-0000470A0000}"/>
    <cellStyle name="Note 3 9" xfId="2182" xr:uid="{00000000-0005-0000-0000-0000480A0000}"/>
    <cellStyle name="Note 4" xfId="2183" xr:uid="{00000000-0005-0000-0000-0000490A0000}"/>
    <cellStyle name="Note 4 10" xfId="2184" xr:uid="{00000000-0005-0000-0000-00004A0A0000}"/>
    <cellStyle name="Note 4 11" xfId="2185" xr:uid="{00000000-0005-0000-0000-00004B0A0000}"/>
    <cellStyle name="Note 4 12" xfId="2186" xr:uid="{00000000-0005-0000-0000-00004C0A0000}"/>
    <cellStyle name="Note 4 13" xfId="2187" xr:uid="{00000000-0005-0000-0000-00004D0A0000}"/>
    <cellStyle name="Note 4 14" xfId="2188" xr:uid="{00000000-0005-0000-0000-00004E0A0000}"/>
    <cellStyle name="Note 4 15" xfId="2189" xr:uid="{00000000-0005-0000-0000-00004F0A0000}"/>
    <cellStyle name="Note 4 16" xfId="2190" xr:uid="{00000000-0005-0000-0000-0000500A0000}"/>
    <cellStyle name="Note 4 17" xfId="2191" xr:uid="{00000000-0005-0000-0000-0000510A0000}"/>
    <cellStyle name="Note 4 18" xfId="2192" xr:uid="{00000000-0005-0000-0000-0000520A0000}"/>
    <cellStyle name="Note 4 19" xfId="2193" xr:uid="{00000000-0005-0000-0000-0000530A0000}"/>
    <cellStyle name="Note 4 2" xfId="2194" xr:uid="{00000000-0005-0000-0000-0000540A0000}"/>
    <cellStyle name="Note 4 2 10" xfId="2195" xr:uid="{00000000-0005-0000-0000-0000550A0000}"/>
    <cellStyle name="Note 4 2 11" xfId="2196" xr:uid="{00000000-0005-0000-0000-0000560A0000}"/>
    <cellStyle name="Note 4 2 12" xfId="2197" xr:uid="{00000000-0005-0000-0000-0000570A0000}"/>
    <cellStyle name="Note 4 2 13" xfId="2198" xr:uid="{00000000-0005-0000-0000-0000580A0000}"/>
    <cellStyle name="Note 4 2 14" xfId="2199" xr:uid="{00000000-0005-0000-0000-0000590A0000}"/>
    <cellStyle name="Note 4 2 15" xfId="2200" xr:uid="{00000000-0005-0000-0000-00005A0A0000}"/>
    <cellStyle name="Note 4 2 16" xfId="2201" xr:uid="{00000000-0005-0000-0000-00005B0A0000}"/>
    <cellStyle name="Note 4 2 17" xfId="2202" xr:uid="{00000000-0005-0000-0000-00005C0A0000}"/>
    <cellStyle name="Note 4 2 18" xfId="2203" xr:uid="{00000000-0005-0000-0000-00005D0A0000}"/>
    <cellStyle name="Note 4 2 19" xfId="2204" xr:uid="{00000000-0005-0000-0000-00005E0A0000}"/>
    <cellStyle name="Note 4 2 2" xfId="2205" xr:uid="{00000000-0005-0000-0000-00005F0A0000}"/>
    <cellStyle name="Note 4 2 3" xfId="2206" xr:uid="{00000000-0005-0000-0000-0000600A0000}"/>
    <cellStyle name="Note 4 2 4" xfId="2207" xr:uid="{00000000-0005-0000-0000-0000610A0000}"/>
    <cellStyle name="Note 4 2 5" xfId="2208" xr:uid="{00000000-0005-0000-0000-0000620A0000}"/>
    <cellStyle name="Note 4 2 6" xfId="2209" xr:uid="{00000000-0005-0000-0000-0000630A0000}"/>
    <cellStyle name="Note 4 2 7" xfId="2210" xr:uid="{00000000-0005-0000-0000-0000640A0000}"/>
    <cellStyle name="Note 4 2 8" xfId="2211" xr:uid="{00000000-0005-0000-0000-0000650A0000}"/>
    <cellStyle name="Note 4 2 9" xfId="2212" xr:uid="{00000000-0005-0000-0000-0000660A0000}"/>
    <cellStyle name="Note 4 3" xfId="2213" xr:uid="{00000000-0005-0000-0000-0000670A0000}"/>
    <cellStyle name="Note 4 4" xfId="2214" xr:uid="{00000000-0005-0000-0000-0000680A0000}"/>
    <cellStyle name="Note 4 5" xfId="2215" xr:uid="{00000000-0005-0000-0000-0000690A0000}"/>
    <cellStyle name="Note 4 6" xfId="2216" xr:uid="{00000000-0005-0000-0000-00006A0A0000}"/>
    <cellStyle name="Note 4 7" xfId="2217" xr:uid="{00000000-0005-0000-0000-00006B0A0000}"/>
    <cellStyle name="Note 4 8" xfId="2218" xr:uid="{00000000-0005-0000-0000-00006C0A0000}"/>
    <cellStyle name="Note 4 9" xfId="2219" xr:uid="{00000000-0005-0000-0000-00006D0A0000}"/>
    <cellStyle name="Note 5" xfId="2220" xr:uid="{00000000-0005-0000-0000-00006E0A0000}"/>
    <cellStyle name="Note 5 10" xfId="2221" xr:uid="{00000000-0005-0000-0000-00006F0A0000}"/>
    <cellStyle name="Note 5 11" xfId="2222" xr:uid="{00000000-0005-0000-0000-0000700A0000}"/>
    <cellStyle name="Note 5 12" xfId="2223" xr:uid="{00000000-0005-0000-0000-0000710A0000}"/>
    <cellStyle name="Note 5 13" xfId="2224" xr:uid="{00000000-0005-0000-0000-0000720A0000}"/>
    <cellStyle name="Note 5 14" xfId="2225" xr:uid="{00000000-0005-0000-0000-0000730A0000}"/>
    <cellStyle name="Note 5 15" xfId="2226" xr:uid="{00000000-0005-0000-0000-0000740A0000}"/>
    <cellStyle name="Note 5 16" xfId="2227" xr:uid="{00000000-0005-0000-0000-0000750A0000}"/>
    <cellStyle name="Note 5 17" xfId="2228" xr:uid="{00000000-0005-0000-0000-0000760A0000}"/>
    <cellStyle name="Note 5 18" xfId="2229" xr:uid="{00000000-0005-0000-0000-0000770A0000}"/>
    <cellStyle name="Note 5 19" xfId="2230" xr:uid="{00000000-0005-0000-0000-0000780A0000}"/>
    <cellStyle name="Note 5 2" xfId="2231" xr:uid="{00000000-0005-0000-0000-0000790A0000}"/>
    <cellStyle name="Note 5 2 10" xfId="2232" xr:uid="{00000000-0005-0000-0000-00007A0A0000}"/>
    <cellStyle name="Note 5 2 11" xfId="2233" xr:uid="{00000000-0005-0000-0000-00007B0A0000}"/>
    <cellStyle name="Note 5 2 12" xfId="2234" xr:uid="{00000000-0005-0000-0000-00007C0A0000}"/>
    <cellStyle name="Note 5 2 13" xfId="2235" xr:uid="{00000000-0005-0000-0000-00007D0A0000}"/>
    <cellStyle name="Note 5 2 14" xfId="2236" xr:uid="{00000000-0005-0000-0000-00007E0A0000}"/>
    <cellStyle name="Note 5 2 15" xfId="2237" xr:uid="{00000000-0005-0000-0000-00007F0A0000}"/>
    <cellStyle name="Note 5 2 16" xfId="2238" xr:uid="{00000000-0005-0000-0000-0000800A0000}"/>
    <cellStyle name="Note 5 2 17" xfId="2239" xr:uid="{00000000-0005-0000-0000-0000810A0000}"/>
    <cellStyle name="Note 5 2 18" xfId="2240" xr:uid="{00000000-0005-0000-0000-0000820A0000}"/>
    <cellStyle name="Note 5 2 19" xfId="2241" xr:uid="{00000000-0005-0000-0000-0000830A0000}"/>
    <cellStyle name="Note 5 2 2" xfId="2242" xr:uid="{00000000-0005-0000-0000-0000840A0000}"/>
    <cellStyle name="Note 5 2 3" xfId="2243" xr:uid="{00000000-0005-0000-0000-0000850A0000}"/>
    <cellStyle name="Note 5 2 4" xfId="2244" xr:uid="{00000000-0005-0000-0000-0000860A0000}"/>
    <cellStyle name="Note 5 2 5" xfId="2245" xr:uid="{00000000-0005-0000-0000-0000870A0000}"/>
    <cellStyle name="Note 5 2 6" xfId="2246" xr:uid="{00000000-0005-0000-0000-0000880A0000}"/>
    <cellStyle name="Note 5 2 7" xfId="2247" xr:uid="{00000000-0005-0000-0000-0000890A0000}"/>
    <cellStyle name="Note 5 2 8" xfId="2248" xr:uid="{00000000-0005-0000-0000-00008A0A0000}"/>
    <cellStyle name="Note 5 2 9" xfId="2249" xr:uid="{00000000-0005-0000-0000-00008B0A0000}"/>
    <cellStyle name="Note 5 3" xfId="2250" xr:uid="{00000000-0005-0000-0000-00008C0A0000}"/>
    <cellStyle name="Note 5 4" xfId="2251" xr:uid="{00000000-0005-0000-0000-00008D0A0000}"/>
    <cellStyle name="Note 5 5" xfId="2252" xr:uid="{00000000-0005-0000-0000-00008E0A0000}"/>
    <cellStyle name="Note 5 6" xfId="2253" xr:uid="{00000000-0005-0000-0000-00008F0A0000}"/>
    <cellStyle name="Note 5 7" xfId="2254" xr:uid="{00000000-0005-0000-0000-0000900A0000}"/>
    <cellStyle name="Note 5 8" xfId="2255" xr:uid="{00000000-0005-0000-0000-0000910A0000}"/>
    <cellStyle name="Note 5 9" xfId="2256" xr:uid="{00000000-0005-0000-0000-0000920A0000}"/>
    <cellStyle name="Note 6" xfId="2257" xr:uid="{00000000-0005-0000-0000-0000930A0000}"/>
    <cellStyle name="Note 6 10" xfId="2258" xr:uid="{00000000-0005-0000-0000-0000940A0000}"/>
    <cellStyle name="Note 6 11" xfId="2259" xr:uid="{00000000-0005-0000-0000-0000950A0000}"/>
    <cellStyle name="Note 6 12" xfId="2260" xr:uid="{00000000-0005-0000-0000-0000960A0000}"/>
    <cellStyle name="Note 6 13" xfId="2261" xr:uid="{00000000-0005-0000-0000-0000970A0000}"/>
    <cellStyle name="Note 6 14" xfId="2262" xr:uid="{00000000-0005-0000-0000-0000980A0000}"/>
    <cellStyle name="Note 6 15" xfId="2263" xr:uid="{00000000-0005-0000-0000-0000990A0000}"/>
    <cellStyle name="Note 6 16" xfId="2264" xr:uid="{00000000-0005-0000-0000-00009A0A0000}"/>
    <cellStyle name="Note 6 17" xfId="2265" xr:uid="{00000000-0005-0000-0000-00009B0A0000}"/>
    <cellStyle name="Note 6 18" xfId="2266" xr:uid="{00000000-0005-0000-0000-00009C0A0000}"/>
    <cellStyle name="Note 6 19" xfId="2267" xr:uid="{00000000-0005-0000-0000-00009D0A0000}"/>
    <cellStyle name="Note 6 2" xfId="2268" xr:uid="{00000000-0005-0000-0000-00009E0A0000}"/>
    <cellStyle name="Note 6 3" xfId="2269" xr:uid="{00000000-0005-0000-0000-00009F0A0000}"/>
    <cellStyle name="Note 6 4" xfId="2270" xr:uid="{00000000-0005-0000-0000-0000A00A0000}"/>
    <cellStyle name="Note 6 5" xfId="2271" xr:uid="{00000000-0005-0000-0000-0000A10A0000}"/>
    <cellStyle name="Note 6 6" xfId="2272" xr:uid="{00000000-0005-0000-0000-0000A20A0000}"/>
    <cellStyle name="Note 6 7" xfId="2273" xr:uid="{00000000-0005-0000-0000-0000A30A0000}"/>
    <cellStyle name="Note 6 8" xfId="2274" xr:uid="{00000000-0005-0000-0000-0000A40A0000}"/>
    <cellStyle name="Note 6 9" xfId="2275" xr:uid="{00000000-0005-0000-0000-0000A50A0000}"/>
    <cellStyle name="Output 2" xfId="2276" xr:uid="{00000000-0005-0000-0000-0000A60A0000}"/>
    <cellStyle name="Output 2 10" xfId="2277" xr:uid="{00000000-0005-0000-0000-0000A70A0000}"/>
    <cellStyle name="Output 2 11" xfId="2278" xr:uid="{00000000-0005-0000-0000-0000A80A0000}"/>
    <cellStyle name="Output 2 12" xfId="2279" xr:uid="{00000000-0005-0000-0000-0000A90A0000}"/>
    <cellStyle name="Output 2 13" xfId="2280" xr:uid="{00000000-0005-0000-0000-0000AA0A0000}"/>
    <cellStyle name="Output 2 14" xfId="2281" xr:uid="{00000000-0005-0000-0000-0000AB0A0000}"/>
    <cellStyle name="Output 2 15" xfId="2282" xr:uid="{00000000-0005-0000-0000-0000AC0A0000}"/>
    <cellStyle name="Output 2 16" xfId="2283" xr:uid="{00000000-0005-0000-0000-0000AD0A0000}"/>
    <cellStyle name="Output 2 17" xfId="2284" xr:uid="{00000000-0005-0000-0000-0000AE0A0000}"/>
    <cellStyle name="Output 2 18" xfId="2285" xr:uid="{00000000-0005-0000-0000-0000AF0A0000}"/>
    <cellStyle name="Output 2 19" xfId="2286" xr:uid="{00000000-0005-0000-0000-0000B00A0000}"/>
    <cellStyle name="Output 2 2" xfId="2287" xr:uid="{00000000-0005-0000-0000-0000B10A0000}"/>
    <cellStyle name="Output 2 2 10" xfId="2288" xr:uid="{00000000-0005-0000-0000-0000B20A0000}"/>
    <cellStyle name="Output 2 2 11" xfId="2289" xr:uid="{00000000-0005-0000-0000-0000B30A0000}"/>
    <cellStyle name="Output 2 2 12" xfId="2290" xr:uid="{00000000-0005-0000-0000-0000B40A0000}"/>
    <cellStyle name="Output 2 2 13" xfId="2291" xr:uid="{00000000-0005-0000-0000-0000B50A0000}"/>
    <cellStyle name="Output 2 2 14" xfId="2292" xr:uid="{00000000-0005-0000-0000-0000B60A0000}"/>
    <cellStyle name="Output 2 2 15" xfId="2293" xr:uid="{00000000-0005-0000-0000-0000B70A0000}"/>
    <cellStyle name="Output 2 2 16" xfId="2294" xr:uid="{00000000-0005-0000-0000-0000B80A0000}"/>
    <cellStyle name="Output 2 2 17" xfId="2295" xr:uid="{00000000-0005-0000-0000-0000B90A0000}"/>
    <cellStyle name="Output 2 2 18" xfId="2296" xr:uid="{00000000-0005-0000-0000-0000BA0A0000}"/>
    <cellStyle name="Output 2 2 19" xfId="2297" xr:uid="{00000000-0005-0000-0000-0000BB0A0000}"/>
    <cellStyle name="Output 2 2 2" xfId="2298" xr:uid="{00000000-0005-0000-0000-0000BC0A0000}"/>
    <cellStyle name="Output 2 2 3" xfId="2299" xr:uid="{00000000-0005-0000-0000-0000BD0A0000}"/>
    <cellStyle name="Output 2 2 4" xfId="2300" xr:uid="{00000000-0005-0000-0000-0000BE0A0000}"/>
    <cellStyle name="Output 2 2 5" xfId="2301" xr:uid="{00000000-0005-0000-0000-0000BF0A0000}"/>
    <cellStyle name="Output 2 2 6" xfId="2302" xr:uid="{00000000-0005-0000-0000-0000C00A0000}"/>
    <cellStyle name="Output 2 2 7" xfId="2303" xr:uid="{00000000-0005-0000-0000-0000C10A0000}"/>
    <cellStyle name="Output 2 2 8" xfId="2304" xr:uid="{00000000-0005-0000-0000-0000C20A0000}"/>
    <cellStyle name="Output 2 2 9" xfId="2305" xr:uid="{00000000-0005-0000-0000-0000C30A0000}"/>
    <cellStyle name="Output 2 20" xfId="2306" xr:uid="{00000000-0005-0000-0000-0000C40A0000}"/>
    <cellStyle name="Output 2 21" xfId="2307" xr:uid="{00000000-0005-0000-0000-0000C50A0000}"/>
    <cellStyle name="Output 2 22" xfId="2308" xr:uid="{00000000-0005-0000-0000-0000C60A0000}"/>
    <cellStyle name="Output 2 3" xfId="2309" xr:uid="{00000000-0005-0000-0000-0000C70A0000}"/>
    <cellStyle name="Output 2 3 10" xfId="2310" xr:uid="{00000000-0005-0000-0000-0000C80A0000}"/>
    <cellStyle name="Output 2 3 11" xfId="2311" xr:uid="{00000000-0005-0000-0000-0000C90A0000}"/>
    <cellStyle name="Output 2 3 12" xfId="2312" xr:uid="{00000000-0005-0000-0000-0000CA0A0000}"/>
    <cellStyle name="Output 2 3 13" xfId="2313" xr:uid="{00000000-0005-0000-0000-0000CB0A0000}"/>
    <cellStyle name="Output 2 3 14" xfId="2314" xr:uid="{00000000-0005-0000-0000-0000CC0A0000}"/>
    <cellStyle name="Output 2 3 15" xfId="2315" xr:uid="{00000000-0005-0000-0000-0000CD0A0000}"/>
    <cellStyle name="Output 2 3 16" xfId="2316" xr:uid="{00000000-0005-0000-0000-0000CE0A0000}"/>
    <cellStyle name="Output 2 3 17" xfId="2317" xr:uid="{00000000-0005-0000-0000-0000CF0A0000}"/>
    <cellStyle name="Output 2 3 18" xfId="2318" xr:uid="{00000000-0005-0000-0000-0000D00A0000}"/>
    <cellStyle name="Output 2 3 19" xfId="2319" xr:uid="{00000000-0005-0000-0000-0000D10A0000}"/>
    <cellStyle name="Output 2 3 2" xfId="2320" xr:uid="{00000000-0005-0000-0000-0000D20A0000}"/>
    <cellStyle name="Output 2 3 3" xfId="2321" xr:uid="{00000000-0005-0000-0000-0000D30A0000}"/>
    <cellStyle name="Output 2 3 4" xfId="2322" xr:uid="{00000000-0005-0000-0000-0000D40A0000}"/>
    <cellStyle name="Output 2 3 5" xfId="2323" xr:uid="{00000000-0005-0000-0000-0000D50A0000}"/>
    <cellStyle name="Output 2 3 6" xfId="2324" xr:uid="{00000000-0005-0000-0000-0000D60A0000}"/>
    <cellStyle name="Output 2 3 7" xfId="2325" xr:uid="{00000000-0005-0000-0000-0000D70A0000}"/>
    <cellStyle name="Output 2 3 8" xfId="2326" xr:uid="{00000000-0005-0000-0000-0000D80A0000}"/>
    <cellStyle name="Output 2 3 9" xfId="2327" xr:uid="{00000000-0005-0000-0000-0000D90A0000}"/>
    <cellStyle name="Output 2 4" xfId="2328" xr:uid="{00000000-0005-0000-0000-0000DA0A0000}"/>
    <cellStyle name="Output 2 4 10" xfId="2329" xr:uid="{00000000-0005-0000-0000-0000DB0A0000}"/>
    <cellStyle name="Output 2 4 11" xfId="2330" xr:uid="{00000000-0005-0000-0000-0000DC0A0000}"/>
    <cellStyle name="Output 2 4 12" xfId="2331" xr:uid="{00000000-0005-0000-0000-0000DD0A0000}"/>
    <cellStyle name="Output 2 4 13" xfId="2332" xr:uid="{00000000-0005-0000-0000-0000DE0A0000}"/>
    <cellStyle name="Output 2 4 14" xfId="2333" xr:uid="{00000000-0005-0000-0000-0000DF0A0000}"/>
    <cellStyle name="Output 2 4 15" xfId="2334" xr:uid="{00000000-0005-0000-0000-0000E00A0000}"/>
    <cellStyle name="Output 2 4 16" xfId="2335" xr:uid="{00000000-0005-0000-0000-0000E10A0000}"/>
    <cellStyle name="Output 2 4 17" xfId="2336" xr:uid="{00000000-0005-0000-0000-0000E20A0000}"/>
    <cellStyle name="Output 2 4 18" xfId="2337" xr:uid="{00000000-0005-0000-0000-0000E30A0000}"/>
    <cellStyle name="Output 2 4 19" xfId="2338" xr:uid="{00000000-0005-0000-0000-0000E40A0000}"/>
    <cellStyle name="Output 2 4 2" xfId="2339" xr:uid="{00000000-0005-0000-0000-0000E50A0000}"/>
    <cellStyle name="Output 2 4 3" xfId="2340" xr:uid="{00000000-0005-0000-0000-0000E60A0000}"/>
    <cellStyle name="Output 2 4 4" xfId="2341" xr:uid="{00000000-0005-0000-0000-0000E70A0000}"/>
    <cellStyle name="Output 2 4 5" xfId="2342" xr:uid="{00000000-0005-0000-0000-0000E80A0000}"/>
    <cellStyle name="Output 2 4 6" xfId="2343" xr:uid="{00000000-0005-0000-0000-0000E90A0000}"/>
    <cellStyle name="Output 2 4 7" xfId="2344" xr:uid="{00000000-0005-0000-0000-0000EA0A0000}"/>
    <cellStyle name="Output 2 4 8" xfId="2345" xr:uid="{00000000-0005-0000-0000-0000EB0A0000}"/>
    <cellStyle name="Output 2 4 9" xfId="2346" xr:uid="{00000000-0005-0000-0000-0000EC0A0000}"/>
    <cellStyle name="Output 2 5" xfId="2347" xr:uid="{00000000-0005-0000-0000-0000ED0A0000}"/>
    <cellStyle name="Output 2 6" xfId="2348" xr:uid="{00000000-0005-0000-0000-0000EE0A0000}"/>
    <cellStyle name="Output 2 7" xfId="2349" xr:uid="{00000000-0005-0000-0000-0000EF0A0000}"/>
    <cellStyle name="Output 2 8" xfId="2350" xr:uid="{00000000-0005-0000-0000-0000F00A0000}"/>
    <cellStyle name="Output 2 9" xfId="2351" xr:uid="{00000000-0005-0000-0000-0000F10A0000}"/>
    <cellStyle name="Percent [2]" xfId="2352" xr:uid="{00000000-0005-0000-0000-0000F20A0000}"/>
    <cellStyle name="Percent [2] 2" xfId="2353" xr:uid="{00000000-0005-0000-0000-0000F30A0000}"/>
    <cellStyle name="Percent 10" xfId="2354" xr:uid="{00000000-0005-0000-0000-0000F40A0000}"/>
    <cellStyle name="Percent 11" xfId="2355" xr:uid="{00000000-0005-0000-0000-0000F50A0000}"/>
    <cellStyle name="Percent 12" xfId="2356" xr:uid="{00000000-0005-0000-0000-0000F60A0000}"/>
    <cellStyle name="Percent 13" xfId="2357" xr:uid="{00000000-0005-0000-0000-0000F70A0000}"/>
    <cellStyle name="Percent 14" xfId="2358" xr:uid="{00000000-0005-0000-0000-0000F80A0000}"/>
    <cellStyle name="Percent 15" xfId="2359" xr:uid="{00000000-0005-0000-0000-0000F90A0000}"/>
    <cellStyle name="Percent 16" xfId="2360" xr:uid="{00000000-0005-0000-0000-0000FA0A0000}"/>
    <cellStyle name="Percent 17" xfId="2361" xr:uid="{00000000-0005-0000-0000-0000FB0A0000}"/>
    <cellStyle name="Percent 18" xfId="2362" xr:uid="{00000000-0005-0000-0000-0000FC0A0000}"/>
    <cellStyle name="Percent 19" xfId="2363" xr:uid="{00000000-0005-0000-0000-0000FD0A0000}"/>
    <cellStyle name="Percent 2" xfId="2364" xr:uid="{00000000-0005-0000-0000-0000FE0A0000}"/>
    <cellStyle name="Percent 2 2" xfId="2365" xr:uid="{00000000-0005-0000-0000-0000FF0A0000}"/>
    <cellStyle name="Percent 2 2 2" xfId="2366" xr:uid="{00000000-0005-0000-0000-0000000B0000}"/>
    <cellStyle name="Percent 2 3" xfId="2367" xr:uid="{00000000-0005-0000-0000-0000010B0000}"/>
    <cellStyle name="Percent 2 4" xfId="2368" xr:uid="{00000000-0005-0000-0000-0000020B0000}"/>
    <cellStyle name="Percent 2 5" xfId="2369" xr:uid="{00000000-0005-0000-0000-0000030B0000}"/>
    <cellStyle name="Percent 2 6" xfId="2370" xr:uid="{00000000-0005-0000-0000-0000040B0000}"/>
    <cellStyle name="Percent 2 7" xfId="2371" xr:uid="{00000000-0005-0000-0000-0000050B0000}"/>
    <cellStyle name="Percent 20" xfId="2372" xr:uid="{00000000-0005-0000-0000-0000060B0000}"/>
    <cellStyle name="Percent 21" xfId="2373" xr:uid="{00000000-0005-0000-0000-0000070B0000}"/>
    <cellStyle name="Percent 22" xfId="2374" xr:uid="{00000000-0005-0000-0000-0000080B0000}"/>
    <cellStyle name="Percent 23" xfId="2375" xr:uid="{00000000-0005-0000-0000-0000090B0000}"/>
    <cellStyle name="Percent 24" xfId="2376" xr:uid="{00000000-0005-0000-0000-00000A0B0000}"/>
    <cellStyle name="Percent 25" xfId="2377" xr:uid="{00000000-0005-0000-0000-00000B0B0000}"/>
    <cellStyle name="Percent 26" xfId="2378" xr:uid="{00000000-0005-0000-0000-00000C0B0000}"/>
    <cellStyle name="Percent 27" xfId="2379" xr:uid="{00000000-0005-0000-0000-00000D0B0000}"/>
    <cellStyle name="Percent 28" xfId="2380" xr:uid="{00000000-0005-0000-0000-00000E0B0000}"/>
    <cellStyle name="Percent 29" xfId="2381" xr:uid="{00000000-0005-0000-0000-00000F0B0000}"/>
    <cellStyle name="Percent 3" xfId="2382" xr:uid="{00000000-0005-0000-0000-0000100B0000}"/>
    <cellStyle name="Percent 3 2" xfId="2383" xr:uid="{00000000-0005-0000-0000-0000110B0000}"/>
    <cellStyle name="Percent 3 3" xfId="2384" xr:uid="{00000000-0005-0000-0000-0000120B0000}"/>
    <cellStyle name="Percent 3 4" xfId="2385" xr:uid="{00000000-0005-0000-0000-0000130B0000}"/>
    <cellStyle name="Percent 3 5" xfId="2386" xr:uid="{00000000-0005-0000-0000-0000140B0000}"/>
    <cellStyle name="Percent 3 6" xfId="2387" xr:uid="{00000000-0005-0000-0000-0000150B0000}"/>
    <cellStyle name="Percent 3 7" xfId="2388" xr:uid="{00000000-0005-0000-0000-0000160B0000}"/>
    <cellStyle name="Percent 3 7 2" xfId="2893" xr:uid="{00000000-0005-0000-0000-0000170B0000}"/>
    <cellStyle name="Percent 30" xfId="2901" xr:uid="{00000000-0005-0000-0000-0000180B0000}"/>
    <cellStyle name="Percent 4" xfId="2389" xr:uid="{00000000-0005-0000-0000-0000190B0000}"/>
    <cellStyle name="Percent 4 2" xfId="2390" xr:uid="{00000000-0005-0000-0000-00001A0B0000}"/>
    <cellStyle name="Percent 4 3" xfId="2391" xr:uid="{00000000-0005-0000-0000-00001B0B0000}"/>
    <cellStyle name="Percent 4 4" xfId="2392" xr:uid="{00000000-0005-0000-0000-00001C0B0000}"/>
    <cellStyle name="Percent 4 5" xfId="2894" xr:uid="{00000000-0005-0000-0000-00001D0B0000}"/>
    <cellStyle name="Percent 5" xfId="2393" xr:uid="{00000000-0005-0000-0000-00001E0B0000}"/>
    <cellStyle name="Percent 5 2" xfId="2394" xr:uid="{00000000-0005-0000-0000-00001F0B0000}"/>
    <cellStyle name="Percent 5 3" xfId="2895" xr:uid="{00000000-0005-0000-0000-0000200B0000}"/>
    <cellStyle name="Percent 6" xfId="2395" xr:uid="{00000000-0005-0000-0000-0000210B0000}"/>
    <cellStyle name="Percent 6 2" xfId="2396" xr:uid="{00000000-0005-0000-0000-0000220B0000}"/>
    <cellStyle name="Percent 6 3" xfId="2896" xr:uid="{00000000-0005-0000-0000-0000230B0000}"/>
    <cellStyle name="Percent 7" xfId="2397" xr:uid="{00000000-0005-0000-0000-0000240B0000}"/>
    <cellStyle name="Percent 7 2" xfId="2897" xr:uid="{00000000-0005-0000-0000-0000250B0000}"/>
    <cellStyle name="Percent 8" xfId="2398" xr:uid="{00000000-0005-0000-0000-0000260B0000}"/>
    <cellStyle name="Percent 8 2" xfId="2898" xr:uid="{00000000-0005-0000-0000-0000270B0000}"/>
    <cellStyle name="Percent 9" xfId="2399" xr:uid="{00000000-0005-0000-0000-0000280B0000}"/>
    <cellStyle name="Percent 9 2" xfId="2899" xr:uid="{00000000-0005-0000-0000-0000290B0000}"/>
    <cellStyle name="Style 1" xfId="2400" xr:uid="{00000000-0005-0000-0000-00002A0B0000}"/>
    <cellStyle name="Style 1 2" xfId="2401" xr:uid="{00000000-0005-0000-0000-00002B0B0000}"/>
    <cellStyle name="Title 2" xfId="2402" xr:uid="{00000000-0005-0000-0000-00002C0B0000}"/>
    <cellStyle name="Total 2" xfId="2403" xr:uid="{00000000-0005-0000-0000-00002D0B0000}"/>
    <cellStyle name="Total 2 10" xfId="2404" xr:uid="{00000000-0005-0000-0000-00002E0B0000}"/>
    <cellStyle name="Total 2 11" xfId="2405" xr:uid="{00000000-0005-0000-0000-00002F0B0000}"/>
    <cellStyle name="Total 2 12" xfId="2406" xr:uid="{00000000-0005-0000-0000-0000300B0000}"/>
    <cellStyle name="Total 2 13" xfId="2407" xr:uid="{00000000-0005-0000-0000-0000310B0000}"/>
    <cellStyle name="Total 2 14" xfId="2408" xr:uid="{00000000-0005-0000-0000-0000320B0000}"/>
    <cellStyle name="Total 2 2" xfId="2409" xr:uid="{00000000-0005-0000-0000-0000330B0000}"/>
    <cellStyle name="Total 2 2 10" xfId="2410" xr:uid="{00000000-0005-0000-0000-0000340B0000}"/>
    <cellStyle name="Total 2 2 11" xfId="2411" xr:uid="{00000000-0005-0000-0000-0000350B0000}"/>
    <cellStyle name="Total 2 2 12" xfId="2412" xr:uid="{00000000-0005-0000-0000-0000360B0000}"/>
    <cellStyle name="Total 2 2 13" xfId="2413" xr:uid="{00000000-0005-0000-0000-0000370B0000}"/>
    <cellStyle name="Total 2 2 14" xfId="2414" xr:uid="{00000000-0005-0000-0000-0000380B0000}"/>
    <cellStyle name="Total 2 2 15" xfId="2415" xr:uid="{00000000-0005-0000-0000-0000390B0000}"/>
    <cellStyle name="Total 2 2 16" xfId="2416" xr:uid="{00000000-0005-0000-0000-00003A0B0000}"/>
    <cellStyle name="Total 2 2 17" xfId="2417" xr:uid="{00000000-0005-0000-0000-00003B0B0000}"/>
    <cellStyle name="Total 2 2 18" xfId="2418" xr:uid="{00000000-0005-0000-0000-00003C0B0000}"/>
    <cellStyle name="Total 2 2 19" xfId="2419" xr:uid="{00000000-0005-0000-0000-00003D0B0000}"/>
    <cellStyle name="Total 2 2 2" xfId="2420" xr:uid="{00000000-0005-0000-0000-00003E0B0000}"/>
    <cellStyle name="Total 2 2 3" xfId="2421" xr:uid="{00000000-0005-0000-0000-00003F0B0000}"/>
    <cellStyle name="Total 2 2 4" xfId="2422" xr:uid="{00000000-0005-0000-0000-0000400B0000}"/>
    <cellStyle name="Total 2 2 5" xfId="2423" xr:uid="{00000000-0005-0000-0000-0000410B0000}"/>
    <cellStyle name="Total 2 2 6" xfId="2424" xr:uid="{00000000-0005-0000-0000-0000420B0000}"/>
    <cellStyle name="Total 2 2 7" xfId="2425" xr:uid="{00000000-0005-0000-0000-0000430B0000}"/>
    <cellStyle name="Total 2 2 8" xfId="2426" xr:uid="{00000000-0005-0000-0000-0000440B0000}"/>
    <cellStyle name="Total 2 2 9" xfId="2427" xr:uid="{00000000-0005-0000-0000-0000450B0000}"/>
    <cellStyle name="Total 2 3" xfId="2428" xr:uid="{00000000-0005-0000-0000-0000460B0000}"/>
    <cellStyle name="Total 2 3 10" xfId="2429" xr:uid="{00000000-0005-0000-0000-0000470B0000}"/>
    <cellStyle name="Total 2 3 11" xfId="2430" xr:uid="{00000000-0005-0000-0000-0000480B0000}"/>
    <cellStyle name="Total 2 3 12" xfId="2431" xr:uid="{00000000-0005-0000-0000-0000490B0000}"/>
    <cellStyle name="Total 2 3 13" xfId="2432" xr:uid="{00000000-0005-0000-0000-00004A0B0000}"/>
    <cellStyle name="Total 2 3 14" xfId="2433" xr:uid="{00000000-0005-0000-0000-00004B0B0000}"/>
    <cellStyle name="Total 2 3 15" xfId="2434" xr:uid="{00000000-0005-0000-0000-00004C0B0000}"/>
    <cellStyle name="Total 2 3 16" xfId="2435" xr:uid="{00000000-0005-0000-0000-00004D0B0000}"/>
    <cellStyle name="Total 2 3 17" xfId="2436" xr:uid="{00000000-0005-0000-0000-00004E0B0000}"/>
    <cellStyle name="Total 2 3 18" xfId="2437" xr:uid="{00000000-0005-0000-0000-00004F0B0000}"/>
    <cellStyle name="Total 2 3 19" xfId="2438" xr:uid="{00000000-0005-0000-0000-0000500B0000}"/>
    <cellStyle name="Total 2 3 2" xfId="2439" xr:uid="{00000000-0005-0000-0000-0000510B0000}"/>
    <cellStyle name="Total 2 3 3" xfId="2440" xr:uid="{00000000-0005-0000-0000-0000520B0000}"/>
    <cellStyle name="Total 2 3 4" xfId="2441" xr:uid="{00000000-0005-0000-0000-0000530B0000}"/>
    <cellStyle name="Total 2 3 5" xfId="2442" xr:uid="{00000000-0005-0000-0000-0000540B0000}"/>
    <cellStyle name="Total 2 3 6" xfId="2443" xr:uid="{00000000-0005-0000-0000-0000550B0000}"/>
    <cellStyle name="Total 2 3 7" xfId="2444" xr:uid="{00000000-0005-0000-0000-0000560B0000}"/>
    <cellStyle name="Total 2 3 8" xfId="2445" xr:uid="{00000000-0005-0000-0000-0000570B0000}"/>
    <cellStyle name="Total 2 3 9" xfId="2446" xr:uid="{00000000-0005-0000-0000-0000580B0000}"/>
    <cellStyle name="Total 2 4" xfId="2447" xr:uid="{00000000-0005-0000-0000-0000590B0000}"/>
    <cellStyle name="Total 2 4 10" xfId="2448" xr:uid="{00000000-0005-0000-0000-00005A0B0000}"/>
    <cellStyle name="Total 2 4 11" xfId="2449" xr:uid="{00000000-0005-0000-0000-00005B0B0000}"/>
    <cellStyle name="Total 2 4 12" xfId="2450" xr:uid="{00000000-0005-0000-0000-00005C0B0000}"/>
    <cellStyle name="Total 2 4 13" xfId="2451" xr:uid="{00000000-0005-0000-0000-00005D0B0000}"/>
    <cellStyle name="Total 2 4 14" xfId="2452" xr:uid="{00000000-0005-0000-0000-00005E0B0000}"/>
    <cellStyle name="Total 2 4 15" xfId="2453" xr:uid="{00000000-0005-0000-0000-00005F0B0000}"/>
    <cellStyle name="Total 2 4 16" xfId="2454" xr:uid="{00000000-0005-0000-0000-0000600B0000}"/>
    <cellStyle name="Total 2 4 17" xfId="2455" xr:uid="{00000000-0005-0000-0000-0000610B0000}"/>
    <cellStyle name="Total 2 4 18" xfId="2456" xr:uid="{00000000-0005-0000-0000-0000620B0000}"/>
    <cellStyle name="Total 2 4 19" xfId="2457" xr:uid="{00000000-0005-0000-0000-0000630B0000}"/>
    <cellStyle name="Total 2 4 2" xfId="2458" xr:uid="{00000000-0005-0000-0000-0000640B0000}"/>
    <cellStyle name="Total 2 4 3" xfId="2459" xr:uid="{00000000-0005-0000-0000-0000650B0000}"/>
    <cellStyle name="Total 2 4 4" xfId="2460" xr:uid="{00000000-0005-0000-0000-0000660B0000}"/>
    <cellStyle name="Total 2 4 5" xfId="2461" xr:uid="{00000000-0005-0000-0000-0000670B0000}"/>
    <cellStyle name="Total 2 4 6" xfId="2462" xr:uid="{00000000-0005-0000-0000-0000680B0000}"/>
    <cellStyle name="Total 2 4 7" xfId="2463" xr:uid="{00000000-0005-0000-0000-0000690B0000}"/>
    <cellStyle name="Total 2 4 8" xfId="2464" xr:uid="{00000000-0005-0000-0000-00006A0B0000}"/>
    <cellStyle name="Total 2 4 9" xfId="2465" xr:uid="{00000000-0005-0000-0000-00006B0B0000}"/>
    <cellStyle name="Total 2 5" xfId="2466" xr:uid="{00000000-0005-0000-0000-00006C0B0000}"/>
    <cellStyle name="Total 2 6" xfId="2467" xr:uid="{00000000-0005-0000-0000-00006D0B0000}"/>
    <cellStyle name="Total 2 7" xfId="2468" xr:uid="{00000000-0005-0000-0000-00006E0B0000}"/>
    <cellStyle name="Total 2 8" xfId="2469" xr:uid="{00000000-0005-0000-0000-00006F0B0000}"/>
    <cellStyle name="Total 2 9" xfId="2470" xr:uid="{00000000-0005-0000-0000-0000700B0000}"/>
    <cellStyle name="Warning Text 2" xfId="2471" xr:uid="{00000000-0005-0000-0000-0000710B0000}"/>
  </cellStyles>
  <dxfs count="28"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433308</xdr:colOff>
      <xdr:row>0</xdr:row>
      <xdr:rowOff>496374</xdr:rowOff>
    </xdr:to>
    <xdr:pic>
      <xdr:nvPicPr>
        <xdr:cNvPr id="2" name="Picture 1" descr="image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0"/>
          <a:ext cx="1100058" cy="49637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0.5\shared\Backup_Data_lawas\DATA\DAILY%20ACTIFITY\Data%20Tambahan%20Kerja\Barge%20Blending%20Accuracy%20&amp;%20Divert%20Barge%20on%20June%20'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2 week performance"/>
      <sheetName val="Sheet 2"/>
      <sheetName val="Daily BBA &amp; Divert Barge "/>
      <sheetName val="Forecast vs Rainfall"/>
      <sheetName val="Sheet4"/>
      <sheetName val="Coal Scan vs Rainfall"/>
      <sheetName val="Sheet5"/>
      <sheetName val="Barge Performance"/>
      <sheetName val="Resume"/>
      <sheetName val="Sheet6"/>
    </sheetNames>
    <sheetDataSet>
      <sheetData sheetId="0">
        <row r="15">
          <cell r="CI15" t="str">
            <v>Quality</v>
          </cell>
          <cell r="CJ15" t="str">
            <v>Quality</v>
          </cell>
        </row>
        <row r="16">
          <cell r="CJ16" t="str">
            <v>Quality (MKT)</v>
          </cell>
        </row>
        <row r="17">
          <cell r="CJ17" t="str">
            <v>Operasional PBMM</v>
          </cell>
        </row>
        <row r="18">
          <cell r="CJ18" t="str">
            <v>Operasional CPBL</v>
          </cell>
        </row>
        <row r="20">
          <cell r="CJ20" t="str">
            <v>Yes</v>
          </cell>
        </row>
        <row r="21">
          <cell r="CJ21" t="str">
            <v>No</v>
          </cell>
        </row>
      </sheetData>
      <sheetData sheetId="1"/>
      <sheetData sheetId="2"/>
      <sheetData sheetId="3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"/>
  <sheetViews>
    <sheetView showGridLines="0" tabSelected="1" zoomScale="70" zoomScaleNormal="70" zoomScaleSheetLayoutView="70" workbookViewId="0">
      <selection activeCell="O24" sqref="O24"/>
    </sheetView>
  </sheetViews>
  <sheetFormatPr defaultColWidth="9.109375" defaultRowHeight="13.2"/>
  <cols>
    <col min="1" max="1" width="10" style="1" customWidth="1"/>
    <col min="2" max="2" width="11.109375" style="1" customWidth="1"/>
    <col min="3" max="3" width="12.109375" style="1" customWidth="1"/>
    <col min="4" max="5" width="15.5546875" style="1" customWidth="1"/>
    <col min="6" max="6" width="11.33203125" style="1" customWidth="1"/>
    <col min="7" max="7" width="11.109375" style="1" customWidth="1"/>
    <col min="8" max="8" width="9.109375" style="1"/>
    <col min="9" max="9" width="11.88671875" style="1" customWidth="1"/>
    <col min="10" max="10" width="11.5546875" style="1" customWidth="1"/>
    <col min="11" max="11" width="10.109375" style="1" customWidth="1"/>
    <col min="12" max="13" width="9.109375" style="1"/>
    <col min="14" max="14" width="9.6640625" style="1" customWidth="1"/>
    <col min="15" max="15" width="11" style="1" customWidth="1"/>
    <col min="16" max="18" width="9.109375" style="1"/>
    <col min="19" max="19" width="12.6640625" style="1" customWidth="1"/>
    <col min="20" max="20" width="14.6640625" style="1" customWidth="1"/>
    <col min="21" max="21" width="28.33203125" style="1" customWidth="1"/>
    <col min="22" max="22" width="27.88671875" style="1" customWidth="1"/>
    <col min="23" max="23" width="8.33203125" style="1" customWidth="1"/>
    <col min="24" max="25" width="9.109375" style="1"/>
    <col min="26" max="26" width="5.5546875" style="1" customWidth="1"/>
    <col min="27" max="16384" width="9.109375" style="1"/>
  </cols>
  <sheetData>
    <row r="1" spans="1:26" ht="43.5" customHeight="1">
      <c r="Y1" s="173" t="s">
        <v>77</v>
      </c>
      <c r="Z1" s="173" t="s">
        <v>77</v>
      </c>
    </row>
    <row r="2" spans="1:26" ht="27.6">
      <c r="A2" s="308" t="s">
        <v>16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</row>
    <row r="3" spans="1:26" ht="13.8" thickBot="1"/>
    <row r="4" spans="1:26" s="2" customFormat="1" ht="13.8" thickBo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7"/>
    </row>
    <row r="5" spans="1:26" s="2" customFormat="1" ht="12.75" customHeight="1">
      <c r="A5" s="88"/>
      <c r="B5" s="294" t="s">
        <v>68</v>
      </c>
      <c r="C5" s="295"/>
      <c r="D5" s="295"/>
      <c r="E5" s="296"/>
      <c r="F5" s="309" t="s">
        <v>82</v>
      </c>
      <c r="G5" s="310"/>
      <c r="H5" s="310"/>
      <c r="I5" s="310"/>
      <c r="J5" s="310"/>
      <c r="K5" s="311"/>
      <c r="L5" s="3"/>
      <c r="M5" s="3"/>
      <c r="N5" s="3"/>
      <c r="O5" s="207" t="s">
        <v>88</v>
      </c>
      <c r="P5" s="186"/>
      <c r="Q5" s="186"/>
      <c r="R5" s="186"/>
      <c r="S5" s="219"/>
      <c r="T5" s="220" t="s">
        <v>89</v>
      </c>
      <c r="U5" s="221"/>
      <c r="V5" s="221"/>
      <c r="W5" s="4"/>
      <c r="X5" s="4"/>
      <c r="Y5" s="5"/>
      <c r="Z5" s="89"/>
    </row>
    <row r="6" spans="1:26" s="2" customFormat="1" ht="18" thickBot="1">
      <c r="A6" s="88"/>
      <c r="B6" s="297"/>
      <c r="C6" s="298"/>
      <c r="D6" s="298"/>
      <c r="E6" s="299"/>
      <c r="F6" s="312"/>
      <c r="G6" s="313"/>
      <c r="H6" s="313"/>
      <c r="I6" s="313"/>
      <c r="J6" s="313"/>
      <c r="K6" s="314"/>
      <c r="L6" s="6"/>
      <c r="M6" s="6"/>
      <c r="N6" s="6"/>
      <c r="O6" s="306" t="s">
        <v>90</v>
      </c>
      <c r="P6" s="307"/>
      <c r="Q6" s="193" t="s">
        <v>91</v>
      </c>
      <c r="R6" s="194">
        <v>14.5</v>
      </c>
      <c r="S6" s="222">
        <v>14.5</v>
      </c>
      <c r="T6" s="223" t="s">
        <v>92</v>
      </c>
      <c r="U6" s="224"/>
      <c r="V6" s="208" t="s">
        <v>91</v>
      </c>
      <c r="W6" s="7"/>
      <c r="X6" s="7"/>
      <c r="Y6" s="8"/>
      <c r="Z6" s="89"/>
    </row>
    <row r="7" spans="1:26" s="2" customFormat="1" ht="17.399999999999999">
      <c r="A7" s="88"/>
      <c r="B7" s="294" t="s">
        <v>52</v>
      </c>
      <c r="C7" s="295"/>
      <c r="D7" s="295"/>
      <c r="E7" s="296"/>
      <c r="F7" s="300" t="s">
        <v>83</v>
      </c>
      <c r="G7" s="301"/>
      <c r="H7" s="301"/>
      <c r="I7" s="301"/>
      <c r="J7" s="301"/>
      <c r="K7" s="302"/>
      <c r="L7" s="6"/>
      <c r="M7" s="6"/>
      <c r="N7" s="6"/>
      <c r="O7" s="306" t="s">
        <v>93</v>
      </c>
      <c r="P7" s="307"/>
      <c r="Q7" s="193">
        <v>5</v>
      </c>
      <c r="R7" s="187"/>
      <c r="S7" s="225"/>
      <c r="T7" s="223" t="s">
        <v>94</v>
      </c>
      <c r="U7" s="224"/>
      <c r="V7" s="226">
        <v>2.5</v>
      </c>
      <c r="W7" s="7"/>
      <c r="X7" s="7"/>
      <c r="Y7" s="8"/>
      <c r="Z7" s="89"/>
    </row>
    <row r="8" spans="1:26" s="2" customFormat="1" ht="18" thickBot="1">
      <c r="A8" s="88"/>
      <c r="B8" s="297"/>
      <c r="C8" s="298"/>
      <c r="D8" s="298"/>
      <c r="E8" s="299"/>
      <c r="F8" s="303"/>
      <c r="G8" s="304"/>
      <c r="H8" s="304"/>
      <c r="I8" s="304"/>
      <c r="J8" s="304"/>
      <c r="K8" s="305"/>
      <c r="L8" s="6"/>
      <c r="M8" s="6"/>
      <c r="N8" s="6" t="s">
        <v>17</v>
      </c>
      <c r="O8" s="211" t="s">
        <v>95</v>
      </c>
      <c r="P8" s="212"/>
      <c r="Q8" s="195">
        <v>0.4</v>
      </c>
      <c r="R8" s="187"/>
      <c r="S8" s="225"/>
      <c r="T8" s="223" t="s">
        <v>96</v>
      </c>
      <c r="U8" s="224"/>
      <c r="V8" s="227">
        <v>0.17</v>
      </c>
      <c r="W8" s="7"/>
      <c r="X8" s="7"/>
      <c r="Y8" s="8"/>
      <c r="Z8" s="89"/>
    </row>
    <row r="9" spans="1:26" s="2" customFormat="1" ht="17.399999999999999">
      <c r="A9" s="88"/>
      <c r="B9" s="294" t="s">
        <v>0</v>
      </c>
      <c r="C9" s="295"/>
      <c r="D9" s="295"/>
      <c r="E9" s="296"/>
      <c r="F9" s="315" t="s">
        <v>84</v>
      </c>
      <c r="G9" s="316"/>
      <c r="H9" s="316"/>
      <c r="I9" s="316"/>
      <c r="J9" s="316"/>
      <c r="K9" s="317"/>
      <c r="L9" s="6"/>
      <c r="M9" s="6"/>
      <c r="N9" s="6"/>
      <c r="O9" s="211" t="s">
        <v>97</v>
      </c>
      <c r="P9" s="212"/>
      <c r="Q9" s="189">
        <v>3875</v>
      </c>
      <c r="R9" s="187"/>
      <c r="S9" s="225"/>
      <c r="T9" s="223" t="s">
        <v>98</v>
      </c>
      <c r="U9" s="224"/>
      <c r="V9" s="228">
        <v>4000</v>
      </c>
      <c r="W9" s="7"/>
      <c r="X9" s="7"/>
      <c r="Y9" s="8"/>
      <c r="Z9" s="89"/>
    </row>
    <row r="10" spans="1:26" s="2" customFormat="1" ht="18" thickBot="1">
      <c r="A10" s="88"/>
      <c r="B10" s="297"/>
      <c r="C10" s="298"/>
      <c r="D10" s="298"/>
      <c r="E10" s="299"/>
      <c r="F10" s="318"/>
      <c r="G10" s="319"/>
      <c r="H10" s="319"/>
      <c r="I10" s="319"/>
      <c r="J10" s="319"/>
      <c r="K10" s="320"/>
      <c r="L10" s="6"/>
      <c r="M10" s="6"/>
      <c r="N10" s="6"/>
      <c r="O10" s="229" t="s">
        <v>99</v>
      </c>
      <c r="P10" s="230"/>
      <c r="Q10" s="231"/>
      <c r="R10" s="187"/>
      <c r="S10" s="225"/>
      <c r="T10" s="223" t="s">
        <v>100</v>
      </c>
      <c r="U10" s="224"/>
      <c r="V10" s="228">
        <v>4100</v>
      </c>
      <c r="W10" s="7"/>
      <c r="X10" s="7"/>
      <c r="Y10" s="8"/>
      <c r="Z10" s="89"/>
    </row>
    <row r="11" spans="1:26" s="2" customFormat="1" ht="17.399999999999999">
      <c r="A11" s="88"/>
      <c r="B11" s="294" t="s">
        <v>1</v>
      </c>
      <c r="C11" s="295"/>
      <c r="D11" s="295"/>
      <c r="E11" s="296"/>
      <c r="F11" s="315" t="s">
        <v>129</v>
      </c>
      <c r="G11" s="316"/>
      <c r="H11" s="316"/>
      <c r="I11" s="316"/>
      <c r="J11" s="316"/>
      <c r="K11" s="317"/>
      <c r="L11" s="6"/>
      <c r="M11" s="6"/>
      <c r="N11" s="6"/>
      <c r="O11" s="211"/>
      <c r="P11" s="212"/>
      <c r="Q11" s="188"/>
      <c r="R11" s="190"/>
      <c r="S11" s="225"/>
      <c r="T11" s="196" t="s">
        <v>101</v>
      </c>
      <c r="U11" s="197"/>
      <c r="V11" s="198">
        <v>3875</v>
      </c>
      <c r="W11" s="7"/>
      <c r="X11" s="7"/>
      <c r="Y11" s="8"/>
      <c r="Z11" s="89"/>
    </row>
    <row r="12" spans="1:26" s="2" customFormat="1" ht="18" thickBot="1">
      <c r="A12" s="88"/>
      <c r="B12" s="297"/>
      <c r="C12" s="298"/>
      <c r="D12" s="298"/>
      <c r="E12" s="299"/>
      <c r="F12" s="318"/>
      <c r="G12" s="319"/>
      <c r="H12" s="319"/>
      <c r="I12" s="319"/>
      <c r="J12" s="319"/>
      <c r="K12" s="320"/>
      <c r="L12" s="6"/>
      <c r="M12" s="6"/>
      <c r="N12" s="6"/>
      <c r="O12" s="211"/>
      <c r="P12" s="212"/>
      <c r="Q12" s="189"/>
      <c r="R12" s="191"/>
      <c r="S12" s="225"/>
      <c r="T12" s="196" t="s">
        <v>102</v>
      </c>
      <c r="U12" s="197"/>
      <c r="V12" s="199" t="s">
        <v>103</v>
      </c>
      <c r="W12" s="7"/>
      <c r="X12" s="7"/>
      <c r="Y12" s="8"/>
      <c r="Z12" s="89"/>
    </row>
    <row r="13" spans="1:26" s="2" customFormat="1" ht="17.399999999999999">
      <c r="A13" s="88"/>
      <c r="B13" s="294" t="s">
        <v>2</v>
      </c>
      <c r="C13" s="295"/>
      <c r="D13" s="295"/>
      <c r="E13" s="296"/>
      <c r="F13" s="321" t="s">
        <v>85</v>
      </c>
      <c r="G13" s="322"/>
      <c r="H13" s="322"/>
      <c r="I13" s="322"/>
      <c r="J13" s="322"/>
      <c r="K13" s="323"/>
      <c r="L13" s="6"/>
      <c r="M13" s="6"/>
      <c r="N13" s="6"/>
      <c r="O13" s="211"/>
      <c r="P13" s="212"/>
      <c r="Q13" s="212"/>
      <c r="R13" s="212"/>
      <c r="S13" s="225"/>
      <c r="T13" s="200" t="s">
        <v>104</v>
      </c>
      <c r="U13" s="232"/>
      <c r="V13" s="233"/>
      <c r="W13" s="7"/>
      <c r="X13" s="7"/>
      <c r="Y13" s="8"/>
      <c r="Z13" s="89"/>
    </row>
    <row r="14" spans="1:26" s="2" customFormat="1" ht="18" thickBot="1">
      <c r="A14" s="88"/>
      <c r="B14" s="297"/>
      <c r="C14" s="298"/>
      <c r="D14" s="298"/>
      <c r="E14" s="299"/>
      <c r="F14" s="324"/>
      <c r="G14" s="325"/>
      <c r="H14" s="325"/>
      <c r="I14" s="325"/>
      <c r="J14" s="325"/>
      <c r="K14" s="326"/>
      <c r="L14" s="6"/>
      <c r="M14" s="6"/>
      <c r="N14" s="6"/>
      <c r="O14" s="211"/>
      <c r="P14" s="212"/>
      <c r="Q14" s="212"/>
      <c r="R14" s="212"/>
      <c r="S14" s="225"/>
      <c r="T14" s="205" t="s">
        <v>105</v>
      </c>
      <c r="U14" s="206"/>
      <c r="V14" s="233"/>
      <c r="W14" s="7"/>
      <c r="X14" s="7"/>
      <c r="Y14" s="8"/>
      <c r="Z14" s="89"/>
    </row>
    <row r="15" spans="1:26" s="2" customFormat="1" ht="18" customHeight="1">
      <c r="A15" s="88"/>
      <c r="B15" s="294" t="s">
        <v>3</v>
      </c>
      <c r="C15" s="295"/>
      <c r="D15" s="295"/>
      <c r="E15" s="296"/>
      <c r="F15" s="213" t="s">
        <v>86</v>
      </c>
      <c r="G15" s="214"/>
      <c r="H15" s="214"/>
      <c r="I15" s="214"/>
      <c r="J15" s="214"/>
      <c r="K15" s="215"/>
      <c r="L15" s="6"/>
      <c r="M15" s="6"/>
      <c r="N15" s="6"/>
      <c r="O15" s="234"/>
      <c r="P15" s="235"/>
      <c r="Q15" s="235"/>
      <c r="R15" s="235"/>
      <c r="S15" s="236"/>
      <c r="T15" s="229" t="s">
        <v>106</v>
      </c>
      <c r="U15" s="230"/>
      <c r="V15" s="237"/>
      <c r="W15" s="7"/>
      <c r="X15" s="7"/>
      <c r="Y15" s="8"/>
      <c r="Z15" s="89"/>
    </row>
    <row r="16" spans="1:26" s="2" customFormat="1" ht="18.75" customHeight="1" thickBot="1">
      <c r="A16" s="88"/>
      <c r="B16" s="297"/>
      <c r="C16" s="298"/>
      <c r="D16" s="298"/>
      <c r="E16" s="299"/>
      <c r="F16" s="216" t="s">
        <v>87</v>
      </c>
      <c r="G16" s="217"/>
      <c r="H16" s="217"/>
      <c r="I16" s="217"/>
      <c r="J16" s="217"/>
      <c r="K16" s="218"/>
      <c r="L16" s="6"/>
      <c r="M16" s="6"/>
      <c r="N16" s="6"/>
      <c r="O16" s="238"/>
      <c r="P16" s="239"/>
      <c r="Q16" s="239"/>
      <c r="R16" s="239"/>
      <c r="S16" s="240"/>
      <c r="T16" s="241"/>
      <c r="U16" s="242"/>
      <c r="V16" s="242"/>
      <c r="W16" s="9"/>
      <c r="X16" s="9"/>
      <c r="Y16" s="10"/>
      <c r="Z16" s="89"/>
    </row>
    <row r="17" spans="1:26" s="2" customFormat="1" ht="13.8" thickBot="1">
      <c r="A17" s="90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2"/>
      <c r="M17" s="92"/>
      <c r="N17" s="92"/>
      <c r="O17" s="93"/>
      <c r="P17" s="93"/>
      <c r="Q17" s="93"/>
      <c r="R17" s="93"/>
      <c r="S17" s="93"/>
      <c r="T17" s="93"/>
      <c r="U17" s="93"/>
      <c r="V17" s="93"/>
      <c r="W17" s="91"/>
      <c r="X17" s="91"/>
      <c r="Y17" s="91"/>
      <c r="Z17" s="94"/>
    </row>
    <row r="18" spans="1:26" s="2" customFormat="1" ht="13.8" thickBot="1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7"/>
    </row>
    <row r="19" spans="1:26" s="2" customFormat="1" ht="13.8" thickBot="1">
      <c r="A19" s="88"/>
      <c r="B19" s="11" t="s">
        <v>18</v>
      </c>
      <c r="C19" s="292" t="s">
        <v>19</v>
      </c>
      <c r="D19" s="293"/>
      <c r="E19" s="84" t="s">
        <v>20</v>
      </c>
      <c r="F19" s="84" t="s">
        <v>21</v>
      </c>
      <c r="G19" s="84" t="s">
        <v>21</v>
      </c>
      <c r="H19" s="84" t="s">
        <v>22</v>
      </c>
      <c r="I19" s="84" t="s">
        <v>23</v>
      </c>
      <c r="J19" s="84" t="s">
        <v>24</v>
      </c>
      <c r="K19" s="84" t="s">
        <v>25</v>
      </c>
      <c r="L19" s="84" t="s">
        <v>26</v>
      </c>
      <c r="M19" s="12" t="s">
        <v>26</v>
      </c>
      <c r="N19" s="84" t="s">
        <v>27</v>
      </c>
      <c r="O19" s="84" t="s">
        <v>28</v>
      </c>
      <c r="P19" s="84" t="s">
        <v>29</v>
      </c>
      <c r="Q19" s="12" t="s">
        <v>29</v>
      </c>
      <c r="R19" s="84" t="s">
        <v>30</v>
      </c>
      <c r="S19" s="84" t="s">
        <v>31</v>
      </c>
      <c r="T19" s="84" t="s">
        <v>32</v>
      </c>
      <c r="U19" s="332" t="s">
        <v>33</v>
      </c>
      <c r="V19" s="333"/>
      <c r="W19" s="327" t="s">
        <v>34</v>
      </c>
      <c r="X19" s="328"/>
      <c r="Y19" s="329"/>
      <c r="Z19" s="89"/>
    </row>
    <row r="20" spans="1:26" s="2" customFormat="1" ht="13.8" thickBot="1">
      <c r="A20" s="88"/>
      <c r="B20" s="13"/>
      <c r="C20" s="14" t="s">
        <v>5</v>
      </c>
      <c r="D20" s="15" t="s">
        <v>35</v>
      </c>
      <c r="E20" s="16"/>
      <c r="F20" s="16"/>
      <c r="G20" s="16" t="s">
        <v>36</v>
      </c>
      <c r="H20" s="16" t="s">
        <v>37</v>
      </c>
      <c r="I20" s="16" t="s">
        <v>37</v>
      </c>
      <c r="J20" s="16" t="s">
        <v>37</v>
      </c>
      <c r="K20" s="16" t="s">
        <v>38</v>
      </c>
      <c r="L20" s="16" t="s">
        <v>38</v>
      </c>
      <c r="M20" s="17" t="s">
        <v>37</v>
      </c>
      <c r="N20" s="16" t="s">
        <v>38</v>
      </c>
      <c r="O20" s="16" t="s">
        <v>38</v>
      </c>
      <c r="P20" s="16" t="s">
        <v>38</v>
      </c>
      <c r="Q20" s="17" t="s">
        <v>37</v>
      </c>
      <c r="R20" s="16" t="s">
        <v>39</v>
      </c>
      <c r="S20" s="16" t="s">
        <v>39</v>
      </c>
      <c r="T20" s="16" t="s">
        <v>39</v>
      </c>
      <c r="U20" s="334"/>
      <c r="V20" s="335"/>
      <c r="W20" s="18" t="s">
        <v>40</v>
      </c>
      <c r="X20" s="19" t="s">
        <v>41</v>
      </c>
      <c r="Y20" s="20" t="s">
        <v>42</v>
      </c>
      <c r="Z20" s="89"/>
    </row>
    <row r="21" spans="1:26" s="2" customFormat="1" ht="12.75" customHeight="1">
      <c r="A21" s="88"/>
      <c r="B21" s="243">
        <v>1</v>
      </c>
      <c r="C21" s="160">
        <v>44406</v>
      </c>
      <c r="D21" s="161">
        <v>0.72916666666666663</v>
      </c>
      <c r="E21" s="244" t="s">
        <v>107</v>
      </c>
      <c r="F21" s="165">
        <v>10297</v>
      </c>
      <c r="G21" s="245">
        <f>+F21</f>
        <v>10297</v>
      </c>
      <c r="H21" s="21">
        <v>23.05</v>
      </c>
      <c r="I21" s="21">
        <v>20.72</v>
      </c>
      <c r="J21" s="21">
        <v>39</v>
      </c>
      <c r="K21" s="21">
        <v>20</v>
      </c>
      <c r="L21" s="22">
        <v>2.7</v>
      </c>
      <c r="M21" s="203">
        <f t="shared" ref="M21:M33" si="0">+(100-J21)/(100-K21)*L21</f>
        <v>2.0587499999999999</v>
      </c>
      <c r="N21" s="246">
        <v>39.700000000000003</v>
      </c>
      <c r="O21" s="246">
        <v>37.599999999999994</v>
      </c>
      <c r="P21" s="246">
        <v>0.16</v>
      </c>
      <c r="Q21" s="204">
        <f t="shared" ref="Q21:Q33" si="1">+(100-J21)/(100-K21)*P21</f>
        <v>0.122</v>
      </c>
      <c r="R21" s="247">
        <v>5272</v>
      </c>
      <c r="S21" s="33">
        <f t="shared" ref="S21:S33" si="2">+(100/(100-K21-L21))*R21</f>
        <v>6820.1811125485128</v>
      </c>
      <c r="T21" s="33">
        <f t="shared" ref="T21:T33" si="3">+(100-J21)/(100-K21)*R21</f>
        <v>4019.8999999999996</v>
      </c>
      <c r="U21" s="330"/>
      <c r="V21" s="331"/>
      <c r="W21" s="180"/>
      <c r="X21" s="27"/>
      <c r="Y21" s="181"/>
      <c r="Z21" s="89"/>
    </row>
    <row r="22" spans="1:26" s="2" customFormat="1" ht="12.75" customHeight="1">
      <c r="A22" s="88"/>
      <c r="B22" s="243">
        <v>2</v>
      </c>
      <c r="C22" s="160">
        <v>44406</v>
      </c>
      <c r="D22" s="161">
        <v>0.86111111111111116</v>
      </c>
      <c r="E22" s="244" t="s">
        <v>108</v>
      </c>
      <c r="F22" s="165">
        <v>10516</v>
      </c>
      <c r="G22" s="248">
        <f>+G21+F22</f>
        <v>20813</v>
      </c>
      <c r="H22" s="21">
        <v>15.93</v>
      </c>
      <c r="I22" s="21">
        <v>26</v>
      </c>
      <c r="J22" s="21">
        <v>37.799999999999997</v>
      </c>
      <c r="K22" s="21">
        <v>20</v>
      </c>
      <c r="L22" s="22">
        <v>2.9</v>
      </c>
      <c r="M22" s="203">
        <f t="shared" si="0"/>
        <v>2.25475</v>
      </c>
      <c r="N22" s="246">
        <v>40.1</v>
      </c>
      <c r="O22" s="246">
        <v>37</v>
      </c>
      <c r="P22" s="246">
        <v>0.18</v>
      </c>
      <c r="Q22" s="204">
        <f t="shared" si="1"/>
        <v>0.13995000000000002</v>
      </c>
      <c r="R22" s="247">
        <v>5203</v>
      </c>
      <c r="S22" s="33">
        <f t="shared" si="2"/>
        <v>6748.378728923476</v>
      </c>
      <c r="T22" s="33">
        <f t="shared" si="3"/>
        <v>4045.3325000000004</v>
      </c>
      <c r="U22" s="330"/>
      <c r="V22" s="331"/>
      <c r="W22" s="26"/>
      <c r="X22" s="27"/>
      <c r="Y22" s="28"/>
      <c r="Z22" s="89"/>
    </row>
    <row r="23" spans="1:26" s="2" customFormat="1" ht="12.75" customHeight="1">
      <c r="A23" s="98"/>
      <c r="B23" s="243">
        <v>3</v>
      </c>
      <c r="C23" s="160">
        <v>44405</v>
      </c>
      <c r="D23" s="161">
        <v>3.125E-2</v>
      </c>
      <c r="E23" s="244" t="s">
        <v>109</v>
      </c>
      <c r="F23" s="97">
        <v>155</v>
      </c>
      <c r="G23" s="202">
        <f t="shared" ref="G23:G24" si="4">+G22+F23</f>
        <v>20968</v>
      </c>
      <c r="H23" s="21">
        <v>17.43</v>
      </c>
      <c r="I23" s="21">
        <v>24.93</v>
      </c>
      <c r="J23" s="21">
        <v>38</v>
      </c>
      <c r="K23" s="21">
        <v>20</v>
      </c>
      <c r="L23" s="22">
        <v>2.6</v>
      </c>
      <c r="M23" s="203">
        <f t="shared" si="0"/>
        <v>2.0150000000000001</v>
      </c>
      <c r="N23" s="246">
        <v>40.799999999999997</v>
      </c>
      <c r="O23" s="246">
        <v>36.600000000000009</v>
      </c>
      <c r="P23" s="246">
        <v>0.14000000000000001</v>
      </c>
      <c r="Q23" s="204">
        <f t="shared" si="1"/>
        <v>0.10850000000000001</v>
      </c>
      <c r="R23" s="247">
        <v>5287</v>
      </c>
      <c r="S23" s="33">
        <f t="shared" si="2"/>
        <v>6830.7493540051682</v>
      </c>
      <c r="T23" s="33">
        <f t="shared" si="3"/>
        <v>4097.4250000000002</v>
      </c>
      <c r="U23" s="274" t="s">
        <v>110</v>
      </c>
      <c r="V23" s="275"/>
      <c r="W23" s="26"/>
      <c r="X23" s="27"/>
      <c r="Y23" s="28"/>
      <c r="Z23" s="89"/>
    </row>
    <row r="24" spans="1:26" s="2" customFormat="1" ht="12.75" customHeight="1">
      <c r="A24" s="98"/>
      <c r="B24" s="243">
        <v>4</v>
      </c>
      <c r="C24" s="160">
        <v>44406</v>
      </c>
      <c r="D24" s="161">
        <v>0.17013888888888887</v>
      </c>
      <c r="E24" s="244" t="s">
        <v>111</v>
      </c>
      <c r="F24" s="97">
        <v>336</v>
      </c>
      <c r="G24" s="202">
        <f t="shared" si="4"/>
        <v>21304</v>
      </c>
      <c r="H24" s="21">
        <v>13.45</v>
      </c>
      <c r="I24" s="21">
        <v>29.18</v>
      </c>
      <c r="J24" s="21">
        <v>38.700000000000003</v>
      </c>
      <c r="K24" s="21">
        <v>20</v>
      </c>
      <c r="L24" s="22">
        <v>2.9</v>
      </c>
      <c r="M24" s="203">
        <f t="shared" si="0"/>
        <v>2.2221249999999997</v>
      </c>
      <c r="N24" s="246">
        <v>39.200000000000003</v>
      </c>
      <c r="O24" s="246">
        <v>37.9</v>
      </c>
      <c r="P24" s="246">
        <v>0.21</v>
      </c>
      <c r="Q24" s="204">
        <f t="shared" si="1"/>
        <v>0.16091249999999999</v>
      </c>
      <c r="R24" s="247">
        <v>5239</v>
      </c>
      <c r="S24" s="33">
        <f t="shared" si="2"/>
        <v>6795.0713359273677</v>
      </c>
      <c r="T24" s="33">
        <f t="shared" si="3"/>
        <v>4014.38375</v>
      </c>
      <c r="U24" s="274" t="s">
        <v>112</v>
      </c>
      <c r="V24" s="275"/>
      <c r="W24" s="26"/>
      <c r="X24" s="27"/>
      <c r="Y24" s="28"/>
      <c r="Z24" s="89"/>
    </row>
    <row r="25" spans="1:26" s="2" customFormat="1" ht="12.75" customHeight="1">
      <c r="A25" s="98"/>
      <c r="B25" s="243">
        <v>5</v>
      </c>
      <c r="C25" s="160">
        <v>44406</v>
      </c>
      <c r="D25" s="161">
        <v>0.98958333333333337</v>
      </c>
      <c r="E25" s="244" t="s">
        <v>113</v>
      </c>
      <c r="F25" s="97">
        <v>10167</v>
      </c>
      <c r="G25" s="202">
        <f>+G24+F25</f>
        <v>31471</v>
      </c>
      <c r="H25" s="21">
        <v>10.050000000000001</v>
      </c>
      <c r="I25" s="21">
        <v>31.7</v>
      </c>
      <c r="J25" s="21">
        <v>38.6</v>
      </c>
      <c r="K25" s="21">
        <v>20</v>
      </c>
      <c r="L25" s="22">
        <v>3.2</v>
      </c>
      <c r="M25" s="203">
        <f t="shared" si="0"/>
        <v>2.456</v>
      </c>
      <c r="N25" s="246">
        <v>39.1</v>
      </c>
      <c r="O25" s="246">
        <v>37.700000000000003</v>
      </c>
      <c r="P25" s="246">
        <v>0.2</v>
      </c>
      <c r="Q25" s="204">
        <f t="shared" si="1"/>
        <v>0.1535</v>
      </c>
      <c r="R25" s="247">
        <v>5225</v>
      </c>
      <c r="S25" s="33">
        <f t="shared" si="2"/>
        <v>6803.3854166666679</v>
      </c>
      <c r="T25" s="33">
        <f t="shared" si="3"/>
        <v>4010.1875</v>
      </c>
      <c r="U25" s="274"/>
      <c r="V25" s="275"/>
      <c r="W25" s="26"/>
      <c r="X25" s="27"/>
      <c r="Y25" s="28"/>
      <c r="Z25" s="89"/>
    </row>
    <row r="26" spans="1:26" s="2" customFormat="1" ht="13.5" customHeight="1">
      <c r="A26" s="98"/>
      <c r="B26" s="243">
        <v>6</v>
      </c>
      <c r="C26" s="162">
        <v>44408</v>
      </c>
      <c r="D26" s="249">
        <v>0.24305555555555555</v>
      </c>
      <c r="E26" s="250" t="s">
        <v>114</v>
      </c>
      <c r="F26" s="25">
        <v>12269</v>
      </c>
      <c r="G26" s="248">
        <f t="shared" ref="G26:G33" si="5">+G25+F26</f>
        <v>43740</v>
      </c>
      <c r="H26" s="30">
        <v>14.01</v>
      </c>
      <c r="I26" s="30">
        <v>27.98</v>
      </c>
      <c r="J26" s="30">
        <v>38.1</v>
      </c>
      <c r="K26" s="30">
        <v>20</v>
      </c>
      <c r="L26" s="31">
        <v>2.9</v>
      </c>
      <c r="M26" s="203">
        <f t="shared" si="0"/>
        <v>2.2438749999999996</v>
      </c>
      <c r="N26" s="251">
        <v>40</v>
      </c>
      <c r="O26" s="251">
        <v>37.1</v>
      </c>
      <c r="P26" s="251">
        <v>0.11</v>
      </c>
      <c r="Q26" s="204">
        <f t="shared" si="1"/>
        <v>8.5112499999999994E-2</v>
      </c>
      <c r="R26" s="252">
        <v>5282</v>
      </c>
      <c r="S26" s="33">
        <f t="shared" si="2"/>
        <v>6850.8430609597926</v>
      </c>
      <c r="T26" s="33">
        <f t="shared" si="3"/>
        <v>4086.9474999999998</v>
      </c>
      <c r="U26" s="274"/>
      <c r="V26" s="275"/>
      <c r="W26" s="26"/>
      <c r="X26" s="27"/>
      <c r="Y26" s="28"/>
      <c r="Z26" s="89"/>
    </row>
    <row r="27" spans="1:26" s="2" customFormat="1" ht="12.75" customHeight="1">
      <c r="A27" s="99"/>
      <c r="B27" s="243">
        <v>7</v>
      </c>
      <c r="C27" s="95">
        <v>44408</v>
      </c>
      <c r="D27" s="96">
        <v>8.3333333333333329E-2</v>
      </c>
      <c r="E27" s="244" t="s">
        <v>115</v>
      </c>
      <c r="F27" s="165">
        <v>10606</v>
      </c>
      <c r="G27" s="248">
        <f t="shared" si="5"/>
        <v>54346</v>
      </c>
      <c r="H27" s="30">
        <v>16.259999999999998</v>
      </c>
      <c r="I27" s="30">
        <v>26.23</v>
      </c>
      <c r="J27" s="30">
        <v>38.200000000000003</v>
      </c>
      <c r="K27" s="30">
        <v>20</v>
      </c>
      <c r="L27" s="31">
        <v>2.2999999999999998</v>
      </c>
      <c r="M27" s="203">
        <f t="shared" si="0"/>
        <v>1.7767499999999998</v>
      </c>
      <c r="N27" s="251">
        <v>39.9</v>
      </c>
      <c r="O27" s="251">
        <v>37.799999999999997</v>
      </c>
      <c r="P27" s="251">
        <v>0.12</v>
      </c>
      <c r="Q27" s="204">
        <f t="shared" si="1"/>
        <v>9.2699999999999991E-2</v>
      </c>
      <c r="R27" s="252">
        <v>5283</v>
      </c>
      <c r="S27" s="25">
        <f t="shared" si="2"/>
        <v>6799.2277992277996</v>
      </c>
      <c r="T27" s="25">
        <f t="shared" si="3"/>
        <v>4081.1174999999998</v>
      </c>
      <c r="U27" s="209"/>
      <c r="V27" s="210"/>
      <c r="W27" s="26"/>
      <c r="X27" s="27"/>
      <c r="Y27" s="28"/>
      <c r="Z27" s="89"/>
    </row>
    <row r="28" spans="1:26" s="2" customFormat="1" ht="12.75" customHeight="1">
      <c r="A28" s="99"/>
      <c r="B28" s="243">
        <v>8</v>
      </c>
      <c r="C28" s="160">
        <v>44409</v>
      </c>
      <c r="D28" s="161">
        <v>0.4236111111111111</v>
      </c>
      <c r="E28" s="244" t="s">
        <v>116</v>
      </c>
      <c r="F28" s="97">
        <v>10675</v>
      </c>
      <c r="G28" s="202">
        <f t="shared" si="5"/>
        <v>65021</v>
      </c>
      <c r="H28" s="21">
        <v>18.239999999999998</v>
      </c>
      <c r="I28" s="21">
        <v>23.91</v>
      </c>
      <c r="J28" s="21">
        <v>37.799999999999997</v>
      </c>
      <c r="K28" s="21">
        <v>20</v>
      </c>
      <c r="L28" s="22">
        <v>3.3</v>
      </c>
      <c r="M28" s="201">
        <f t="shared" si="0"/>
        <v>2.56575</v>
      </c>
      <c r="N28" s="246">
        <v>38.799999999999997</v>
      </c>
      <c r="O28" s="246">
        <v>37.900000000000006</v>
      </c>
      <c r="P28" s="246">
        <v>0.12</v>
      </c>
      <c r="Q28" s="192">
        <f t="shared" si="1"/>
        <v>9.3300000000000008E-2</v>
      </c>
      <c r="R28" s="247">
        <v>5210</v>
      </c>
      <c r="S28" s="33">
        <f t="shared" si="2"/>
        <v>6792.6988265971313</v>
      </c>
      <c r="T28" s="33">
        <f t="shared" si="3"/>
        <v>4050.7750000000005</v>
      </c>
      <c r="U28" s="274"/>
      <c r="V28" s="275"/>
      <c r="W28" s="26"/>
      <c r="X28" s="27"/>
      <c r="Y28" s="28"/>
      <c r="Z28" s="89"/>
    </row>
    <row r="29" spans="1:26" s="2" customFormat="1" ht="12.75" customHeight="1">
      <c r="A29" s="88"/>
      <c r="B29" s="243">
        <v>9</v>
      </c>
      <c r="C29" s="160">
        <v>44409</v>
      </c>
      <c r="D29" s="161">
        <v>0.55208333333333337</v>
      </c>
      <c r="E29" s="244" t="s">
        <v>117</v>
      </c>
      <c r="F29" s="97">
        <v>8527</v>
      </c>
      <c r="G29" s="202">
        <f t="shared" si="5"/>
        <v>73548</v>
      </c>
      <c r="H29" s="21">
        <v>16.57</v>
      </c>
      <c r="I29" s="21">
        <v>24.95</v>
      </c>
      <c r="J29" s="21">
        <v>37.4</v>
      </c>
      <c r="K29" s="21">
        <v>20</v>
      </c>
      <c r="L29" s="22">
        <v>2.7</v>
      </c>
      <c r="M29" s="201">
        <f t="shared" si="0"/>
        <v>2.1127500000000001</v>
      </c>
      <c r="N29" s="246">
        <v>39.299999999999997</v>
      </c>
      <c r="O29" s="246">
        <v>38</v>
      </c>
      <c r="P29" s="246">
        <v>0.1</v>
      </c>
      <c r="Q29" s="192">
        <f t="shared" si="1"/>
        <v>7.825E-2</v>
      </c>
      <c r="R29" s="247">
        <v>5226</v>
      </c>
      <c r="S29" s="33">
        <f t="shared" si="2"/>
        <v>6760.6727037516175</v>
      </c>
      <c r="T29" s="33">
        <f t="shared" si="3"/>
        <v>4089.3449999999998</v>
      </c>
      <c r="U29" s="209"/>
      <c r="V29" s="210"/>
      <c r="W29" s="26"/>
      <c r="X29" s="27"/>
      <c r="Y29" s="28"/>
      <c r="Z29" s="89"/>
    </row>
    <row r="30" spans="1:26" s="2" customFormat="1" ht="12.75" customHeight="1">
      <c r="A30" s="99"/>
      <c r="B30" s="243">
        <v>10</v>
      </c>
      <c r="C30" s="253">
        <v>44410</v>
      </c>
      <c r="D30" s="254">
        <v>0.23958333333333334</v>
      </c>
      <c r="E30" s="255" t="s">
        <v>118</v>
      </c>
      <c r="F30" s="256">
        <v>8358</v>
      </c>
      <c r="G30" s="202">
        <f t="shared" si="5"/>
        <v>81906</v>
      </c>
      <c r="H30" s="21">
        <v>11.28</v>
      </c>
      <c r="I30" s="21">
        <v>29.64</v>
      </c>
      <c r="J30" s="21">
        <v>37.6</v>
      </c>
      <c r="K30" s="21">
        <v>20</v>
      </c>
      <c r="L30" s="22">
        <v>2.7</v>
      </c>
      <c r="M30" s="201">
        <f t="shared" si="0"/>
        <v>2.1060000000000003</v>
      </c>
      <c r="N30" s="246">
        <v>40.299999999999997</v>
      </c>
      <c r="O30" s="246">
        <v>37</v>
      </c>
      <c r="P30" s="246">
        <v>0.13</v>
      </c>
      <c r="Q30" s="192">
        <f t="shared" si="1"/>
        <v>0.1014</v>
      </c>
      <c r="R30" s="247">
        <v>5238</v>
      </c>
      <c r="S30" s="33">
        <f t="shared" si="2"/>
        <v>6776.1966364812424</v>
      </c>
      <c r="T30" s="33">
        <f t="shared" si="3"/>
        <v>4085.6400000000003</v>
      </c>
      <c r="U30" s="274"/>
      <c r="V30" s="275"/>
      <c r="W30" s="26"/>
      <c r="X30" s="27"/>
      <c r="Y30" s="28"/>
      <c r="Z30" s="89"/>
    </row>
    <row r="31" spans="1:26" s="2" customFormat="1" ht="12.75" customHeight="1">
      <c r="A31" s="99"/>
      <c r="B31" s="243">
        <v>11</v>
      </c>
      <c r="C31" s="162">
        <v>44410</v>
      </c>
      <c r="D31" s="249">
        <v>0.3888888888888889</v>
      </c>
      <c r="E31" s="250" t="s">
        <v>119</v>
      </c>
      <c r="F31" s="33">
        <v>10010</v>
      </c>
      <c r="G31" s="202">
        <f t="shared" si="5"/>
        <v>91916</v>
      </c>
      <c r="H31" s="21">
        <v>18.2</v>
      </c>
      <c r="I31" s="21">
        <v>24.2</v>
      </c>
      <c r="J31" s="21">
        <v>38</v>
      </c>
      <c r="K31" s="21">
        <v>20</v>
      </c>
      <c r="L31" s="22">
        <v>2.6</v>
      </c>
      <c r="M31" s="201">
        <f t="shared" si="0"/>
        <v>2.0150000000000001</v>
      </c>
      <c r="N31" s="246">
        <v>38.9</v>
      </c>
      <c r="O31" s="246">
        <v>38.5</v>
      </c>
      <c r="P31" s="246">
        <v>0.14000000000000001</v>
      </c>
      <c r="Q31" s="192">
        <f t="shared" si="1"/>
        <v>0.10850000000000001</v>
      </c>
      <c r="R31" s="247">
        <v>5194</v>
      </c>
      <c r="S31" s="33">
        <f t="shared" si="2"/>
        <v>6710.5943152454784</v>
      </c>
      <c r="T31" s="33">
        <f t="shared" si="3"/>
        <v>4025.35</v>
      </c>
      <c r="U31" s="274"/>
      <c r="V31" s="275"/>
      <c r="W31" s="26"/>
      <c r="X31" s="27"/>
      <c r="Y31" s="28"/>
      <c r="Z31" s="89"/>
    </row>
    <row r="32" spans="1:26" s="2" customFormat="1">
      <c r="A32" s="99"/>
      <c r="B32" s="243">
        <v>12</v>
      </c>
      <c r="C32" s="160">
        <v>44410</v>
      </c>
      <c r="D32" s="161">
        <v>0.50694444444444442</v>
      </c>
      <c r="E32" s="244" t="s">
        <v>120</v>
      </c>
      <c r="F32" s="97">
        <v>9472</v>
      </c>
      <c r="G32" s="202">
        <f t="shared" si="5"/>
        <v>101388</v>
      </c>
      <c r="H32" s="21">
        <v>12.88</v>
      </c>
      <c r="I32" s="21">
        <v>28.42</v>
      </c>
      <c r="J32" s="21">
        <v>37.6</v>
      </c>
      <c r="K32" s="21">
        <v>20</v>
      </c>
      <c r="L32" s="22">
        <v>2.5</v>
      </c>
      <c r="M32" s="201">
        <f t="shared" si="0"/>
        <v>1.9500000000000002</v>
      </c>
      <c r="N32" s="246">
        <v>40</v>
      </c>
      <c r="O32" s="246">
        <v>37.5</v>
      </c>
      <c r="P32" s="246">
        <v>0.1</v>
      </c>
      <c r="Q32" s="192">
        <f t="shared" si="1"/>
        <v>7.8000000000000014E-2</v>
      </c>
      <c r="R32" s="247">
        <v>5225</v>
      </c>
      <c r="S32" s="33">
        <f t="shared" si="2"/>
        <v>6741.9354838709678</v>
      </c>
      <c r="T32" s="33">
        <f t="shared" si="3"/>
        <v>4075.5</v>
      </c>
      <c r="U32" s="274"/>
      <c r="V32" s="275"/>
      <c r="W32" s="26"/>
      <c r="X32" s="27"/>
      <c r="Y32" s="28"/>
      <c r="Z32" s="89"/>
    </row>
    <row r="33" spans="1:26" s="2" customFormat="1" ht="12.75" customHeight="1">
      <c r="A33" s="99"/>
      <c r="B33" s="257">
        <v>13</v>
      </c>
      <c r="C33" s="160">
        <v>44411</v>
      </c>
      <c r="D33" s="161">
        <v>1.0555555555555556</v>
      </c>
      <c r="E33" s="244" t="s">
        <v>111</v>
      </c>
      <c r="F33" s="97">
        <v>906</v>
      </c>
      <c r="G33" s="202">
        <f t="shared" si="5"/>
        <v>102294</v>
      </c>
      <c r="H33" s="21">
        <v>13.32</v>
      </c>
      <c r="I33" s="21">
        <v>28.23</v>
      </c>
      <c r="J33" s="21">
        <v>37.799999999999997</v>
      </c>
      <c r="K33" s="21">
        <v>20</v>
      </c>
      <c r="L33" s="22">
        <v>2.9</v>
      </c>
      <c r="M33" s="201">
        <f t="shared" si="0"/>
        <v>2.25475</v>
      </c>
      <c r="N33" s="246">
        <v>40.299999999999997</v>
      </c>
      <c r="O33" s="246">
        <v>36.800000000000004</v>
      </c>
      <c r="P33" s="246">
        <v>0.15</v>
      </c>
      <c r="Q33" s="192">
        <f t="shared" si="1"/>
        <v>0.11662500000000001</v>
      </c>
      <c r="R33" s="247">
        <v>5245</v>
      </c>
      <c r="S33" s="33">
        <f t="shared" si="2"/>
        <v>6802.8534370946827</v>
      </c>
      <c r="T33" s="33">
        <f t="shared" si="3"/>
        <v>4077.9875000000006</v>
      </c>
      <c r="U33" s="274" t="s">
        <v>130</v>
      </c>
      <c r="V33" s="275"/>
      <c r="W33" s="26"/>
      <c r="X33" s="27"/>
      <c r="Y33" s="28"/>
      <c r="Z33" s="89"/>
    </row>
    <row r="34" spans="1:26" s="2" customFormat="1" ht="12.75" customHeight="1">
      <c r="A34" s="88"/>
      <c r="B34" s="40"/>
      <c r="C34" s="95"/>
      <c r="D34" s="96"/>
      <c r="E34" s="174"/>
      <c r="F34" s="165"/>
      <c r="G34" s="175"/>
      <c r="H34" s="176"/>
      <c r="I34" s="176"/>
      <c r="J34" s="176"/>
      <c r="K34" s="176"/>
      <c r="L34" s="177"/>
      <c r="M34" s="32"/>
      <c r="N34" s="178"/>
      <c r="O34" s="178"/>
      <c r="P34" s="178"/>
      <c r="Q34" s="24"/>
      <c r="R34" s="179"/>
      <c r="S34" s="33"/>
      <c r="T34" s="33"/>
      <c r="U34" s="274"/>
      <c r="V34" s="275"/>
      <c r="W34" s="26"/>
      <c r="X34" s="27"/>
      <c r="Y34" s="28"/>
      <c r="Z34" s="89"/>
    </row>
    <row r="35" spans="1:26" s="2" customFormat="1">
      <c r="A35" s="99"/>
      <c r="B35" s="34"/>
      <c r="C35" s="29"/>
      <c r="D35" s="35"/>
      <c r="E35" s="36"/>
      <c r="F35" s="25"/>
      <c r="G35" s="37"/>
      <c r="H35" s="30"/>
      <c r="I35" s="30"/>
      <c r="J35" s="30"/>
      <c r="K35" s="30"/>
      <c r="L35" s="31"/>
      <c r="M35" s="23"/>
      <c r="N35" s="38"/>
      <c r="O35" s="38"/>
      <c r="P35" s="38"/>
      <c r="Q35" s="24"/>
      <c r="R35" s="39"/>
      <c r="S35" s="25"/>
      <c r="T35" s="25"/>
      <c r="U35" s="339"/>
      <c r="V35" s="340"/>
      <c r="W35" s="26"/>
      <c r="X35" s="27"/>
      <c r="Y35" s="28"/>
      <c r="Z35" s="89"/>
    </row>
    <row r="36" spans="1:26" s="2" customFormat="1">
      <c r="A36" s="88"/>
      <c r="B36" s="40"/>
      <c r="C36" s="29"/>
      <c r="D36" s="35"/>
      <c r="E36" s="36"/>
      <c r="F36" s="25"/>
      <c r="G36" s="37"/>
      <c r="H36" s="30"/>
      <c r="I36" s="30"/>
      <c r="J36" s="30"/>
      <c r="K36" s="30"/>
      <c r="L36" s="31"/>
      <c r="M36" s="23"/>
      <c r="N36" s="38"/>
      <c r="O36" s="38"/>
      <c r="P36" s="38"/>
      <c r="Q36" s="24"/>
      <c r="R36" s="39"/>
      <c r="S36" s="25"/>
      <c r="T36" s="25"/>
      <c r="U36" s="339"/>
      <c r="V36" s="340"/>
      <c r="W36" s="26"/>
      <c r="X36" s="27"/>
      <c r="Y36" s="28"/>
      <c r="Z36" s="89"/>
    </row>
    <row r="37" spans="1:26" s="2" customFormat="1" hidden="1">
      <c r="A37" s="88"/>
      <c r="B37" s="34"/>
      <c r="C37" s="29"/>
      <c r="D37" s="35"/>
      <c r="E37" s="36"/>
      <c r="F37" s="25"/>
      <c r="G37" s="37"/>
      <c r="H37" s="30"/>
      <c r="I37" s="30"/>
      <c r="J37" s="30"/>
      <c r="K37" s="30"/>
      <c r="L37" s="31"/>
      <c r="M37" s="23"/>
      <c r="N37" s="38"/>
      <c r="O37" s="38"/>
      <c r="P37" s="38"/>
      <c r="Q37" s="24"/>
      <c r="R37" s="39"/>
      <c r="S37" s="25"/>
      <c r="T37" s="25"/>
      <c r="U37" s="339"/>
      <c r="V37" s="340"/>
      <c r="W37" s="26"/>
      <c r="X37" s="27"/>
      <c r="Y37" s="28"/>
      <c r="Z37" s="89"/>
    </row>
    <row r="38" spans="1:26" s="2" customFormat="1" ht="12.75" hidden="1" customHeight="1">
      <c r="A38" s="99"/>
      <c r="B38" s="40"/>
      <c r="C38" s="29"/>
      <c r="D38" s="35"/>
      <c r="E38" s="36"/>
      <c r="F38" s="25"/>
      <c r="G38" s="37"/>
      <c r="H38" s="30"/>
      <c r="I38" s="30"/>
      <c r="J38" s="30"/>
      <c r="K38" s="30"/>
      <c r="L38" s="31"/>
      <c r="M38" s="23"/>
      <c r="N38" s="38"/>
      <c r="O38" s="38"/>
      <c r="P38" s="38"/>
      <c r="Q38" s="24"/>
      <c r="R38" s="39"/>
      <c r="S38" s="25"/>
      <c r="T38" s="25"/>
      <c r="U38" s="339"/>
      <c r="V38" s="340"/>
      <c r="W38" s="26"/>
      <c r="X38" s="27"/>
      <c r="Y38" s="28"/>
      <c r="Z38" s="89"/>
    </row>
    <row r="39" spans="1:26" s="2" customFormat="1" hidden="1">
      <c r="A39" s="99"/>
      <c r="B39" s="41"/>
      <c r="C39" s="42"/>
      <c r="D39" s="42"/>
      <c r="E39" s="43"/>
      <c r="F39" s="33"/>
      <c r="G39" s="44"/>
      <c r="H39" s="21"/>
      <c r="I39" s="21"/>
      <c r="J39" s="21"/>
      <c r="K39" s="21"/>
      <c r="L39" s="22"/>
      <c r="M39" s="22"/>
      <c r="N39" s="21"/>
      <c r="O39" s="21"/>
      <c r="P39" s="21"/>
      <c r="Q39" s="22"/>
      <c r="R39" s="45"/>
      <c r="S39" s="33"/>
      <c r="T39" s="45"/>
      <c r="U39" s="350"/>
      <c r="V39" s="351"/>
      <c r="W39" s="46"/>
      <c r="X39" s="47"/>
      <c r="Y39" s="48"/>
      <c r="Z39" s="89"/>
    </row>
    <row r="40" spans="1:26" s="2" customFormat="1">
      <c r="A40" s="88"/>
      <c r="B40" s="41"/>
      <c r="C40" s="42"/>
      <c r="D40" s="42"/>
      <c r="E40" s="43"/>
      <c r="F40" s="33"/>
      <c r="G40" s="44"/>
      <c r="H40" s="21"/>
      <c r="I40" s="21"/>
      <c r="J40" s="21"/>
      <c r="K40" s="21"/>
      <c r="L40" s="22"/>
      <c r="M40" s="22"/>
      <c r="N40" s="21"/>
      <c r="O40" s="21"/>
      <c r="P40" s="21"/>
      <c r="Q40" s="22"/>
      <c r="R40" s="45"/>
      <c r="S40" s="33"/>
      <c r="T40" s="45"/>
      <c r="U40" s="274"/>
      <c r="V40" s="275"/>
      <c r="W40" s="26"/>
      <c r="X40" s="49"/>
      <c r="Y40" s="28"/>
      <c r="Z40" s="89"/>
    </row>
    <row r="41" spans="1:26" s="2" customFormat="1">
      <c r="A41" s="98"/>
      <c r="B41" s="50"/>
      <c r="C41" s="352" t="s">
        <v>43</v>
      </c>
      <c r="D41" s="353"/>
      <c r="E41" s="258">
        <v>102217</v>
      </c>
      <c r="F41" s="51"/>
      <c r="G41" s="52"/>
      <c r="H41" s="53"/>
      <c r="I41" s="53"/>
      <c r="J41" s="53"/>
      <c r="K41" s="53"/>
      <c r="L41" s="54"/>
      <c r="M41" s="54"/>
      <c r="N41" s="53"/>
      <c r="O41" s="53"/>
      <c r="P41" s="53"/>
      <c r="Q41" s="54"/>
      <c r="R41" s="55"/>
      <c r="S41" s="51"/>
      <c r="T41" s="56"/>
      <c r="U41" s="343"/>
      <c r="V41" s="344"/>
      <c r="W41" s="26"/>
      <c r="X41" s="49"/>
      <c r="Y41" s="28"/>
      <c r="Z41" s="89"/>
    </row>
    <row r="42" spans="1:26" s="2" customFormat="1">
      <c r="A42" s="98"/>
      <c r="B42" s="50"/>
      <c r="C42" s="352" t="s">
        <v>44</v>
      </c>
      <c r="D42" s="353"/>
      <c r="E42" s="57">
        <f>+F44</f>
        <v>102294</v>
      </c>
      <c r="F42" s="51"/>
      <c r="G42" s="52"/>
      <c r="H42" s="58"/>
      <c r="I42" s="58"/>
      <c r="J42" s="58"/>
      <c r="K42" s="58"/>
      <c r="L42" s="59"/>
      <c r="M42" s="59"/>
      <c r="N42" s="58"/>
      <c r="O42" s="58"/>
      <c r="P42" s="58"/>
      <c r="Q42" s="59"/>
      <c r="R42" s="55"/>
      <c r="S42" s="51"/>
      <c r="T42" s="56"/>
      <c r="U42" s="343"/>
      <c r="V42" s="344"/>
      <c r="W42" s="26"/>
      <c r="X42" s="49"/>
      <c r="Y42" s="28"/>
      <c r="Z42" s="89"/>
    </row>
    <row r="43" spans="1:26" s="2" customFormat="1" ht="13.8" thickBot="1">
      <c r="A43" s="88"/>
      <c r="B43" s="60"/>
      <c r="C43" s="341" t="s">
        <v>45</v>
      </c>
      <c r="D43" s="342"/>
      <c r="E43" s="61">
        <f>+E41-E42</f>
        <v>-77</v>
      </c>
      <c r="F43" s="62"/>
      <c r="G43" s="62"/>
      <c r="H43" s="63"/>
      <c r="I43" s="63"/>
      <c r="J43" s="63"/>
      <c r="K43" s="63"/>
      <c r="L43" s="64"/>
      <c r="M43" s="64"/>
      <c r="N43" s="63"/>
      <c r="O43" s="63"/>
      <c r="P43" s="63"/>
      <c r="Q43" s="64"/>
      <c r="R43" s="62"/>
      <c r="S43" s="65"/>
      <c r="T43" s="66"/>
      <c r="U43" s="343"/>
      <c r="V43" s="344"/>
      <c r="W43" s="67"/>
      <c r="X43" s="68"/>
      <c r="Y43" s="69"/>
      <c r="Z43" s="89"/>
    </row>
    <row r="44" spans="1:26" s="2" customFormat="1" ht="13.8" thickBot="1">
      <c r="A44" s="88"/>
      <c r="B44" s="345" t="s">
        <v>46</v>
      </c>
      <c r="C44" s="346"/>
      <c r="D44" s="347"/>
      <c r="E44" s="347"/>
      <c r="F44" s="70">
        <f>SUM(F21:F43)</f>
        <v>102294</v>
      </c>
      <c r="G44" s="71"/>
      <c r="H44" s="72">
        <f>+SUMPRODUCT(H21:H40,$F$21:$F$40)/$F$44</f>
        <v>15.691429507106966</v>
      </c>
      <c r="I44" s="72">
        <f>+SUMPRODUCT(I21:I39,$F$21:$F$39)/$F$44</f>
        <v>26.36465491622187</v>
      </c>
      <c r="J44" s="156">
        <f>ROUND((+SUMPRODUCT(J21:J39,$F$21:$F$39)/$F$44),1)</f>
        <v>38</v>
      </c>
      <c r="K44" s="72">
        <f t="shared" ref="K44:R44" si="6">+SUMPRODUCT(K21:K39,$F$21:$F$39)/$F$44</f>
        <v>20</v>
      </c>
      <c r="L44" s="73">
        <f t="shared" si="6"/>
        <v>2.7893561694723057</v>
      </c>
      <c r="M44" s="73">
        <f t="shared" si="6"/>
        <v>2.1604730055037438</v>
      </c>
      <c r="N44" s="72">
        <f t="shared" si="6"/>
        <v>39.614797544332994</v>
      </c>
      <c r="O44" s="72">
        <f t="shared" si="6"/>
        <v>37.595846286194693</v>
      </c>
      <c r="P44" s="72">
        <f t="shared" si="6"/>
        <v>0.13679306704205527</v>
      </c>
      <c r="Q44" s="74">
        <f t="shared" si="6"/>
        <v>0.10585340257004321</v>
      </c>
      <c r="R44" s="75">
        <f t="shared" si="6"/>
        <v>5237.1831974504857</v>
      </c>
      <c r="S44" s="76">
        <f>+(100/(100-K44-L44))*R44</f>
        <v>6782.9808658839311</v>
      </c>
      <c r="T44" s="77">
        <f>+(100-J44)/(100-K44)*R44</f>
        <v>4058.8169780241265</v>
      </c>
      <c r="U44" s="348"/>
      <c r="V44" s="349"/>
      <c r="W44" s="78" t="e">
        <f>+AVERAGE(W21:W43)</f>
        <v>#DIV/0!</v>
      </c>
      <c r="X44" s="79" t="e">
        <f>+AVERAGE(X21:X43)</f>
        <v>#DIV/0!</v>
      </c>
      <c r="Y44" s="80" t="e">
        <f>+AVERAGE(Y21:Y43)</f>
        <v>#DIV/0!</v>
      </c>
      <c r="Z44" s="89"/>
    </row>
    <row r="45" spans="1:26" s="2" customFormat="1" ht="13.8" thickBot="1">
      <c r="A45" s="90"/>
      <c r="B45" s="100"/>
      <c r="C45" s="100"/>
      <c r="D45" s="100"/>
      <c r="E45" s="101"/>
      <c r="F45" s="91"/>
      <c r="G45" s="91"/>
      <c r="H45" s="91"/>
      <c r="I45" s="91"/>
      <c r="J45" s="91"/>
      <c r="K45" s="91"/>
      <c r="L45" s="102">
        <f>+(100-I44)/(100-J44)*L44</f>
        <v>3.31282587259127</v>
      </c>
      <c r="M45" s="102">
        <f>+(100-J44)/(100-K44)*M44</f>
        <v>1.6743665792654014</v>
      </c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4"/>
    </row>
    <row r="46" spans="1:26" s="104" customFormat="1" ht="37.5" customHeight="1" thickBot="1">
      <c r="A46" s="103"/>
      <c r="B46" s="356" t="s">
        <v>64</v>
      </c>
      <c r="C46" s="357"/>
      <c r="D46" s="358" t="s">
        <v>4</v>
      </c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6"/>
      <c r="R46" s="356"/>
      <c r="S46" s="358" t="s">
        <v>66</v>
      </c>
      <c r="T46" s="356"/>
      <c r="U46" s="356"/>
      <c r="V46" s="356"/>
      <c r="W46" s="356"/>
      <c r="X46" s="356"/>
      <c r="Y46" s="356"/>
      <c r="Z46" s="357"/>
    </row>
    <row r="47" spans="1:26" ht="27" customHeight="1">
      <c r="A47" s="371" t="s">
        <v>54</v>
      </c>
      <c r="B47" s="359" t="s">
        <v>57</v>
      </c>
      <c r="C47" s="336" t="s">
        <v>5</v>
      </c>
      <c r="D47" s="336" t="s">
        <v>6</v>
      </c>
      <c r="E47" s="364" t="s">
        <v>67</v>
      </c>
      <c r="F47" s="354" t="s">
        <v>7</v>
      </c>
      <c r="G47" s="354" t="s">
        <v>8</v>
      </c>
      <c r="H47" s="354" t="s">
        <v>9</v>
      </c>
      <c r="I47" s="282" t="s">
        <v>59</v>
      </c>
      <c r="J47" s="355" t="s">
        <v>76</v>
      </c>
      <c r="K47" s="282" t="s">
        <v>63</v>
      </c>
      <c r="L47" s="105" t="s">
        <v>60</v>
      </c>
      <c r="M47" s="282" t="s">
        <v>62</v>
      </c>
      <c r="N47" s="389" t="s">
        <v>75</v>
      </c>
      <c r="O47" s="354" t="s">
        <v>10</v>
      </c>
      <c r="P47" s="354" t="s">
        <v>11</v>
      </c>
      <c r="Q47" s="354" t="s">
        <v>12</v>
      </c>
      <c r="R47" s="354" t="s">
        <v>13</v>
      </c>
      <c r="S47" s="278" t="s">
        <v>49</v>
      </c>
      <c r="T47" s="279"/>
      <c r="U47" s="280"/>
      <c r="V47" s="281" t="s">
        <v>52</v>
      </c>
      <c r="W47" s="283" t="s">
        <v>53</v>
      </c>
      <c r="X47" s="284"/>
      <c r="Y47" s="284"/>
      <c r="Z47" s="285"/>
    </row>
    <row r="48" spans="1:26" ht="21.75" customHeight="1">
      <c r="A48" s="372"/>
      <c r="B48" s="360"/>
      <c r="C48" s="337"/>
      <c r="D48" s="337"/>
      <c r="E48" s="365"/>
      <c r="F48" s="337"/>
      <c r="G48" s="337"/>
      <c r="H48" s="337"/>
      <c r="I48" s="338"/>
      <c r="J48" s="282"/>
      <c r="K48" s="338"/>
      <c r="L48" s="106" t="s">
        <v>61</v>
      </c>
      <c r="M48" s="338"/>
      <c r="N48" s="390"/>
      <c r="O48" s="337"/>
      <c r="P48" s="337"/>
      <c r="Q48" s="337"/>
      <c r="R48" s="337"/>
      <c r="S48" s="286" t="s">
        <v>50</v>
      </c>
      <c r="T48" s="287"/>
      <c r="U48" s="106" t="s">
        <v>51</v>
      </c>
      <c r="V48" s="282"/>
      <c r="W48" s="278"/>
      <c r="X48" s="279"/>
      <c r="Y48" s="279"/>
      <c r="Z48" s="280"/>
    </row>
    <row r="49" spans="1:26" ht="15.6">
      <c r="A49" s="368">
        <f>+E42</f>
        <v>102294</v>
      </c>
      <c r="B49" s="163">
        <f>+F21</f>
        <v>10297</v>
      </c>
      <c r="C49" s="172">
        <f>+C21</f>
        <v>44406</v>
      </c>
      <c r="D49" s="182" t="str">
        <f>+E21</f>
        <v>MJL 333</v>
      </c>
      <c r="E49" s="167" t="s">
        <v>121</v>
      </c>
      <c r="F49" s="167" t="s">
        <v>122</v>
      </c>
      <c r="G49" s="168">
        <v>0</v>
      </c>
      <c r="H49" s="169">
        <v>0</v>
      </c>
      <c r="I49" s="169">
        <v>4025</v>
      </c>
      <c r="J49" s="169">
        <v>4000</v>
      </c>
      <c r="K49" s="169">
        <v>4019.8999999999996</v>
      </c>
      <c r="L49" s="169">
        <v>4055.8176706724353</v>
      </c>
      <c r="M49" s="169">
        <v>0</v>
      </c>
      <c r="N49" s="170">
        <v>-5.1000000000003638</v>
      </c>
      <c r="O49" s="170">
        <v>-5.1000000000003638</v>
      </c>
      <c r="P49" s="170">
        <v>-35.917670672435634</v>
      </c>
      <c r="Q49" s="170">
        <v>30.81767067243527</v>
      </c>
      <c r="R49" s="170">
        <v>4019.8999999999996</v>
      </c>
      <c r="S49" s="171" t="s">
        <v>123</v>
      </c>
      <c r="T49" s="171"/>
      <c r="U49" s="171" t="s">
        <v>123</v>
      </c>
      <c r="V49" s="171" t="s">
        <v>124</v>
      </c>
      <c r="W49" s="114"/>
      <c r="X49" s="115"/>
      <c r="Y49" s="115"/>
      <c r="Z49" s="112"/>
    </row>
    <row r="50" spans="1:26" ht="15.6">
      <c r="A50" s="369"/>
      <c r="B50" s="163">
        <f t="shared" ref="B50:B61" si="7">+F22</f>
        <v>10516</v>
      </c>
      <c r="C50" s="172">
        <f t="shared" ref="C50:C61" si="8">+C22</f>
        <v>44406</v>
      </c>
      <c r="D50" s="182" t="str">
        <f t="shared" ref="D50:D61" si="9">+E22</f>
        <v>Batok</v>
      </c>
      <c r="E50" s="167" t="s">
        <v>121</v>
      </c>
      <c r="F50" s="167" t="s">
        <v>122</v>
      </c>
      <c r="G50" s="168">
        <v>0</v>
      </c>
      <c r="H50" s="169">
        <v>0</v>
      </c>
      <c r="I50" s="169">
        <v>4025</v>
      </c>
      <c r="J50" s="169">
        <v>4000</v>
      </c>
      <c r="K50" s="169">
        <v>4045.3325000000004</v>
      </c>
      <c r="L50" s="169">
        <v>4019.048748976184</v>
      </c>
      <c r="M50" s="169">
        <v>0</v>
      </c>
      <c r="N50" s="170">
        <v>20.332500000000437</v>
      </c>
      <c r="O50" s="170">
        <v>20.332500000000437</v>
      </c>
      <c r="P50" s="170">
        <v>26.283751023816421</v>
      </c>
      <c r="Q50" s="170">
        <v>-5.9512510238159848</v>
      </c>
      <c r="R50" s="170">
        <v>4045.3325000000004</v>
      </c>
      <c r="S50" s="171" t="s">
        <v>123</v>
      </c>
      <c r="T50" s="171"/>
      <c r="U50" s="171" t="s">
        <v>123</v>
      </c>
      <c r="V50" s="171" t="s">
        <v>124</v>
      </c>
      <c r="W50" s="289"/>
      <c r="X50" s="290"/>
      <c r="Y50" s="290"/>
      <c r="Z50" s="291"/>
    </row>
    <row r="51" spans="1:26" ht="15.6">
      <c r="A51" s="369"/>
      <c r="B51" s="163">
        <f t="shared" si="7"/>
        <v>155</v>
      </c>
      <c r="C51" s="172">
        <f t="shared" si="8"/>
        <v>44405</v>
      </c>
      <c r="D51" s="182" t="str">
        <f t="shared" si="9"/>
        <v>Pulau Tiga 366</v>
      </c>
      <c r="E51" s="167" t="s">
        <v>121</v>
      </c>
      <c r="F51" s="167" t="s">
        <v>122</v>
      </c>
      <c r="G51" s="168">
        <v>0</v>
      </c>
      <c r="H51" s="169">
        <v>0</v>
      </c>
      <c r="I51" s="169">
        <v>4075</v>
      </c>
      <c r="J51" s="169">
        <v>4075</v>
      </c>
      <c r="K51" s="169">
        <v>4097.4250000000002</v>
      </c>
      <c r="L51" s="169">
        <v>4138.1476541356133</v>
      </c>
      <c r="M51" s="169">
        <v>0</v>
      </c>
      <c r="N51" s="170">
        <v>22.425000000000182</v>
      </c>
      <c r="O51" s="170">
        <v>22.425000000000182</v>
      </c>
      <c r="P51" s="170">
        <v>-40.722654135613084</v>
      </c>
      <c r="Q51" s="170">
        <v>63.147654135613266</v>
      </c>
      <c r="R51" s="170">
        <v>4097.4250000000002</v>
      </c>
      <c r="S51" s="171" t="s">
        <v>125</v>
      </c>
      <c r="T51" s="171"/>
      <c r="U51" s="171" t="s">
        <v>125</v>
      </c>
      <c r="V51" s="171" t="s">
        <v>126</v>
      </c>
      <c r="W51" s="114"/>
      <c r="X51" s="115"/>
      <c r="Y51" s="115"/>
      <c r="Z51" s="112"/>
    </row>
    <row r="52" spans="1:26" ht="15.6">
      <c r="A52" s="369"/>
      <c r="B52" s="163">
        <f t="shared" si="7"/>
        <v>336</v>
      </c>
      <c r="C52" s="172">
        <f t="shared" si="8"/>
        <v>44406</v>
      </c>
      <c r="D52" s="182" t="str">
        <f t="shared" si="9"/>
        <v>MJL 331</v>
      </c>
      <c r="E52" s="167" t="s">
        <v>121</v>
      </c>
      <c r="F52" s="167" t="s">
        <v>122</v>
      </c>
      <c r="G52" s="168">
        <v>0</v>
      </c>
      <c r="H52" s="169">
        <v>0</v>
      </c>
      <c r="I52" s="169">
        <v>4025</v>
      </c>
      <c r="J52" s="169">
        <v>4000</v>
      </c>
      <c r="K52" s="169">
        <v>4014.38375</v>
      </c>
      <c r="L52" s="169">
        <v>4068.5555893931696</v>
      </c>
      <c r="M52" s="169">
        <v>0</v>
      </c>
      <c r="N52" s="170">
        <v>-10.616250000000036</v>
      </c>
      <c r="O52" s="170">
        <v>-10.616250000000036</v>
      </c>
      <c r="P52" s="170">
        <v>-54.171839393169648</v>
      </c>
      <c r="Q52" s="170">
        <v>43.555589393169612</v>
      </c>
      <c r="R52" s="170">
        <v>4014.38375</v>
      </c>
      <c r="S52" s="171" t="s">
        <v>127</v>
      </c>
      <c r="T52" s="171"/>
      <c r="U52" s="171" t="s">
        <v>127</v>
      </c>
      <c r="V52" s="171" t="s">
        <v>128</v>
      </c>
      <c r="W52" s="114"/>
      <c r="X52" s="115"/>
      <c r="Y52" s="115"/>
      <c r="Z52" s="112"/>
    </row>
    <row r="53" spans="1:26" ht="15.6">
      <c r="A53" s="369"/>
      <c r="B53" s="163">
        <f t="shared" si="7"/>
        <v>10167</v>
      </c>
      <c r="C53" s="172">
        <f t="shared" si="8"/>
        <v>44406</v>
      </c>
      <c r="D53" s="182" t="str">
        <f t="shared" si="9"/>
        <v>Bengku</v>
      </c>
      <c r="E53" s="167" t="s">
        <v>121</v>
      </c>
      <c r="F53" s="167" t="s">
        <v>122</v>
      </c>
      <c r="G53" s="168">
        <v>0</v>
      </c>
      <c r="H53" s="169">
        <v>0</v>
      </c>
      <c r="I53" s="169">
        <v>4025</v>
      </c>
      <c r="J53" s="169">
        <v>4000</v>
      </c>
      <c r="K53" s="169">
        <v>4010.1875</v>
      </c>
      <c r="L53" s="169">
        <v>4034.9442573521596</v>
      </c>
      <c r="M53" s="169">
        <v>0</v>
      </c>
      <c r="N53" s="170">
        <v>-14.8125</v>
      </c>
      <c r="O53" s="170">
        <v>-14.8125</v>
      </c>
      <c r="P53" s="170">
        <v>-24.756757352159639</v>
      </c>
      <c r="Q53" s="170">
        <v>9.9442573521596387</v>
      </c>
      <c r="R53" s="170">
        <v>4010.1875</v>
      </c>
      <c r="S53" s="171" t="s">
        <v>123</v>
      </c>
      <c r="T53" s="171"/>
      <c r="U53" s="171" t="s">
        <v>123</v>
      </c>
      <c r="V53" s="171" t="s">
        <v>124</v>
      </c>
      <c r="W53" s="114"/>
      <c r="X53" s="115"/>
      <c r="Y53" s="115"/>
      <c r="Z53" s="112"/>
    </row>
    <row r="54" spans="1:26" ht="15.6">
      <c r="A54" s="369"/>
      <c r="B54" s="163">
        <f t="shared" si="7"/>
        <v>12269</v>
      </c>
      <c r="C54" s="172">
        <f t="shared" si="8"/>
        <v>44408</v>
      </c>
      <c r="D54" s="182" t="str">
        <f t="shared" si="9"/>
        <v>Pulau Tiga 3509</v>
      </c>
      <c r="E54" s="167" t="s">
        <v>121</v>
      </c>
      <c r="F54" s="167" t="s">
        <v>122</v>
      </c>
      <c r="G54" s="168">
        <v>0</v>
      </c>
      <c r="H54" s="169">
        <v>0</v>
      </c>
      <c r="I54" s="169">
        <v>4025</v>
      </c>
      <c r="J54" s="169">
        <v>4000</v>
      </c>
      <c r="K54" s="169">
        <v>4086.9474999999998</v>
      </c>
      <c r="L54" s="169">
        <v>4038.2558442982645</v>
      </c>
      <c r="M54" s="169">
        <v>0</v>
      </c>
      <c r="N54" s="170">
        <v>61.947499999999764</v>
      </c>
      <c r="O54" s="170">
        <v>61.947499999999764</v>
      </c>
      <c r="P54" s="170">
        <v>48.691655701735272</v>
      </c>
      <c r="Q54" s="170">
        <v>13.255844298264492</v>
      </c>
      <c r="R54" s="170">
        <v>4086.9474999999998</v>
      </c>
      <c r="S54" s="171" t="s">
        <v>123</v>
      </c>
      <c r="T54" s="171"/>
      <c r="U54" s="171" t="s">
        <v>123</v>
      </c>
      <c r="V54" s="171" t="s">
        <v>124</v>
      </c>
      <c r="W54" s="289"/>
      <c r="X54" s="290"/>
      <c r="Y54" s="290"/>
      <c r="Z54" s="291"/>
    </row>
    <row r="55" spans="1:26" ht="15.6">
      <c r="A55" s="369"/>
      <c r="B55" s="163">
        <f t="shared" si="7"/>
        <v>10606</v>
      </c>
      <c r="C55" s="172">
        <f t="shared" si="8"/>
        <v>44408</v>
      </c>
      <c r="D55" s="182" t="str">
        <f t="shared" si="9"/>
        <v>Bayas</v>
      </c>
      <c r="E55" s="167" t="s">
        <v>121</v>
      </c>
      <c r="F55" s="167" t="s">
        <v>122</v>
      </c>
      <c r="G55" s="168">
        <v>0</v>
      </c>
      <c r="H55" s="169">
        <v>0</v>
      </c>
      <c r="I55" s="169">
        <v>4025</v>
      </c>
      <c r="J55" s="169">
        <v>4000</v>
      </c>
      <c r="K55" s="169">
        <v>4081.1174999999998</v>
      </c>
      <c r="L55" s="169">
        <v>4102.1883080785192</v>
      </c>
      <c r="M55" s="169">
        <v>0</v>
      </c>
      <c r="N55" s="170">
        <v>56.117499999999836</v>
      </c>
      <c r="O55" s="170">
        <v>56.117499999999836</v>
      </c>
      <c r="P55" s="170">
        <v>-21.070808078519349</v>
      </c>
      <c r="Q55" s="170">
        <v>77.188308078519185</v>
      </c>
      <c r="R55" s="170">
        <v>4081.1174999999998</v>
      </c>
      <c r="S55" s="171" t="s">
        <v>123</v>
      </c>
      <c r="T55" s="171"/>
      <c r="U55" s="171" t="s">
        <v>123</v>
      </c>
      <c r="V55" s="171" t="s">
        <v>124</v>
      </c>
      <c r="W55" s="289"/>
      <c r="X55" s="290"/>
      <c r="Y55" s="290"/>
      <c r="Z55" s="291"/>
    </row>
    <row r="56" spans="1:26" ht="15.6">
      <c r="A56" s="369"/>
      <c r="B56" s="163">
        <f t="shared" si="7"/>
        <v>10675</v>
      </c>
      <c r="C56" s="172">
        <f t="shared" si="8"/>
        <v>44409</v>
      </c>
      <c r="D56" s="182" t="str">
        <f t="shared" si="9"/>
        <v>RMN 3306</v>
      </c>
      <c r="E56" s="167" t="s">
        <v>121</v>
      </c>
      <c r="F56" s="167" t="s">
        <v>122</v>
      </c>
      <c r="G56" s="168">
        <v>0</v>
      </c>
      <c r="H56" s="169">
        <v>0</v>
      </c>
      <c r="I56" s="169">
        <v>4025</v>
      </c>
      <c r="J56" s="169">
        <v>4000</v>
      </c>
      <c r="K56" s="169">
        <v>4050.7750000000005</v>
      </c>
      <c r="L56" s="169">
        <v>4024.446349137691</v>
      </c>
      <c r="M56" s="169">
        <v>0</v>
      </c>
      <c r="N56" s="170">
        <v>25.775000000000546</v>
      </c>
      <c r="O56" s="170">
        <v>25.775000000000546</v>
      </c>
      <c r="P56" s="170">
        <v>26.328650862309587</v>
      </c>
      <c r="Q56" s="170">
        <v>-0.55365086230904126</v>
      </c>
      <c r="R56" s="170">
        <v>4050.7750000000005</v>
      </c>
      <c r="S56" s="171" t="s">
        <v>123</v>
      </c>
      <c r="T56" s="171"/>
      <c r="U56" s="171" t="s">
        <v>123</v>
      </c>
      <c r="V56" s="159" t="s">
        <v>124</v>
      </c>
      <c r="W56" s="289"/>
      <c r="X56" s="290"/>
      <c r="Y56" s="290"/>
      <c r="Z56" s="291"/>
    </row>
    <row r="57" spans="1:26" ht="15.6">
      <c r="A57" s="369"/>
      <c r="B57" s="163">
        <f t="shared" si="7"/>
        <v>8527</v>
      </c>
      <c r="C57" s="172">
        <f t="shared" si="8"/>
        <v>44409</v>
      </c>
      <c r="D57" s="182" t="str">
        <f t="shared" si="9"/>
        <v>MJL 305</v>
      </c>
      <c r="E57" s="167" t="s">
        <v>121</v>
      </c>
      <c r="F57" s="167" t="s">
        <v>122</v>
      </c>
      <c r="G57" s="168">
        <v>0</v>
      </c>
      <c r="H57" s="169">
        <v>0</v>
      </c>
      <c r="I57" s="169">
        <v>4025</v>
      </c>
      <c r="J57" s="169">
        <v>4000</v>
      </c>
      <c r="K57" s="169">
        <v>4089.3449999999998</v>
      </c>
      <c r="L57" s="169">
        <v>4079.0776705175181</v>
      </c>
      <c r="M57" s="169">
        <v>0</v>
      </c>
      <c r="N57" s="170">
        <v>64.3449999999998</v>
      </c>
      <c r="O57" s="170">
        <v>64.3449999999998</v>
      </c>
      <c r="P57" s="170">
        <v>10.267329482481728</v>
      </c>
      <c r="Q57" s="170">
        <v>54.077670517518072</v>
      </c>
      <c r="R57" s="170">
        <v>4089.3449999999998</v>
      </c>
      <c r="S57" s="171" t="s">
        <v>123</v>
      </c>
      <c r="T57" s="171"/>
      <c r="U57" s="171" t="s">
        <v>123</v>
      </c>
      <c r="V57" s="171" t="s">
        <v>124</v>
      </c>
      <c r="W57" s="114"/>
      <c r="X57" s="115"/>
      <c r="Y57" s="115"/>
      <c r="Z57" s="112"/>
    </row>
    <row r="58" spans="1:26" ht="15.6">
      <c r="A58" s="369"/>
      <c r="B58" s="163">
        <f t="shared" si="7"/>
        <v>8358</v>
      </c>
      <c r="C58" s="172">
        <f t="shared" si="8"/>
        <v>44410</v>
      </c>
      <c r="D58" s="182" t="str">
        <f t="shared" si="9"/>
        <v>Masada 18</v>
      </c>
      <c r="E58" s="167" t="s">
        <v>121</v>
      </c>
      <c r="F58" s="167" t="s">
        <v>122</v>
      </c>
      <c r="G58" s="168">
        <v>0</v>
      </c>
      <c r="H58" s="169">
        <v>0</v>
      </c>
      <c r="I58" s="169">
        <v>4000</v>
      </c>
      <c r="J58" s="169">
        <v>4000</v>
      </c>
      <c r="K58" s="169">
        <v>4085.6400000000003</v>
      </c>
      <c r="L58" s="169">
        <v>3975.6406589719918</v>
      </c>
      <c r="M58" s="169">
        <v>0</v>
      </c>
      <c r="N58" s="170">
        <v>60.640000000000327</v>
      </c>
      <c r="O58" s="170">
        <v>85.640000000000327</v>
      </c>
      <c r="P58" s="170">
        <v>109.99934102800853</v>
      </c>
      <c r="Q58" s="170">
        <v>-24.359341028008203</v>
      </c>
      <c r="R58" s="170">
        <v>4085.6400000000003</v>
      </c>
      <c r="S58" s="171" t="s">
        <v>123</v>
      </c>
      <c r="T58" s="171"/>
      <c r="U58" s="171" t="s">
        <v>123</v>
      </c>
      <c r="V58" s="171" t="s">
        <v>124</v>
      </c>
      <c r="W58" s="289"/>
      <c r="X58" s="290"/>
      <c r="Y58" s="290"/>
      <c r="Z58" s="291"/>
    </row>
    <row r="59" spans="1:26" ht="15.6">
      <c r="A59" s="369"/>
      <c r="B59" s="163">
        <f t="shared" si="7"/>
        <v>10010</v>
      </c>
      <c r="C59" s="172">
        <f t="shared" si="8"/>
        <v>44410</v>
      </c>
      <c r="D59" s="182" t="str">
        <f t="shared" si="9"/>
        <v>Beluru</v>
      </c>
      <c r="E59" s="167" t="s">
        <v>121</v>
      </c>
      <c r="F59" s="167" t="s">
        <v>122</v>
      </c>
      <c r="G59" s="168">
        <v>0</v>
      </c>
      <c r="H59" s="169">
        <v>0</v>
      </c>
      <c r="I59" s="169">
        <v>4000</v>
      </c>
      <c r="J59" s="169">
        <v>4000</v>
      </c>
      <c r="K59" s="169">
        <v>4025.35</v>
      </c>
      <c r="L59" s="169">
        <v>3972.1329464001888</v>
      </c>
      <c r="M59" s="169">
        <v>0</v>
      </c>
      <c r="N59" s="170">
        <v>0.34999999999990905</v>
      </c>
      <c r="O59" s="170">
        <v>25.349999999999909</v>
      </c>
      <c r="P59" s="170">
        <v>53.217053599811152</v>
      </c>
      <c r="Q59" s="170">
        <v>-27.867053599811243</v>
      </c>
      <c r="R59" s="170">
        <v>4025.35</v>
      </c>
      <c r="S59" s="171" t="s">
        <v>123</v>
      </c>
      <c r="T59" s="171"/>
      <c r="U59" s="171" t="s">
        <v>123</v>
      </c>
      <c r="V59" s="171" t="s">
        <v>124</v>
      </c>
      <c r="W59" s="289"/>
      <c r="X59" s="290"/>
      <c r="Y59" s="290"/>
      <c r="Z59" s="291"/>
    </row>
    <row r="60" spans="1:26" ht="15.6">
      <c r="A60" s="369"/>
      <c r="B60" s="163">
        <f t="shared" si="7"/>
        <v>9472</v>
      </c>
      <c r="C60" s="172">
        <f t="shared" si="8"/>
        <v>44410</v>
      </c>
      <c r="D60" s="182" t="str">
        <f t="shared" si="9"/>
        <v>RMN 3201</v>
      </c>
      <c r="E60" s="167" t="s">
        <v>121</v>
      </c>
      <c r="F60" s="167" t="s">
        <v>122</v>
      </c>
      <c r="G60" s="168">
        <v>0</v>
      </c>
      <c r="H60" s="169">
        <v>0</v>
      </c>
      <c r="I60" s="169">
        <v>4000</v>
      </c>
      <c r="J60" s="169">
        <v>4000</v>
      </c>
      <c r="K60" s="169">
        <v>4075.5</v>
      </c>
      <c r="L60" s="169">
        <v>3997.7391103214691</v>
      </c>
      <c r="M60" s="169">
        <v>0</v>
      </c>
      <c r="N60" s="170">
        <v>50.5</v>
      </c>
      <c r="O60" s="170">
        <v>75.5</v>
      </c>
      <c r="P60" s="170">
        <v>77.76088967853093</v>
      </c>
      <c r="Q60" s="170">
        <v>-2.2608896785309298</v>
      </c>
      <c r="R60" s="170">
        <v>4075.5</v>
      </c>
      <c r="S60" s="171" t="s">
        <v>123</v>
      </c>
      <c r="T60" s="171"/>
      <c r="U60" s="171" t="s">
        <v>123</v>
      </c>
      <c r="V60" s="159" t="s">
        <v>124</v>
      </c>
      <c r="W60" s="289"/>
      <c r="X60" s="290"/>
      <c r="Y60" s="290"/>
      <c r="Z60" s="291"/>
    </row>
    <row r="61" spans="1:26" ht="12.75" customHeight="1">
      <c r="A61" s="369"/>
      <c r="B61" s="163">
        <f t="shared" si="7"/>
        <v>906</v>
      </c>
      <c r="C61" s="172">
        <f t="shared" si="8"/>
        <v>44411</v>
      </c>
      <c r="D61" s="182" t="str">
        <f t="shared" si="9"/>
        <v>MJL 331</v>
      </c>
      <c r="E61" s="167" t="s">
        <v>121</v>
      </c>
      <c r="F61" s="167" t="s">
        <v>122</v>
      </c>
      <c r="G61" s="168">
        <v>0</v>
      </c>
      <c r="H61" s="169">
        <v>0</v>
      </c>
      <c r="I61" s="169">
        <v>4000</v>
      </c>
      <c r="J61" s="169">
        <v>4000</v>
      </c>
      <c r="K61" s="169">
        <v>4077.9875000000006</v>
      </c>
      <c r="L61" s="169">
        <v>3992.0032586411853</v>
      </c>
      <c r="M61" s="169">
        <v>0</v>
      </c>
      <c r="N61" s="170">
        <v>52.987500000000637</v>
      </c>
      <c r="O61" s="170">
        <v>77.987500000000637</v>
      </c>
      <c r="P61" s="170">
        <v>85.984241358815325</v>
      </c>
      <c r="Q61" s="170">
        <v>-7.9967413588146883</v>
      </c>
      <c r="R61" s="170">
        <v>4077.9875000000006</v>
      </c>
      <c r="S61" s="171" t="s">
        <v>123</v>
      </c>
      <c r="T61" s="171"/>
      <c r="U61" s="171" t="s">
        <v>123</v>
      </c>
      <c r="V61" s="159" t="s">
        <v>124</v>
      </c>
      <c r="W61" s="114"/>
      <c r="X61" s="115"/>
      <c r="Y61" s="115"/>
      <c r="Z61" s="112"/>
    </row>
    <row r="62" spans="1:26" ht="12.75" customHeight="1">
      <c r="A62" s="369"/>
      <c r="B62" s="163"/>
      <c r="C62" s="172"/>
      <c r="D62" s="182"/>
      <c r="E62" s="167"/>
      <c r="F62" s="167"/>
      <c r="G62" s="168"/>
      <c r="H62" s="169"/>
      <c r="I62" s="169"/>
      <c r="J62" s="169"/>
      <c r="K62" s="169"/>
      <c r="L62" s="169"/>
      <c r="M62" s="169"/>
      <c r="N62" s="170"/>
      <c r="O62" s="170"/>
      <c r="P62" s="170"/>
      <c r="Q62" s="170"/>
      <c r="R62" s="170"/>
      <c r="S62" s="171"/>
      <c r="T62" s="171"/>
      <c r="U62" s="159"/>
      <c r="V62" s="112"/>
      <c r="W62" s="114"/>
      <c r="X62" s="115"/>
      <c r="Y62" s="115"/>
      <c r="Z62" s="112"/>
    </row>
    <row r="63" spans="1:26" ht="12.75" customHeight="1">
      <c r="A63" s="369"/>
      <c r="B63" s="163"/>
      <c r="C63" s="172"/>
      <c r="D63" s="182"/>
      <c r="E63" s="167"/>
      <c r="F63" s="167"/>
      <c r="G63" s="168"/>
      <c r="H63" s="169"/>
      <c r="I63" s="169"/>
      <c r="J63" s="169"/>
      <c r="K63" s="169"/>
      <c r="L63" s="169"/>
      <c r="M63" s="169"/>
      <c r="N63" s="170"/>
      <c r="O63" s="170"/>
      <c r="P63" s="170"/>
      <c r="Q63" s="170"/>
      <c r="R63" s="170"/>
      <c r="S63" s="171"/>
      <c r="T63" s="171"/>
      <c r="U63" s="159"/>
      <c r="V63" s="112"/>
      <c r="W63" s="114"/>
      <c r="X63" s="115"/>
      <c r="Y63" s="115"/>
      <c r="Z63" s="112"/>
    </row>
    <row r="64" spans="1:26" ht="12.75" hidden="1" customHeight="1">
      <c r="A64" s="369"/>
      <c r="B64" s="163"/>
      <c r="C64" s="166"/>
      <c r="D64" s="167"/>
      <c r="E64" s="167"/>
      <c r="F64" s="167"/>
      <c r="G64" s="168"/>
      <c r="H64" s="169"/>
      <c r="I64" s="169"/>
      <c r="J64" s="169"/>
      <c r="K64" s="169"/>
      <c r="L64" s="169"/>
      <c r="M64" s="169"/>
      <c r="N64" s="170"/>
      <c r="O64" s="170"/>
      <c r="P64" s="170"/>
      <c r="Q64" s="170"/>
      <c r="R64" s="170"/>
      <c r="S64" s="171"/>
      <c r="T64" s="171"/>
      <c r="U64" s="159"/>
      <c r="V64" s="112"/>
      <c r="W64" s="114"/>
      <c r="X64" s="115"/>
      <c r="Y64" s="115"/>
      <c r="Z64" s="112"/>
    </row>
    <row r="65" spans="1:26" ht="12.75" hidden="1" customHeight="1">
      <c r="A65" s="369"/>
      <c r="B65" s="163"/>
      <c r="C65" s="166"/>
      <c r="D65" s="167"/>
      <c r="E65" s="167"/>
      <c r="F65" s="167"/>
      <c r="G65" s="168"/>
      <c r="H65" s="169"/>
      <c r="I65" s="169"/>
      <c r="J65" s="169"/>
      <c r="K65" s="169"/>
      <c r="L65" s="169"/>
      <c r="M65" s="169"/>
      <c r="N65" s="170"/>
      <c r="O65" s="170"/>
      <c r="P65" s="170"/>
      <c r="Q65" s="170"/>
      <c r="R65" s="170"/>
      <c r="S65" s="171"/>
      <c r="T65" s="171"/>
      <c r="U65" s="159"/>
      <c r="V65" s="112"/>
      <c r="W65" s="114"/>
      <c r="X65" s="115"/>
      <c r="Y65" s="115"/>
      <c r="Z65" s="112"/>
    </row>
    <row r="66" spans="1:26" ht="12.75" customHeight="1">
      <c r="A66" s="370"/>
      <c r="B66" s="117"/>
      <c r="C66" s="107"/>
      <c r="D66" s="108"/>
      <c r="E66" s="116"/>
      <c r="F66" s="108"/>
      <c r="G66" s="109"/>
      <c r="H66" s="110"/>
      <c r="I66" s="116"/>
      <c r="J66" s="116"/>
      <c r="K66" s="116"/>
      <c r="L66" s="116"/>
      <c r="M66" s="116"/>
      <c r="N66" s="116"/>
      <c r="O66" s="111"/>
      <c r="P66" s="111"/>
      <c r="Q66" s="111"/>
      <c r="R66" s="111"/>
      <c r="S66" s="171"/>
      <c r="T66" s="171"/>
      <c r="U66" s="113"/>
      <c r="V66" s="112"/>
      <c r="W66" s="114"/>
      <c r="X66" s="115"/>
      <c r="Y66" s="115"/>
      <c r="Z66" s="112"/>
    </row>
    <row r="67" spans="1:26" ht="13.8">
      <c r="A67" s="118" t="s">
        <v>65</v>
      </c>
      <c r="B67" s="119">
        <f>AVERAGE(B49:B66)</f>
        <v>7868.7692307692305</v>
      </c>
      <c r="C67" s="120"/>
      <c r="D67" s="121"/>
      <c r="E67" s="122"/>
      <c r="F67" s="122"/>
      <c r="G67" s="164">
        <f t="shared" ref="G67:R67" si="10">SUMPRODUCT(G49:G66,$B$49:$B$66)/$B$70</f>
        <v>0</v>
      </c>
      <c r="H67" s="157">
        <f t="shared" si="10"/>
        <v>0</v>
      </c>
      <c r="I67" s="164">
        <f t="shared" si="10"/>
        <v>4018.0504232897333</v>
      </c>
      <c r="J67" s="164">
        <f t="shared" si="10"/>
        <v>4000.1136430289166</v>
      </c>
      <c r="K67" s="164">
        <f>SUMPRODUCT(K49:K66,$B$49:$B$66)/$B$70</f>
        <v>4056.6154546209946</v>
      </c>
      <c r="L67" s="164">
        <f t="shared" si="10"/>
        <v>4030.8133661529096</v>
      </c>
      <c r="M67" s="164">
        <f t="shared" si="10"/>
        <v>0</v>
      </c>
      <c r="N67" s="164">
        <f t="shared" si="10"/>
        <v>31.539692601716652</v>
      </c>
      <c r="O67" s="164">
        <f t="shared" si="10"/>
        <v>38.565031331260904</v>
      </c>
      <c r="P67" s="164">
        <f t="shared" si="10"/>
        <v>25.802088468084921</v>
      </c>
      <c r="Q67" s="164">
        <f t="shared" si="10"/>
        <v>12.762942863175986</v>
      </c>
      <c r="R67" s="164">
        <f t="shared" si="10"/>
        <v>4056.6154546209946</v>
      </c>
      <c r="S67" s="288"/>
      <c r="T67" s="277"/>
      <c r="U67" s="123"/>
      <c r="V67" s="124"/>
      <c r="W67" s="125"/>
      <c r="X67" s="276"/>
      <c r="Y67" s="276"/>
      <c r="Z67" s="277"/>
    </row>
    <row r="68" spans="1:26" ht="13.8">
      <c r="A68" s="118" t="s">
        <v>15</v>
      </c>
      <c r="B68" s="126">
        <f t="shared" ref="B68" si="11">MIN(B49:B66)</f>
        <v>155</v>
      </c>
      <c r="C68" s="127"/>
      <c r="D68" s="128"/>
      <c r="E68" s="129"/>
      <c r="F68" s="129"/>
      <c r="G68" s="127">
        <f t="shared" ref="G68:R68" si="12">MIN(G49:G66)</f>
        <v>0</v>
      </c>
      <c r="H68" s="127">
        <f t="shared" si="12"/>
        <v>0</v>
      </c>
      <c r="I68" s="127">
        <f t="shared" si="12"/>
        <v>4000</v>
      </c>
      <c r="J68" s="158">
        <f t="shared" ref="J68:K68" si="13">MIN(J49:J66)</f>
        <v>4000</v>
      </c>
      <c r="K68" s="158">
        <f t="shared" si="13"/>
        <v>4010.1875</v>
      </c>
      <c r="L68" s="127">
        <f t="shared" si="12"/>
        <v>3972.1329464001888</v>
      </c>
      <c r="M68" s="127">
        <f t="shared" si="12"/>
        <v>0</v>
      </c>
      <c r="N68" s="127">
        <f t="shared" ref="N68" si="14">MIN(N49:N66)</f>
        <v>-14.8125</v>
      </c>
      <c r="O68" s="127">
        <f t="shared" si="12"/>
        <v>-14.8125</v>
      </c>
      <c r="P68" s="127">
        <f t="shared" si="12"/>
        <v>-54.171839393169648</v>
      </c>
      <c r="Q68" s="127">
        <f t="shared" si="12"/>
        <v>-27.867053599811243</v>
      </c>
      <c r="R68" s="127">
        <f t="shared" si="12"/>
        <v>4010.1875</v>
      </c>
      <c r="S68" s="288"/>
      <c r="T68" s="277"/>
      <c r="U68" s="123"/>
      <c r="V68" s="124"/>
      <c r="W68" s="125"/>
      <c r="X68" s="276"/>
      <c r="Y68" s="276"/>
      <c r="Z68" s="277"/>
    </row>
    <row r="69" spans="1:26" ht="13.8">
      <c r="A69" s="118" t="s">
        <v>14</v>
      </c>
      <c r="B69" s="126">
        <f t="shared" ref="B69" si="15">MAX(B49:B66)</f>
        <v>12269</v>
      </c>
      <c r="C69" s="127"/>
      <c r="D69" s="128"/>
      <c r="E69" s="129"/>
      <c r="F69" s="129"/>
      <c r="G69" s="127">
        <f t="shared" ref="G69:R69" si="16">MAX(G49:G66)</f>
        <v>0</v>
      </c>
      <c r="H69" s="127">
        <f t="shared" si="16"/>
        <v>0</v>
      </c>
      <c r="I69" s="127">
        <f t="shared" si="16"/>
        <v>4075</v>
      </c>
      <c r="J69" s="158">
        <f t="shared" ref="J69:K69" si="17">MAX(J49:J66)</f>
        <v>4075</v>
      </c>
      <c r="K69" s="158">
        <f t="shared" si="17"/>
        <v>4097.4250000000002</v>
      </c>
      <c r="L69" s="127">
        <f t="shared" si="16"/>
        <v>4138.1476541356133</v>
      </c>
      <c r="M69" s="127">
        <f t="shared" si="16"/>
        <v>0</v>
      </c>
      <c r="N69" s="127">
        <f t="shared" ref="N69" si="18">MAX(N49:N66)</f>
        <v>64.3449999999998</v>
      </c>
      <c r="O69" s="127">
        <f t="shared" si="16"/>
        <v>85.640000000000327</v>
      </c>
      <c r="P69" s="127">
        <f t="shared" si="16"/>
        <v>109.99934102800853</v>
      </c>
      <c r="Q69" s="127">
        <f t="shared" si="16"/>
        <v>77.188308078519185</v>
      </c>
      <c r="R69" s="127">
        <f t="shared" si="16"/>
        <v>4097.4250000000002</v>
      </c>
      <c r="S69" s="288"/>
      <c r="T69" s="277"/>
      <c r="U69" s="123"/>
      <c r="V69" s="124"/>
      <c r="W69" s="125"/>
      <c r="X69" s="276"/>
      <c r="Y69" s="276"/>
      <c r="Z69" s="277"/>
    </row>
    <row r="70" spans="1:26" ht="14.4" thickBot="1">
      <c r="A70" s="130" t="s">
        <v>55</v>
      </c>
      <c r="B70" s="131">
        <f t="shared" ref="B70" si="19">SUM(B49:B66)</f>
        <v>102294</v>
      </c>
      <c r="C70" s="132"/>
      <c r="D70" s="133"/>
      <c r="E70" s="134"/>
      <c r="F70" s="135"/>
      <c r="G70" s="132">
        <f>SUM(G49:G66)</f>
        <v>0</v>
      </c>
      <c r="H70" s="132">
        <f t="shared" ref="H70:R70" si="20">SUM(H49:H66)</f>
        <v>0</v>
      </c>
      <c r="I70" s="132"/>
      <c r="J70" s="132"/>
      <c r="K70" s="132"/>
      <c r="L70" s="132"/>
      <c r="M70" s="132"/>
      <c r="N70" s="132"/>
      <c r="O70" s="132">
        <f>SUM(O49:O66)</f>
        <v>484.89125000000104</v>
      </c>
      <c r="P70" s="132">
        <f t="shared" si="20"/>
        <v>261.89318310361159</v>
      </c>
      <c r="Q70" s="132">
        <f t="shared" si="20"/>
        <v>222.99806689638945</v>
      </c>
      <c r="R70" s="132">
        <f t="shared" si="20"/>
        <v>52759.891250000001</v>
      </c>
      <c r="S70" s="288"/>
      <c r="T70" s="277"/>
      <c r="U70" s="123"/>
      <c r="V70" s="124"/>
      <c r="W70" s="125"/>
      <c r="X70" s="136"/>
      <c r="Y70" s="136"/>
      <c r="Z70" s="124"/>
    </row>
    <row r="71" spans="1:26" s="104" customFormat="1" ht="27" customHeight="1" thickBot="1">
      <c r="A71" s="358" t="s">
        <v>79</v>
      </c>
      <c r="B71" s="356"/>
      <c r="C71" s="356"/>
      <c r="D71" s="356"/>
      <c r="E71" s="356"/>
      <c r="F71" s="356"/>
      <c r="G71" s="356"/>
      <c r="H71" s="356"/>
      <c r="I71" s="356"/>
      <c r="J71" s="356"/>
      <c r="K71" s="356"/>
      <c r="L71" s="356"/>
      <c r="M71" s="356"/>
      <c r="N71" s="356"/>
      <c r="O71" s="356"/>
      <c r="P71" s="357"/>
      <c r="Q71" s="362" t="s">
        <v>58</v>
      </c>
      <c r="R71" s="362"/>
      <c r="S71" s="362"/>
      <c r="T71" s="362"/>
      <c r="U71" s="362"/>
      <c r="V71" s="362"/>
      <c r="W71" s="362"/>
      <c r="X71" s="362"/>
      <c r="Y71" s="362"/>
      <c r="Z71" s="363"/>
    </row>
    <row r="72" spans="1:26" s="104" customFormat="1" ht="30" customHeight="1">
      <c r="A72" s="137"/>
      <c r="B72" s="138"/>
      <c r="C72" s="139"/>
      <c r="D72" s="376" t="s">
        <v>47</v>
      </c>
      <c r="E72" s="376"/>
      <c r="F72" s="377" t="s">
        <v>48</v>
      </c>
      <c r="G72" s="377"/>
      <c r="H72" s="378" t="s">
        <v>78</v>
      </c>
      <c r="I72" s="378"/>
      <c r="J72" s="391" t="s">
        <v>81</v>
      </c>
      <c r="K72" s="392"/>
      <c r="L72" s="391" t="s">
        <v>80</v>
      </c>
      <c r="M72" s="393"/>
      <c r="N72" s="392"/>
      <c r="O72" s="138"/>
      <c r="P72" s="140"/>
      <c r="Q72" s="259" t="s">
        <v>69</v>
      </c>
      <c r="R72" s="259"/>
      <c r="S72" s="259"/>
      <c r="T72" s="259"/>
      <c r="U72" s="141">
        <f>I67-H73</f>
        <v>-6.9495767102666832</v>
      </c>
      <c r="V72" s="142"/>
      <c r="W72" s="373" t="s">
        <v>70</v>
      </c>
      <c r="X72" s="374"/>
      <c r="Y72" s="374"/>
      <c r="Z72" s="375"/>
    </row>
    <row r="73" spans="1:26" ht="15.75" customHeight="1">
      <c r="A73" s="143"/>
      <c r="B73" s="81"/>
      <c r="C73" s="82"/>
      <c r="D73" s="366">
        <f>T44</f>
        <v>4058.8169780241265</v>
      </c>
      <c r="E73" s="366"/>
      <c r="F73" s="366">
        <f>V9</f>
        <v>4000</v>
      </c>
      <c r="G73" s="366"/>
      <c r="H73" s="367">
        <v>4025</v>
      </c>
      <c r="I73" s="367"/>
      <c r="J73" s="394">
        <v>8</v>
      </c>
      <c r="K73" s="395"/>
      <c r="L73" s="394">
        <f>D73-H73</f>
        <v>33.816978024126456</v>
      </c>
      <c r="M73" s="398"/>
      <c r="N73" s="395"/>
      <c r="O73" s="81"/>
      <c r="P73" s="83"/>
      <c r="Q73" s="259" t="s">
        <v>71</v>
      </c>
      <c r="R73" s="259"/>
      <c r="S73" s="259"/>
      <c r="T73" s="259"/>
      <c r="U73" s="260">
        <f>Q67</f>
        <v>12.762942863175986</v>
      </c>
      <c r="V73" s="262"/>
      <c r="W73" s="264"/>
      <c r="X73" s="265"/>
      <c r="Y73" s="265"/>
      <c r="Z73" s="266"/>
    </row>
    <row r="74" spans="1:26" ht="15.75" customHeight="1">
      <c r="A74" s="143"/>
      <c r="B74" s="81"/>
      <c r="C74" s="82"/>
      <c r="D74" s="366"/>
      <c r="E74" s="366"/>
      <c r="F74" s="366"/>
      <c r="G74" s="366"/>
      <c r="H74" s="367"/>
      <c r="I74" s="367"/>
      <c r="J74" s="396"/>
      <c r="K74" s="397"/>
      <c r="L74" s="396"/>
      <c r="M74" s="399"/>
      <c r="N74" s="397"/>
      <c r="O74" s="81"/>
      <c r="P74" s="83"/>
      <c r="Q74" s="259"/>
      <c r="R74" s="259"/>
      <c r="S74" s="259"/>
      <c r="T74" s="259"/>
      <c r="U74" s="261"/>
      <c r="V74" s="263"/>
      <c r="W74" s="267"/>
      <c r="X74" s="268"/>
      <c r="Y74" s="268"/>
      <c r="Z74" s="269"/>
    </row>
    <row r="75" spans="1:26" s="104" customFormat="1" ht="33" customHeight="1">
      <c r="A75" s="144"/>
      <c r="B75" s="145"/>
      <c r="C75" s="146"/>
      <c r="D75" s="386" t="str">
        <f>B47</f>
        <v>Draught Survey Barging</v>
      </c>
      <c r="E75" s="386"/>
      <c r="F75" s="387" t="str">
        <f>A47</f>
        <v>Draught Survey Vessel</v>
      </c>
      <c r="G75" s="387"/>
      <c r="H75" s="388" t="s">
        <v>56</v>
      </c>
      <c r="I75" s="388"/>
      <c r="J75" s="361" t="s">
        <v>53</v>
      </c>
      <c r="K75" s="361"/>
      <c r="L75" s="361"/>
      <c r="M75" s="361"/>
      <c r="N75" s="361"/>
      <c r="O75" s="145"/>
      <c r="P75" s="147"/>
      <c r="Q75" s="273" t="s">
        <v>72</v>
      </c>
      <c r="R75" s="273"/>
      <c r="S75" s="273"/>
      <c r="T75" s="273"/>
      <c r="U75" s="141">
        <f>P67</f>
        <v>25.802088468084921</v>
      </c>
      <c r="V75" s="142"/>
      <c r="W75" s="267"/>
      <c r="X75" s="268"/>
      <c r="Y75" s="268"/>
      <c r="Z75" s="269"/>
    </row>
    <row r="76" spans="1:26" ht="29.25" customHeight="1">
      <c r="A76" s="143"/>
      <c r="B76" s="81"/>
      <c r="C76" s="81"/>
      <c r="D76" s="384">
        <f>B70</f>
        <v>102294</v>
      </c>
      <c r="E76" s="384"/>
      <c r="F76" s="384">
        <f>A49</f>
        <v>102294</v>
      </c>
      <c r="G76" s="384"/>
      <c r="H76" s="384">
        <f>D76-F76</f>
        <v>0</v>
      </c>
      <c r="I76" s="384"/>
      <c r="J76" s="385" t="str">
        <f>IF(J73="","",IF(J73&gt;=25,"OVER SPEC",IF(J73&lt;-25,"UNDER SPEC","ON SPEC")))</f>
        <v>ON SPEC</v>
      </c>
      <c r="K76" s="385"/>
      <c r="L76" s="385"/>
      <c r="M76" s="385"/>
      <c r="N76" s="385"/>
      <c r="O76" s="81"/>
      <c r="P76" s="83"/>
      <c r="Q76" s="259" t="s">
        <v>73</v>
      </c>
      <c r="R76" s="259"/>
      <c r="S76" s="259"/>
      <c r="T76" s="259"/>
      <c r="U76" s="379"/>
      <c r="V76" s="380"/>
      <c r="W76" s="267"/>
      <c r="X76" s="268"/>
      <c r="Y76" s="268"/>
      <c r="Z76" s="269"/>
    </row>
    <row r="77" spans="1:26" ht="147" customHeight="1">
      <c r="A77" s="143"/>
      <c r="B77" s="81"/>
      <c r="C77" s="81"/>
      <c r="D77" s="148"/>
      <c r="E77" s="148"/>
      <c r="F77" s="148"/>
      <c r="G77" s="148"/>
      <c r="H77" s="148"/>
      <c r="I77" s="148"/>
      <c r="J77" s="149"/>
      <c r="K77" s="149"/>
      <c r="L77" s="149"/>
      <c r="M77" s="149"/>
      <c r="N77" s="149"/>
      <c r="O77" s="81"/>
      <c r="P77" s="83"/>
      <c r="Q77" s="381" t="s">
        <v>74</v>
      </c>
      <c r="R77" s="382"/>
      <c r="S77" s="382"/>
      <c r="T77" s="382"/>
      <c r="U77" s="382"/>
      <c r="V77" s="383"/>
      <c r="W77" s="267"/>
      <c r="X77" s="268"/>
      <c r="Y77" s="268"/>
      <c r="Z77" s="269"/>
    </row>
    <row r="78" spans="1:26" ht="13.5" customHeight="1" thickBot="1">
      <c r="A78" s="150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2"/>
      <c r="Q78" s="153"/>
      <c r="R78" s="154"/>
      <c r="S78" s="154"/>
      <c r="T78" s="154"/>
      <c r="U78" s="154"/>
      <c r="V78" s="155"/>
      <c r="W78" s="270"/>
      <c r="X78" s="271"/>
      <c r="Y78" s="271"/>
      <c r="Z78" s="272"/>
    </row>
    <row r="80" spans="1:26">
      <c r="E80" s="183"/>
      <c r="F80" s="183"/>
      <c r="H80" s="184"/>
      <c r="I80" s="185"/>
      <c r="J80" s="185"/>
      <c r="K80" s="185"/>
    </row>
  </sheetData>
  <mergeCells count="112">
    <mergeCell ref="U34:V34"/>
    <mergeCell ref="U35:V35"/>
    <mergeCell ref="U36:V36"/>
    <mergeCell ref="U37:V37"/>
    <mergeCell ref="U32:V32"/>
    <mergeCell ref="J73:K74"/>
    <mergeCell ref="L73:N74"/>
    <mergeCell ref="X67:Z67"/>
    <mergeCell ref="X68:Z68"/>
    <mergeCell ref="D76:E76"/>
    <mergeCell ref="F76:G76"/>
    <mergeCell ref="H76:I76"/>
    <mergeCell ref="J76:N76"/>
    <mergeCell ref="D75:E75"/>
    <mergeCell ref="F75:G75"/>
    <mergeCell ref="H75:I75"/>
    <mergeCell ref="S46:Z46"/>
    <mergeCell ref="N47:N48"/>
    <mergeCell ref="J72:K72"/>
    <mergeCell ref="L72:N72"/>
    <mergeCell ref="J75:N75"/>
    <mergeCell ref="S70:T70"/>
    <mergeCell ref="Q71:Z71"/>
    <mergeCell ref="E47:E48"/>
    <mergeCell ref="D73:E74"/>
    <mergeCell ref="F73:G74"/>
    <mergeCell ref="H73:I74"/>
    <mergeCell ref="A71:P71"/>
    <mergeCell ref="A49:A66"/>
    <mergeCell ref="G47:G48"/>
    <mergeCell ref="A47:A48"/>
    <mergeCell ref="Q72:T72"/>
    <mergeCell ref="W72:Z72"/>
    <mergeCell ref="D72:E72"/>
    <mergeCell ref="F72:G72"/>
    <mergeCell ref="H72:I72"/>
    <mergeCell ref="D47:D48"/>
    <mergeCell ref="F47:F48"/>
    <mergeCell ref="I47:I48"/>
    <mergeCell ref="H47:H48"/>
    <mergeCell ref="O47:O48"/>
    <mergeCell ref="C47:C48"/>
    <mergeCell ref="M47:M48"/>
    <mergeCell ref="U38:V38"/>
    <mergeCell ref="C43:D43"/>
    <mergeCell ref="U43:V43"/>
    <mergeCell ref="B44:E44"/>
    <mergeCell ref="U44:V44"/>
    <mergeCell ref="U39:V39"/>
    <mergeCell ref="U40:V40"/>
    <mergeCell ref="C41:D41"/>
    <mergeCell ref="U41:V41"/>
    <mergeCell ref="C42:D42"/>
    <mergeCell ref="U42:V42"/>
    <mergeCell ref="Q47:Q48"/>
    <mergeCell ref="R47:R48"/>
    <mergeCell ref="P47:P48"/>
    <mergeCell ref="J47:J48"/>
    <mergeCell ref="K47:K48"/>
    <mergeCell ref="B46:C46"/>
    <mergeCell ref="D46:R46"/>
    <mergeCell ref="B47:B48"/>
    <mergeCell ref="U21:V21"/>
    <mergeCell ref="U22:V22"/>
    <mergeCell ref="U28:V28"/>
    <mergeCell ref="U30:V30"/>
    <mergeCell ref="U31:V31"/>
    <mergeCell ref="U19:V20"/>
    <mergeCell ref="U25:V25"/>
    <mergeCell ref="U24:V24"/>
    <mergeCell ref="U23:V23"/>
    <mergeCell ref="U26:V26"/>
    <mergeCell ref="C19:D19"/>
    <mergeCell ref="B7:E8"/>
    <mergeCell ref="F7:K8"/>
    <mergeCell ref="O7:P7"/>
    <mergeCell ref="A2:Z2"/>
    <mergeCell ref="B5:E6"/>
    <mergeCell ref="F5:K6"/>
    <mergeCell ref="O6:P6"/>
    <mergeCell ref="B9:E10"/>
    <mergeCell ref="F9:K10"/>
    <mergeCell ref="B11:E12"/>
    <mergeCell ref="F11:K12"/>
    <mergeCell ref="B13:E14"/>
    <mergeCell ref="F13:K14"/>
    <mergeCell ref="B15:E16"/>
    <mergeCell ref="W19:Y19"/>
    <mergeCell ref="Q73:T74"/>
    <mergeCell ref="U73:U74"/>
    <mergeCell ref="V73:V74"/>
    <mergeCell ref="W73:Z78"/>
    <mergeCell ref="Q75:T75"/>
    <mergeCell ref="U33:V33"/>
    <mergeCell ref="X69:Z69"/>
    <mergeCell ref="S47:U47"/>
    <mergeCell ref="V47:V48"/>
    <mergeCell ref="W47:Z48"/>
    <mergeCell ref="S48:T48"/>
    <mergeCell ref="S67:T67"/>
    <mergeCell ref="S68:T68"/>
    <mergeCell ref="S69:T69"/>
    <mergeCell ref="W50:Z50"/>
    <mergeCell ref="W58:Z58"/>
    <mergeCell ref="W59:Z59"/>
    <mergeCell ref="W60:Z60"/>
    <mergeCell ref="W54:Z54"/>
    <mergeCell ref="W55:Z55"/>
    <mergeCell ref="W56:Z56"/>
    <mergeCell ref="Q76:T76"/>
    <mergeCell ref="U76:V76"/>
    <mergeCell ref="Q77:V77"/>
  </mergeCells>
  <conditionalFormatting sqref="O66:R66">
    <cfRule type="cellIs" dxfId="27" priority="250" operator="lessThan">
      <formula>-70</formula>
    </cfRule>
    <cfRule type="cellIs" dxfId="26" priority="251" operator="greaterThan">
      <formula>80</formula>
    </cfRule>
  </conditionalFormatting>
  <conditionalFormatting sqref="U72:U75">
    <cfRule type="cellIs" dxfId="25" priority="248" operator="lessThan">
      <formula>-50</formula>
    </cfRule>
    <cfRule type="cellIs" dxfId="24" priority="249" operator="greaterThan">
      <formula>50</formula>
    </cfRule>
  </conditionalFormatting>
  <conditionalFormatting sqref="N49:R49">
    <cfRule type="cellIs" dxfId="23" priority="195" operator="lessThan">
      <formula>-70</formula>
    </cfRule>
    <cfRule type="cellIs" dxfId="22" priority="196" operator="greaterThan">
      <formula>80</formula>
    </cfRule>
  </conditionalFormatting>
  <conditionalFormatting sqref="N50:R50">
    <cfRule type="cellIs" dxfId="21" priority="193" operator="lessThan">
      <formula>-70</formula>
    </cfRule>
    <cfRule type="cellIs" dxfId="20" priority="194" operator="greaterThan">
      <formula>80</formula>
    </cfRule>
  </conditionalFormatting>
  <conditionalFormatting sqref="N51:R51">
    <cfRule type="cellIs" dxfId="19" priority="191" operator="lessThan">
      <formula>-70</formula>
    </cfRule>
    <cfRule type="cellIs" dxfId="18" priority="192" operator="greaterThan">
      <formula>80</formula>
    </cfRule>
  </conditionalFormatting>
  <conditionalFormatting sqref="N52:R52">
    <cfRule type="cellIs" dxfId="17" priority="189" operator="lessThan">
      <formula>-70</formula>
    </cfRule>
    <cfRule type="cellIs" dxfId="16" priority="190" operator="greaterThan">
      <formula>80</formula>
    </cfRule>
  </conditionalFormatting>
  <conditionalFormatting sqref="N57:R65">
    <cfRule type="cellIs" dxfId="15" priority="183" operator="lessThan">
      <formula>-70</formula>
    </cfRule>
    <cfRule type="cellIs" dxfId="14" priority="184" operator="greaterThan">
      <formula>80</formula>
    </cfRule>
  </conditionalFormatting>
  <conditionalFormatting sqref="N53:R56">
    <cfRule type="cellIs" dxfId="13" priority="73" operator="lessThan">
      <formula>-70</formula>
    </cfRule>
    <cfRule type="cellIs" dxfId="12" priority="74" operator="greaterThan">
      <formula>80</formula>
    </cfRule>
  </conditionalFormatting>
  <conditionalFormatting sqref="F15:K15 G16:K16">
    <cfRule type="cellIs" dxfId="11" priority="10" operator="equal">
      <formula>"E4500"</formula>
    </cfRule>
    <cfRule type="cellIs" dxfId="10" priority="11" operator="equal">
      <formula>"E5000"</formula>
    </cfRule>
    <cfRule type="cellIs" dxfId="9" priority="12" operator="equal">
      <formula>"E4000"</formula>
    </cfRule>
  </conditionalFormatting>
  <conditionalFormatting sqref="F15:K15 G16:K16">
    <cfRule type="cellIs" dxfId="8" priority="7" operator="equal">
      <formula>"E4500"</formula>
    </cfRule>
    <cfRule type="cellIs" dxfId="7" priority="8" operator="equal">
      <formula>"E5000"</formula>
    </cfRule>
    <cfRule type="cellIs" dxfId="6" priority="9" operator="equal">
      <formula>"E4000"</formula>
    </cfRule>
  </conditionalFormatting>
  <conditionalFormatting sqref="F16">
    <cfRule type="cellIs" dxfId="5" priority="4" operator="equal">
      <formula>"E4500"</formula>
    </cfRule>
    <cfRule type="cellIs" dxfId="4" priority="5" operator="equal">
      <formula>"E5000"</formula>
    </cfRule>
    <cfRule type="cellIs" dxfId="3" priority="6" operator="equal">
      <formula>"E4000"</formula>
    </cfRule>
  </conditionalFormatting>
  <conditionalFormatting sqref="F16">
    <cfRule type="cellIs" dxfId="2" priority="1" operator="equal">
      <formula>"E4500"</formula>
    </cfRule>
    <cfRule type="cellIs" dxfId="1" priority="2" operator="equal">
      <formula>"E5000"</formula>
    </cfRule>
    <cfRule type="cellIs" dxfId="0" priority="3" operator="equal">
      <formula>"E4000"</formula>
    </cfRule>
  </conditionalFormatting>
  <pageMargins left="0.7" right="0.7" top="0.75" bottom="0.75" header="0.3" footer="0.3"/>
  <pageSetup paperSize="9" scale="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vessel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Neng Anis Sahatullissaida</dc:creator>
  <cp:lastModifiedBy>Artha Alam</cp:lastModifiedBy>
  <cp:lastPrinted>2016-12-08T03:09:51Z</cp:lastPrinted>
  <dcterms:created xsi:type="dcterms:W3CDTF">2016-12-08T01:10:11Z</dcterms:created>
  <dcterms:modified xsi:type="dcterms:W3CDTF">2021-08-08T11:55:57Z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