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35" yWindow="3120" windowWidth="7125" windowHeight="1875" activeTab="2"/>
  </bookViews>
  <sheets>
    <sheet name="Raw data" sheetId="1" r:id="rId1"/>
    <sheet name="Summarized data" sheetId="2" r:id="rId2"/>
    <sheet name="Clustering" sheetId="3" r:id="rId3"/>
  </sheets>
  <calcPr calcId="145621"/>
</workbook>
</file>

<file path=xl/calcChain.xml><?xml version="1.0" encoding="utf-8"?>
<calcChain xmlns="http://schemas.openxmlformats.org/spreadsheetml/2006/main">
  <c r="E24" i="3" l="1"/>
  <c r="E23" i="3"/>
  <c r="E20" i="3"/>
  <c r="E19" i="3"/>
  <c r="E16" i="3"/>
  <c r="E15" i="3"/>
  <c r="J12" i="3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Y60" i="1" s="1"/>
  <c r="AB60" i="1"/>
  <c r="AA60" i="1"/>
  <c r="Z60" i="1"/>
  <c r="Y60" i="1"/>
  <c r="X60" i="1"/>
  <c r="W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V58" i="1"/>
  <c r="AU58" i="1"/>
  <c r="AT58" i="1"/>
  <c r="AS58" i="1"/>
  <c r="AR58" i="1"/>
  <c r="AR50" i="1" s="1"/>
  <c r="AQ58" i="1"/>
  <c r="AP58" i="1"/>
  <c r="AO58" i="1"/>
  <c r="AN58" i="1"/>
  <c r="AM58" i="1"/>
  <c r="AL58" i="1"/>
  <c r="AK58" i="1"/>
  <c r="AK50" i="1" s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V57" i="1"/>
  <c r="AU57" i="1"/>
  <c r="AT57" i="1"/>
  <c r="AS57" i="1"/>
  <c r="AR57" i="1"/>
  <c r="AQ57" i="1"/>
  <c r="AP57" i="1"/>
  <c r="AO57" i="1"/>
  <c r="AN57" i="1"/>
  <c r="AN50" i="1" s="1"/>
  <c r="AM57" i="1"/>
  <c r="AL57" i="1"/>
  <c r="AK57" i="1"/>
  <c r="AJ57" i="1"/>
  <c r="AJ50" i="1" s="1"/>
  <c r="AI57" i="1"/>
  <c r="AI50" i="1" s="1"/>
  <c r="AH57" i="1"/>
  <c r="AG57" i="1"/>
  <c r="AF57" i="1"/>
  <c r="AE57" i="1"/>
  <c r="AD57" i="1"/>
  <c r="AC57" i="1"/>
  <c r="AB57" i="1"/>
  <c r="AA57" i="1"/>
  <c r="Z57" i="1"/>
  <c r="Y57" i="1"/>
  <c r="X57" i="1"/>
  <c r="W57" i="1"/>
  <c r="AV56" i="1"/>
  <c r="AU56" i="1"/>
  <c r="AT56" i="1"/>
  <c r="AS56" i="1"/>
  <c r="AR56" i="1"/>
  <c r="AQ56" i="1"/>
  <c r="AP56" i="1"/>
  <c r="AO56" i="1"/>
  <c r="AO50" i="1" s="1"/>
  <c r="AN56" i="1"/>
  <c r="AM56" i="1"/>
  <c r="AL56" i="1"/>
  <c r="AK56" i="1"/>
  <c r="AJ56" i="1"/>
  <c r="AI56" i="1"/>
  <c r="AH56" i="1"/>
  <c r="AG56" i="1"/>
  <c r="AG50" i="1" s="1"/>
  <c r="AF56" i="1"/>
  <c r="AE56" i="1"/>
  <c r="AD56" i="1"/>
  <c r="AC56" i="1"/>
  <c r="AB56" i="1"/>
  <c r="AA56" i="1"/>
  <c r="Z56" i="1"/>
  <c r="Y56" i="1"/>
  <c r="X56" i="1"/>
  <c r="W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X52" i="1" s="1"/>
  <c r="AB52" i="1"/>
  <c r="AA52" i="1"/>
  <c r="Z52" i="1"/>
  <c r="Y52" i="1"/>
  <c r="X52" i="1"/>
  <c r="W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S50" i="1" l="1"/>
  <c r="Z50" i="1"/>
  <c r="AT50" i="1"/>
  <c r="AQ50" i="1"/>
  <c r="AP50" i="1"/>
  <c r="AX58" i="1"/>
  <c r="AD50" i="1"/>
  <c r="AH50" i="1"/>
  <c r="AV50" i="1"/>
  <c r="AU50" i="1"/>
  <c r="AM50" i="1"/>
  <c r="AL50" i="1"/>
  <c r="Y50" i="1"/>
  <c r="W50" i="1"/>
  <c r="AA50" i="1"/>
  <c r="AE50" i="1"/>
  <c r="X50" i="1"/>
  <c r="AB50" i="1"/>
  <c r="AF50" i="1"/>
  <c r="AX56" i="1"/>
  <c r="AC50" i="1"/>
  <c r="AX54" i="1"/>
  <c r="AX60" i="1"/>
  <c r="AW51" i="1"/>
  <c r="AW53" i="1"/>
  <c r="AY54" i="1"/>
  <c r="AW55" i="1"/>
  <c r="AW57" i="1"/>
  <c r="AY58" i="1"/>
  <c r="AW59" i="1"/>
  <c r="AY51" i="1"/>
  <c r="AX53" i="1"/>
  <c r="AY55" i="1"/>
  <c r="AX57" i="1"/>
  <c r="AY59" i="1"/>
  <c r="AX51" i="1"/>
  <c r="AW56" i="1"/>
  <c r="AY52" i="1"/>
  <c r="AW54" i="1"/>
  <c r="AY56" i="1"/>
  <c r="AW58" i="1"/>
  <c r="AY53" i="1"/>
  <c r="AY57" i="1"/>
  <c r="AW60" i="1"/>
  <c r="AW52" i="1"/>
  <c r="AX55" i="1"/>
  <c r="AX59" i="1"/>
  <c r="AW50" i="1" l="1"/>
  <c r="AY50" i="1"/>
  <c r="AX50" i="1"/>
  <c r="J8" i="3"/>
  <c r="J6" i="3"/>
  <c r="J11" i="3"/>
  <c r="J10" i="3"/>
  <c r="J9" i="3"/>
  <c r="J7" i="3"/>
  <c r="J5" i="3"/>
  <c r="J4" i="3"/>
  <c r="J3" i="3"/>
  <c r="AV31" i="1" l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T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Y17" i="1" s="1"/>
  <c r="AC17" i="1"/>
  <c r="AB17" i="1"/>
  <c r="AA17" i="1"/>
  <c r="Z17" i="1"/>
  <c r="Y17" i="1"/>
  <c r="X17" i="1"/>
  <c r="W17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T16" i="1"/>
  <c r="AR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M15" i="1"/>
  <c r="AL15" i="1"/>
  <c r="AK15" i="1"/>
  <c r="AF15" i="1"/>
  <c r="AE15" i="1"/>
  <c r="AC15" i="1"/>
  <c r="AD15" i="1"/>
  <c r="AT15" i="1"/>
  <c r="AR15" i="1"/>
  <c r="AP15" i="1"/>
  <c r="W15" i="1"/>
  <c r="X15" i="1"/>
  <c r="Y15" i="1"/>
  <c r="Z15" i="1"/>
  <c r="AA15" i="1"/>
  <c r="AB15" i="1"/>
  <c r="AO15" i="1"/>
  <c r="AN15" i="1"/>
  <c r="AJ15" i="1"/>
  <c r="AI15" i="1"/>
  <c r="AH15" i="1"/>
  <c r="AG15" i="1"/>
  <c r="W28" i="1"/>
  <c r="X28" i="1"/>
  <c r="Y28" i="1"/>
  <c r="Z28" i="1"/>
  <c r="AA28" i="1"/>
  <c r="AB28" i="1"/>
  <c r="AC28" i="1"/>
  <c r="AX28" i="1" s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Y45" i="1" l="1"/>
  <c r="AX17" i="1"/>
  <c r="AX31" i="1"/>
  <c r="AY31" i="1"/>
  <c r="AW31" i="1"/>
  <c r="AW17" i="1"/>
  <c r="AW45" i="1"/>
  <c r="AX45" i="1"/>
  <c r="AY15" i="1"/>
  <c r="AX15" i="1"/>
  <c r="AY30" i="1"/>
  <c r="AW15" i="1"/>
  <c r="AY43" i="1"/>
  <c r="AY29" i="1"/>
  <c r="AY44" i="1"/>
  <c r="AX44" i="1"/>
  <c r="AW44" i="1"/>
  <c r="AX43" i="1"/>
  <c r="AW43" i="1"/>
  <c r="AW30" i="1"/>
  <c r="AX30" i="1"/>
  <c r="AX29" i="1"/>
  <c r="AW29" i="1"/>
  <c r="AY16" i="1"/>
  <c r="AX16" i="1"/>
  <c r="AW16" i="1"/>
  <c r="AY28" i="1"/>
  <c r="AY42" i="1"/>
  <c r="AW42" i="1"/>
  <c r="AX42" i="1"/>
  <c r="AY14" i="1"/>
  <c r="AW14" i="1"/>
  <c r="AX14" i="1"/>
  <c r="Y41" i="1"/>
  <c r="AB41" i="1"/>
  <c r="AS41" i="1"/>
  <c r="AR41" i="1"/>
  <c r="AV41" i="1"/>
  <c r="AU41" i="1"/>
  <c r="AT41" i="1"/>
  <c r="AQ41" i="1"/>
  <c r="AP41" i="1"/>
  <c r="AO41" i="1"/>
  <c r="AN41" i="1"/>
  <c r="AM41" i="1"/>
  <c r="X41" i="1"/>
  <c r="AA41" i="1"/>
  <c r="AL41" i="1"/>
  <c r="AK41" i="1"/>
  <c r="AJ41" i="1"/>
  <c r="AI41" i="1"/>
  <c r="AH41" i="1"/>
  <c r="W41" i="1"/>
  <c r="Z41" i="1"/>
  <c r="AG41" i="1"/>
  <c r="AF41" i="1"/>
  <c r="AE41" i="1"/>
  <c r="AD41" i="1"/>
  <c r="AC41" i="1"/>
  <c r="Y27" i="1"/>
  <c r="AB27" i="1"/>
  <c r="AU27" i="1"/>
  <c r="AT27" i="1"/>
  <c r="AS27" i="1"/>
  <c r="AQ27" i="1"/>
  <c r="AP27" i="1"/>
  <c r="AO27" i="1"/>
  <c r="AN27" i="1"/>
  <c r="AM27" i="1"/>
  <c r="X27" i="1"/>
  <c r="AA27" i="1"/>
  <c r="AL27" i="1"/>
  <c r="AK27" i="1"/>
  <c r="AJ27" i="1"/>
  <c r="AI27" i="1"/>
  <c r="AH27" i="1"/>
  <c r="W27" i="1"/>
  <c r="Z27" i="1"/>
  <c r="AG27" i="1"/>
  <c r="AF27" i="1"/>
  <c r="AE27" i="1"/>
  <c r="AD27" i="1"/>
  <c r="AC27" i="1"/>
  <c r="AV27" i="1"/>
  <c r="AR27" i="1"/>
  <c r="Y13" i="1"/>
  <c r="AB13" i="1"/>
  <c r="AV13" i="1"/>
  <c r="AU13" i="1"/>
  <c r="AT13" i="1"/>
  <c r="AS13" i="1"/>
  <c r="AR13" i="1"/>
  <c r="AQ13" i="1"/>
  <c r="AP13" i="1"/>
  <c r="AO13" i="1"/>
  <c r="AN13" i="1"/>
  <c r="AM13" i="1"/>
  <c r="X13" i="1"/>
  <c r="AA13" i="1"/>
  <c r="AL13" i="1"/>
  <c r="AK13" i="1"/>
  <c r="AJ13" i="1"/>
  <c r="AI13" i="1"/>
  <c r="AH13" i="1"/>
  <c r="W13" i="1"/>
  <c r="Z13" i="1"/>
  <c r="AG13" i="1"/>
  <c r="AF13" i="1"/>
  <c r="AE13" i="1"/>
  <c r="AD13" i="1"/>
  <c r="AC13" i="1"/>
  <c r="AY41" i="1" l="1"/>
  <c r="AX41" i="1"/>
  <c r="AX27" i="1"/>
  <c r="AY27" i="1"/>
  <c r="AY13" i="1"/>
  <c r="AW13" i="1"/>
  <c r="AX13" i="1"/>
  <c r="AW27" i="1"/>
  <c r="AW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12" i="1"/>
  <c r="AB11" i="1"/>
  <c r="AB10" i="1"/>
  <c r="AB9" i="1"/>
  <c r="AA12" i="1"/>
  <c r="AA11" i="1"/>
  <c r="AA10" i="1"/>
  <c r="AA9" i="1"/>
  <c r="AA8" i="1"/>
  <c r="AB8" i="1"/>
  <c r="Z12" i="1"/>
  <c r="Z11" i="1"/>
  <c r="Z10" i="1"/>
  <c r="Z9" i="1"/>
  <c r="Z8" i="1"/>
  <c r="Y40" i="1"/>
  <c r="Y39" i="1"/>
  <c r="Y38" i="1"/>
  <c r="Y37" i="1"/>
  <c r="Y36" i="1"/>
  <c r="Y26" i="1"/>
  <c r="Y25" i="1"/>
  <c r="Y24" i="1"/>
  <c r="Y23" i="1"/>
  <c r="Y22" i="1"/>
  <c r="Y12" i="1"/>
  <c r="Y11" i="1"/>
  <c r="Y10" i="1"/>
  <c r="Y9" i="1"/>
  <c r="Y8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X40" i="1"/>
  <c r="W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X39" i="1"/>
  <c r="W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X38" i="1"/>
  <c r="W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X37" i="1"/>
  <c r="W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X36" i="1"/>
  <c r="W36" i="1"/>
  <c r="AY38" i="1" l="1"/>
  <c r="AY39" i="1"/>
  <c r="AX36" i="1"/>
  <c r="AY36" i="1"/>
  <c r="AW36" i="1"/>
  <c r="AY37" i="1"/>
  <c r="AX40" i="1"/>
  <c r="AW40" i="1"/>
  <c r="AY40" i="1"/>
  <c r="AX39" i="1"/>
  <c r="AX38" i="1"/>
  <c r="AX37" i="1"/>
  <c r="AW37" i="1"/>
  <c r="AW38" i="1"/>
  <c r="AW39" i="1"/>
  <c r="AM22" i="1"/>
  <c r="AN22" i="1"/>
  <c r="AO22" i="1"/>
  <c r="AP22" i="1"/>
  <c r="AQ22" i="1"/>
  <c r="AR22" i="1"/>
  <c r="AS22" i="1"/>
  <c r="AT22" i="1"/>
  <c r="AU22" i="1"/>
  <c r="AV22" i="1"/>
  <c r="AM23" i="1"/>
  <c r="AN23" i="1"/>
  <c r="AO23" i="1"/>
  <c r="AP23" i="1"/>
  <c r="AQ23" i="1"/>
  <c r="AR23" i="1"/>
  <c r="AS23" i="1"/>
  <c r="AT23" i="1"/>
  <c r="AU23" i="1"/>
  <c r="AV23" i="1"/>
  <c r="AM24" i="1"/>
  <c r="AN24" i="1"/>
  <c r="AO24" i="1"/>
  <c r="AP24" i="1"/>
  <c r="AQ24" i="1"/>
  <c r="AR24" i="1"/>
  <c r="AS24" i="1"/>
  <c r="AT24" i="1"/>
  <c r="AU24" i="1"/>
  <c r="AV24" i="1"/>
  <c r="AM25" i="1"/>
  <c r="AN25" i="1"/>
  <c r="AO25" i="1"/>
  <c r="AP25" i="1"/>
  <c r="AQ25" i="1"/>
  <c r="AR25" i="1"/>
  <c r="AS25" i="1"/>
  <c r="AT25" i="1"/>
  <c r="AU25" i="1"/>
  <c r="AV25" i="1"/>
  <c r="AM26" i="1"/>
  <c r="AN26" i="1"/>
  <c r="AO26" i="1"/>
  <c r="AP26" i="1"/>
  <c r="AQ26" i="1"/>
  <c r="AR26" i="1"/>
  <c r="AS26" i="1"/>
  <c r="AT26" i="1"/>
  <c r="AU26" i="1"/>
  <c r="AV26" i="1"/>
  <c r="AM9" i="1"/>
  <c r="AN9" i="1"/>
  <c r="AO9" i="1"/>
  <c r="AP9" i="1"/>
  <c r="AQ9" i="1"/>
  <c r="AR9" i="1"/>
  <c r="AS9" i="1"/>
  <c r="AT9" i="1"/>
  <c r="AU9" i="1"/>
  <c r="AV9" i="1"/>
  <c r="AM10" i="1"/>
  <c r="AN10" i="1"/>
  <c r="AO10" i="1"/>
  <c r="AP10" i="1"/>
  <c r="AQ10" i="1"/>
  <c r="AR10" i="1"/>
  <c r="AS10" i="1"/>
  <c r="AT10" i="1"/>
  <c r="AU10" i="1"/>
  <c r="AV10" i="1"/>
  <c r="AM11" i="1"/>
  <c r="AN11" i="1"/>
  <c r="AO11" i="1"/>
  <c r="AP11" i="1"/>
  <c r="AQ11" i="1"/>
  <c r="AR11" i="1"/>
  <c r="AS11" i="1"/>
  <c r="AT11" i="1"/>
  <c r="AU11" i="1"/>
  <c r="AV11" i="1"/>
  <c r="AM12" i="1"/>
  <c r="AN12" i="1"/>
  <c r="AO12" i="1"/>
  <c r="AP12" i="1"/>
  <c r="AQ12" i="1"/>
  <c r="AR12" i="1"/>
  <c r="AS12" i="1"/>
  <c r="AT12" i="1"/>
  <c r="AU12" i="1"/>
  <c r="AV12" i="1"/>
  <c r="AV8" i="1"/>
  <c r="AU8" i="1"/>
  <c r="AT8" i="1"/>
  <c r="AS8" i="1"/>
  <c r="AR8" i="1"/>
  <c r="AQ8" i="1"/>
  <c r="AP8" i="1"/>
  <c r="AO8" i="1"/>
  <c r="AN8" i="1"/>
  <c r="AM8" i="1"/>
  <c r="X25" i="1"/>
  <c r="X11" i="1"/>
  <c r="AL26" i="1" l="1"/>
  <c r="AK26" i="1"/>
  <c r="AJ26" i="1"/>
  <c r="AI26" i="1"/>
  <c r="AH26" i="1"/>
  <c r="AG26" i="1"/>
  <c r="AF26" i="1"/>
  <c r="AE26" i="1"/>
  <c r="AD26" i="1"/>
  <c r="AC26" i="1"/>
  <c r="X26" i="1"/>
  <c r="W26" i="1"/>
  <c r="AL25" i="1"/>
  <c r="AK25" i="1"/>
  <c r="AJ25" i="1"/>
  <c r="AI25" i="1"/>
  <c r="AH25" i="1"/>
  <c r="AG25" i="1"/>
  <c r="AF25" i="1"/>
  <c r="AE25" i="1"/>
  <c r="AD25" i="1"/>
  <c r="AC25" i="1"/>
  <c r="W25" i="1"/>
  <c r="AL24" i="1"/>
  <c r="AK24" i="1"/>
  <c r="AJ24" i="1"/>
  <c r="AI24" i="1"/>
  <c r="AH24" i="1"/>
  <c r="AG24" i="1"/>
  <c r="AF24" i="1"/>
  <c r="AE24" i="1"/>
  <c r="AD24" i="1"/>
  <c r="AC24" i="1"/>
  <c r="X24" i="1"/>
  <c r="W24" i="1"/>
  <c r="AL23" i="1"/>
  <c r="AK23" i="1"/>
  <c r="AJ23" i="1"/>
  <c r="AI23" i="1"/>
  <c r="AH23" i="1"/>
  <c r="AG23" i="1"/>
  <c r="AF23" i="1"/>
  <c r="AE23" i="1"/>
  <c r="AD23" i="1"/>
  <c r="AC23" i="1"/>
  <c r="X23" i="1"/>
  <c r="W23" i="1"/>
  <c r="AL22" i="1"/>
  <c r="AK22" i="1"/>
  <c r="AJ22" i="1"/>
  <c r="AI22" i="1"/>
  <c r="AH22" i="1"/>
  <c r="AG22" i="1"/>
  <c r="AF22" i="1"/>
  <c r="AE22" i="1"/>
  <c r="AD22" i="1"/>
  <c r="AC22" i="1"/>
  <c r="X22" i="1"/>
  <c r="W22" i="1"/>
  <c r="X12" i="1"/>
  <c r="X10" i="1"/>
  <c r="X9" i="1"/>
  <c r="X8" i="1"/>
  <c r="W12" i="1"/>
  <c r="W11" i="1"/>
  <c r="W10" i="1"/>
  <c r="W9" i="1"/>
  <c r="W8" i="1"/>
  <c r="AC8" i="1"/>
  <c r="AD8" i="1"/>
  <c r="AE8" i="1"/>
  <c r="AF8" i="1"/>
  <c r="AG8" i="1"/>
  <c r="AH8" i="1"/>
  <c r="AI8" i="1"/>
  <c r="AJ8" i="1"/>
  <c r="AK8" i="1"/>
  <c r="AL8" i="1"/>
  <c r="AC9" i="1"/>
  <c r="AD9" i="1"/>
  <c r="AE9" i="1"/>
  <c r="AF9" i="1"/>
  <c r="AG9" i="1"/>
  <c r="AH9" i="1"/>
  <c r="AI9" i="1"/>
  <c r="AJ9" i="1"/>
  <c r="AK9" i="1"/>
  <c r="AL9" i="1"/>
  <c r="AC10" i="1"/>
  <c r="AD10" i="1"/>
  <c r="AE10" i="1"/>
  <c r="AF10" i="1"/>
  <c r="AG10" i="1"/>
  <c r="AH10" i="1"/>
  <c r="AI10" i="1"/>
  <c r="AJ10" i="1"/>
  <c r="AK10" i="1"/>
  <c r="AL10" i="1"/>
  <c r="AC11" i="1"/>
  <c r="AD11" i="1"/>
  <c r="AE11" i="1"/>
  <c r="AF11" i="1"/>
  <c r="AG11" i="1"/>
  <c r="AH11" i="1"/>
  <c r="AI11" i="1"/>
  <c r="AJ11" i="1"/>
  <c r="AK11" i="1"/>
  <c r="AL11" i="1"/>
  <c r="AC12" i="1"/>
  <c r="AD12" i="1"/>
  <c r="AE12" i="1"/>
  <c r="AF12" i="1"/>
  <c r="AG12" i="1"/>
  <c r="AH12" i="1"/>
  <c r="AI12" i="1"/>
  <c r="AJ12" i="1"/>
  <c r="AK12" i="1"/>
  <c r="AL12" i="1"/>
  <c r="AY23" i="1" l="1"/>
  <c r="AY24" i="1"/>
  <c r="AY11" i="1"/>
  <c r="AY9" i="1"/>
  <c r="AY25" i="1"/>
  <c r="AY10" i="1"/>
  <c r="AY22" i="1"/>
  <c r="AY8" i="1"/>
  <c r="AY26" i="1"/>
  <c r="AY12" i="1"/>
  <c r="AW11" i="1"/>
  <c r="AX10" i="1"/>
  <c r="AX12" i="1"/>
  <c r="AX9" i="1"/>
  <c r="AW23" i="1"/>
  <c r="AW25" i="1"/>
  <c r="AW9" i="1"/>
  <c r="AW8" i="1"/>
  <c r="AX22" i="1"/>
  <c r="AX24" i="1"/>
  <c r="AX26" i="1"/>
  <c r="AX11" i="1"/>
  <c r="AX23" i="1"/>
  <c r="AX25" i="1"/>
  <c r="AW22" i="1"/>
  <c r="AW24" i="1"/>
  <c r="AW26" i="1"/>
  <c r="AX8" i="1"/>
  <c r="AW12" i="1"/>
  <c r="AW10" i="1"/>
</calcChain>
</file>

<file path=xl/comments1.xml><?xml version="1.0" encoding="utf-8"?>
<comments xmlns="http://schemas.openxmlformats.org/spreadsheetml/2006/main">
  <authors>
    <author>Artie</author>
  </authors>
  <commentList>
    <comment ref="B28" authorId="0">
      <text>
        <r>
          <rPr>
            <b/>
            <sz val="9"/>
            <color indexed="81"/>
            <rFont val="Tahoma"/>
            <charset val="1"/>
          </rPr>
          <t>Artie:</t>
        </r>
        <r>
          <rPr>
            <sz val="9"/>
            <color indexed="81"/>
            <rFont val="Tahoma"/>
            <charset val="1"/>
          </rPr>
          <t xml:space="preserve">
No structural features detected, same results as N</t>
        </r>
      </text>
    </comment>
  </commentList>
</comments>
</file>

<file path=xl/sharedStrings.xml><?xml version="1.0" encoding="utf-8"?>
<sst xmlns="http://schemas.openxmlformats.org/spreadsheetml/2006/main" count="125" uniqueCount="34">
  <si>
    <t>Top 5</t>
  </si>
  <si>
    <t>N</t>
  </si>
  <si>
    <t>N+S</t>
  </si>
  <si>
    <t>Query1</t>
  </si>
  <si>
    <t>Query2</t>
  </si>
  <si>
    <t>Query3</t>
  </si>
  <si>
    <t>Query4</t>
  </si>
  <si>
    <t>Query5</t>
  </si>
  <si>
    <t>Top 10</t>
  </si>
  <si>
    <t>DCG</t>
  </si>
  <si>
    <t>Top5</t>
  </si>
  <si>
    <t>Top10</t>
  </si>
  <si>
    <t>Top20</t>
  </si>
  <si>
    <t>N+S+NN</t>
  </si>
  <si>
    <t>Strict Precision</t>
  </si>
  <si>
    <t>Loose Precision</t>
  </si>
  <si>
    <t>1 Strict relevant</t>
  </si>
  <si>
    <t>0.5 Partially relevant</t>
  </si>
  <si>
    <t>0 No relevant</t>
  </si>
  <si>
    <t>Rank</t>
  </si>
  <si>
    <t>Query6</t>
  </si>
  <si>
    <t>Query7</t>
  </si>
  <si>
    <t>Query8</t>
  </si>
  <si>
    <t>Query9</t>
  </si>
  <si>
    <t>Query10</t>
  </si>
  <si>
    <t>Scenario</t>
  </si>
  <si>
    <t>k</t>
  </si>
  <si>
    <t>Min.</t>
  </si>
  <si>
    <t>Avg</t>
  </si>
  <si>
    <t>Max</t>
  </si>
  <si>
    <t>Intercluster distance</t>
  </si>
  <si>
    <t>Intracluster distance</t>
  </si>
  <si>
    <t>Min</t>
  </si>
  <si>
    <t>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</si>
</sst>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Clustering!$D$3:$D$12</c:f>
              <c:numCache>
                <c:formatCode>General</c:formatCode>
                <c:ptCount val="10"/>
                <c:pt idx="0">
                  <c:v>0.376</c:v>
                </c:pt>
                <c:pt idx="1">
                  <c:v>0.36799999999999999</c:v>
                </c:pt>
                <c:pt idx="2">
                  <c:v>0.52600000000000002</c:v>
                </c:pt>
                <c:pt idx="3">
                  <c:v>0.55300000000000005</c:v>
                </c:pt>
                <c:pt idx="4">
                  <c:v>0.47499999999999998</c:v>
                </c:pt>
                <c:pt idx="5">
                  <c:v>0.48899999999999999</c:v>
                </c:pt>
                <c:pt idx="6">
                  <c:v>0.30399999999999999</c:v>
                </c:pt>
                <c:pt idx="7">
                  <c:v>0.186</c:v>
                </c:pt>
                <c:pt idx="8">
                  <c:v>9.6000000000000002E-2</c:v>
                </c:pt>
                <c:pt idx="9">
                  <c:v>0.107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Clustering!$E$3:$E$12</c:f>
              <c:numCache>
                <c:formatCode>General</c:formatCode>
                <c:ptCount val="10"/>
                <c:pt idx="0">
                  <c:v>0.376</c:v>
                </c:pt>
                <c:pt idx="1">
                  <c:v>0.55700000000000005</c:v>
                </c:pt>
                <c:pt idx="2">
                  <c:v>0.53879999999999995</c:v>
                </c:pt>
                <c:pt idx="3">
                  <c:v>0.628</c:v>
                </c:pt>
                <c:pt idx="4">
                  <c:v>0.78100000000000003</c:v>
                </c:pt>
                <c:pt idx="5">
                  <c:v>0.83299999999999996</c:v>
                </c:pt>
                <c:pt idx="6">
                  <c:v>0.91</c:v>
                </c:pt>
                <c:pt idx="7">
                  <c:v>0.93799999999999994</c:v>
                </c:pt>
                <c:pt idx="8">
                  <c:v>0.95530000000000004</c:v>
                </c:pt>
                <c:pt idx="9">
                  <c:v>0.96389999999999998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Clustering!$F$3:$F$12</c:f>
              <c:numCache>
                <c:formatCode>General</c:formatCode>
                <c:ptCount val="10"/>
                <c:pt idx="0">
                  <c:v>0.376</c:v>
                </c:pt>
                <c:pt idx="1">
                  <c:v>0.872</c:v>
                </c:pt>
                <c:pt idx="2">
                  <c:v>0.82299999999999995</c:v>
                </c:pt>
                <c:pt idx="3">
                  <c:v>0.92400000000000004</c:v>
                </c:pt>
                <c:pt idx="4">
                  <c:v>0.96399999999999997</c:v>
                </c:pt>
                <c:pt idx="5">
                  <c:v>0.995</c:v>
                </c:pt>
                <c:pt idx="6">
                  <c:v>0.995</c:v>
                </c:pt>
                <c:pt idx="7">
                  <c:v>0.999</c:v>
                </c:pt>
                <c:pt idx="8">
                  <c:v>0.999</c:v>
                </c:pt>
                <c:pt idx="9">
                  <c:v>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Clustering!$G$3:$G$12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4"/>
          <c:order val="4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Clustering!$H$3:$H$12</c:f>
              <c:numCache>
                <c:formatCode>General</c:formatCode>
                <c:ptCount val="10"/>
                <c:pt idx="0">
                  <c:v>0.91600000000000004</c:v>
                </c:pt>
                <c:pt idx="1">
                  <c:v>0.90700000000000003</c:v>
                </c:pt>
                <c:pt idx="2">
                  <c:v>0.88100000000000001</c:v>
                </c:pt>
                <c:pt idx="3">
                  <c:v>0.85899999999999999</c:v>
                </c:pt>
                <c:pt idx="4">
                  <c:v>0.81799999999999995</c:v>
                </c:pt>
                <c:pt idx="5">
                  <c:v>0.77200000000000002</c:v>
                </c:pt>
                <c:pt idx="6">
                  <c:v>0.73199999999999998</c:v>
                </c:pt>
                <c:pt idx="7">
                  <c:v>0.69399999999999995</c:v>
                </c:pt>
                <c:pt idx="8">
                  <c:v>0.65500000000000003</c:v>
                </c:pt>
                <c:pt idx="9">
                  <c:v>0.61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Clustering!$C$3:$C$12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Clustering!$I$3:$I$12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8992"/>
        <c:axId val="176148416"/>
      </c:scatterChart>
      <c:valAx>
        <c:axId val="176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48416"/>
        <c:crosses val="autoZero"/>
        <c:crossBetween val="midCat"/>
      </c:valAx>
      <c:valAx>
        <c:axId val="1761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4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180975</xdr:rowOff>
    </xdr:from>
    <xdr:to>
      <xdr:col>20</xdr:col>
      <xdr:colOff>219075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6D6D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60"/>
  <sheetViews>
    <sheetView topLeftCell="C21" workbookViewId="0">
      <selection activeCell="AW43" sqref="AW43"/>
    </sheetView>
  </sheetViews>
  <sheetFormatPr defaultRowHeight="15" x14ac:dyDescent="0.25"/>
  <cols>
    <col min="1" max="1" width="19.42578125" style="1" bestFit="1" customWidth="1"/>
    <col min="2" max="2" width="8.28515625" style="1" bestFit="1" customWidth="1"/>
    <col min="3" max="4" width="4" style="1" bestFit="1" customWidth="1"/>
    <col min="5" max="5" width="4" style="1" customWidth="1"/>
    <col min="6" max="6" width="4" style="1" bestFit="1" customWidth="1"/>
    <col min="7" max="22" width="4" style="1" customWidth="1"/>
    <col min="23" max="23" width="9.140625" style="1" bestFit="1" customWidth="1"/>
    <col min="24" max="24" width="6.7109375" style="1" bestFit="1" customWidth="1"/>
    <col min="25" max="28" width="6.7109375" style="1" customWidth="1"/>
    <col min="29" max="30" width="6.7109375" style="1" hidden="1" customWidth="1"/>
    <col min="31" max="31" width="4" style="1" hidden="1" customWidth="1"/>
    <col min="32" max="34" width="12" style="1" hidden="1" customWidth="1"/>
    <col min="35" max="35" width="2" style="1" hidden="1" customWidth="1"/>
    <col min="36" max="36" width="6.7109375" style="1" hidden="1" customWidth="1"/>
    <col min="37" max="48" width="12" style="1" hidden="1" customWidth="1"/>
    <col min="49" max="51" width="12" style="1" bestFit="1" customWidth="1"/>
    <col min="52" max="52" width="2" style="1" bestFit="1" customWidth="1"/>
    <col min="54" max="54" width="7.42578125" bestFit="1" customWidth="1"/>
    <col min="55" max="56" width="4" bestFit="1" customWidth="1"/>
    <col min="57" max="57" width="2" bestFit="1" customWidth="1"/>
    <col min="58" max="58" width="2" style="1" bestFit="1" customWidth="1"/>
    <col min="59" max="64" width="4" style="1" bestFit="1" customWidth="1"/>
    <col min="65" max="65" width="9.140625" style="1" bestFit="1" customWidth="1"/>
    <col min="66" max="66" width="6.7109375" style="1" bestFit="1" customWidth="1"/>
    <col min="67" max="67" width="2" style="1" hidden="1" customWidth="1"/>
    <col min="68" max="68" width="3" style="1" hidden="1" customWidth="1"/>
    <col min="69" max="76" width="0" style="1" hidden="1" customWidth="1"/>
    <col min="77" max="16384" width="9.140625" style="1"/>
  </cols>
  <sheetData>
    <row r="1" spans="1:78" x14ac:dyDescent="0.25">
      <c r="A1" s="7" t="s">
        <v>16</v>
      </c>
    </row>
    <row r="2" spans="1:78" x14ac:dyDescent="0.25">
      <c r="A2" s="8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78" x14ac:dyDescent="0.25">
      <c r="A3" s="9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78" ht="15.75" thickBot="1" x14ac:dyDescent="0.3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78" ht="15.75" thickBot="1" x14ac:dyDescent="0.3">
      <c r="B5" s="10" t="s">
        <v>1</v>
      </c>
      <c r="C5" s="31" t="s">
        <v>19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1" t="s">
        <v>15</v>
      </c>
      <c r="X5" s="32"/>
      <c r="Y5" s="32"/>
      <c r="Z5" s="31" t="s">
        <v>14</v>
      </c>
      <c r="AA5" s="32"/>
      <c r="AB5" s="33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32" t="s">
        <v>9</v>
      </c>
      <c r="AX5" s="32"/>
      <c r="AY5" s="33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x14ac:dyDescent="0.25">
      <c r="B6" s="2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12" t="s">
        <v>0</v>
      </c>
      <c r="X6" s="6" t="s">
        <v>8</v>
      </c>
      <c r="Y6" s="6" t="s">
        <v>12</v>
      </c>
      <c r="Z6" s="6" t="s">
        <v>0</v>
      </c>
      <c r="AA6" s="6" t="s">
        <v>8</v>
      </c>
      <c r="AB6" s="13" t="s">
        <v>12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 t="s">
        <v>10</v>
      </c>
      <c r="AX6" s="2" t="s">
        <v>11</v>
      </c>
      <c r="AY6" s="2" t="s">
        <v>12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9">
        <f>AVERAGE(W8:W17)</f>
        <v>0.86</v>
      </c>
      <c r="X7" s="39">
        <f t="shared" ref="X7:AY7" si="0">AVERAGE(X8:X17)</f>
        <v>0.78999999999999992</v>
      </c>
      <c r="Y7" s="39">
        <f t="shared" si="0"/>
        <v>0.78</v>
      </c>
      <c r="Z7" s="40">
        <f t="shared" si="0"/>
        <v>0.76</v>
      </c>
      <c r="AA7" s="40">
        <f t="shared" si="0"/>
        <v>0.61</v>
      </c>
      <c r="AB7" s="40">
        <f t="shared" si="0"/>
        <v>0.50500000000000012</v>
      </c>
      <c r="AC7" s="14">
        <f t="shared" si="0"/>
        <v>2.5</v>
      </c>
      <c r="AD7" s="14">
        <f t="shared" si="0"/>
        <v>1.7035103346429348</v>
      </c>
      <c r="AE7" s="14">
        <f t="shared" si="0"/>
        <v>1.25</v>
      </c>
      <c r="AF7" s="14">
        <f t="shared" si="0"/>
        <v>0.94748842776146491</v>
      </c>
      <c r="AG7" s="14">
        <f t="shared" si="0"/>
        <v>0.77370561446908326</v>
      </c>
      <c r="AH7" s="14">
        <f t="shared" si="0"/>
        <v>0.60555221808363768</v>
      </c>
      <c r="AI7" s="14">
        <f t="shared" si="0"/>
        <v>0.66666666666666663</v>
      </c>
      <c r="AJ7" s="14">
        <f t="shared" si="0"/>
        <v>0.63092975357145731</v>
      </c>
      <c r="AK7" s="14">
        <f t="shared" si="0"/>
        <v>0.39133899436317554</v>
      </c>
      <c r="AL7" s="14">
        <f t="shared" si="0"/>
        <v>0.34687779158146531</v>
      </c>
      <c r="AM7" s="14">
        <f t="shared" si="0"/>
        <v>0.50209730217203374</v>
      </c>
      <c r="AN7" s="14">
        <f t="shared" si="0"/>
        <v>0.54047630885463949</v>
      </c>
      <c r="AO7" s="14">
        <f t="shared" si="0"/>
        <v>0.21011962802975487</v>
      </c>
      <c r="AP7" s="14">
        <f t="shared" si="0"/>
        <v>0.48632024713864946</v>
      </c>
      <c r="AQ7" s="14">
        <f t="shared" si="0"/>
        <v>0.32142857142857145</v>
      </c>
      <c r="AR7" s="14">
        <f t="shared" si="0"/>
        <v>0.31804570475369381</v>
      </c>
      <c r="AS7" s="14">
        <f t="shared" si="0"/>
        <v>0.30833031415902612</v>
      </c>
      <c r="AT7" s="14">
        <f t="shared" si="0"/>
        <v>0.40019515272328504</v>
      </c>
      <c r="AU7" s="14">
        <f t="shared" si="0"/>
        <v>0.36359433496533583</v>
      </c>
      <c r="AV7" s="14">
        <f t="shared" si="0"/>
        <v>0.42281617615148404</v>
      </c>
      <c r="AW7" s="41">
        <f t="shared" si="0"/>
        <v>7.1747043768734837</v>
      </c>
      <c r="AX7" s="41">
        <f t="shared" si="0"/>
        <v>9.8160698011398875</v>
      </c>
      <c r="AY7" s="41">
        <f t="shared" si="0"/>
        <v>12.006426236905689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x14ac:dyDescent="0.25"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0.5</v>
      </c>
      <c r="R8" s="2">
        <v>0.5</v>
      </c>
      <c r="S8" s="2">
        <v>1</v>
      </c>
      <c r="T8" s="2">
        <v>1</v>
      </c>
      <c r="U8" s="2">
        <v>1</v>
      </c>
      <c r="V8" s="2">
        <v>1</v>
      </c>
      <c r="W8" s="2">
        <f t="shared" ref="W8:W13" si="1">COUNTIF(C8:G8,"&gt;0")/5</f>
        <v>1</v>
      </c>
      <c r="X8" s="2">
        <f t="shared" ref="X8:X13" si="2">COUNTIF(C8:L8,"&gt;0")/10</f>
        <v>1</v>
      </c>
      <c r="Y8" s="2">
        <f>COUNTIF(C8:V8,"&gt;0")/20</f>
        <v>0.95</v>
      </c>
      <c r="Z8" s="2">
        <f>COUNTIF(C8:G8,"=1")/5</f>
        <v>1</v>
      </c>
      <c r="AA8" s="2">
        <f>COUNTIF(C8:L8,"=1")/10</f>
        <v>0.9</v>
      </c>
      <c r="AB8" s="2">
        <f>COUNTIF(C8:V8,"=1")/20</f>
        <v>0.8</v>
      </c>
      <c r="AC8" s="2">
        <f t="shared" ref="AC8:AV8" si="3">((2^(C8*2))-1)/LOG(C$6+1,2)</f>
        <v>3</v>
      </c>
      <c r="AD8" s="2">
        <f t="shared" si="3"/>
        <v>1.8927892607143721</v>
      </c>
      <c r="AE8" s="2">
        <f t="shared" si="3"/>
        <v>1.5</v>
      </c>
      <c r="AF8" s="2">
        <f t="shared" si="3"/>
        <v>1.2920296742201793</v>
      </c>
      <c r="AG8" s="2">
        <f t="shared" si="3"/>
        <v>1.1605584217036249</v>
      </c>
      <c r="AH8" s="2">
        <f t="shared" si="3"/>
        <v>0.35620718710802218</v>
      </c>
      <c r="AI8" s="2">
        <f t="shared" si="3"/>
        <v>1</v>
      </c>
      <c r="AJ8" s="2">
        <f t="shared" si="3"/>
        <v>0.94639463035718607</v>
      </c>
      <c r="AK8" s="2">
        <f t="shared" si="3"/>
        <v>0.90308998699194354</v>
      </c>
      <c r="AL8" s="2">
        <f t="shared" si="3"/>
        <v>0.86719447895366342</v>
      </c>
      <c r="AM8" s="2">
        <f t="shared" si="3"/>
        <v>0.8368288369533895</v>
      </c>
      <c r="AN8" s="2">
        <f t="shared" si="3"/>
        <v>0.81071446328195917</v>
      </c>
      <c r="AO8" s="2">
        <f t="shared" si="3"/>
        <v>0</v>
      </c>
      <c r="AP8" s="2">
        <f t="shared" si="3"/>
        <v>0.76787407442944644</v>
      </c>
      <c r="AQ8" s="2">
        <f t="shared" si="3"/>
        <v>0.25</v>
      </c>
      <c r="AR8" s="2">
        <f t="shared" si="3"/>
        <v>0.24465054211822598</v>
      </c>
      <c r="AS8" s="2">
        <f t="shared" si="3"/>
        <v>0.71943739970439435</v>
      </c>
      <c r="AT8" s="2">
        <f t="shared" si="3"/>
        <v>0.70622674009991471</v>
      </c>
      <c r="AU8" s="2">
        <f t="shared" si="3"/>
        <v>0.69413463947927745</v>
      </c>
      <c r="AV8" s="2">
        <f t="shared" si="3"/>
        <v>0.68301074609085888</v>
      </c>
      <c r="AW8" s="2">
        <f t="shared" ref="AW8:AW13" si="4">SUM(AC8:AG8)</f>
        <v>8.8453773566381777</v>
      </c>
      <c r="AX8" s="2">
        <f t="shared" ref="AX8:AX13" si="5">SUM(AC8:AL8)</f>
        <v>12.918263640048995</v>
      </c>
      <c r="AY8" s="2">
        <f>SUM(AC8:AV8)</f>
        <v>18.631141082206458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x14ac:dyDescent="0.25">
      <c r="B9" s="2" t="s">
        <v>4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0.5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f t="shared" si="1"/>
        <v>0.8</v>
      </c>
      <c r="X9" s="2">
        <f t="shared" si="2"/>
        <v>0.5</v>
      </c>
      <c r="Y9" s="2">
        <f t="shared" ref="Y9:Y13" si="6">COUNTIF(C9:V9,"&gt;0")/20</f>
        <v>0.6</v>
      </c>
      <c r="Z9" s="2">
        <f t="shared" ref="Z9:Z13" si="7">COUNTIF(C9:G9,"=1")/5</f>
        <v>0.8</v>
      </c>
      <c r="AA9" s="2">
        <f t="shared" ref="AA9:AA13" si="8">COUNTIF(C9:L9,"=1")/10</f>
        <v>0.4</v>
      </c>
      <c r="AB9" s="2">
        <f t="shared" ref="AB9:AB13" si="9">COUNTIF(C9:V9,"=1")/20</f>
        <v>0.55000000000000004</v>
      </c>
      <c r="AC9" s="2">
        <f t="shared" ref="AC9:AC13" si="10">((2^(C9*2))-1)/LOG(C$6+1,2)</f>
        <v>3</v>
      </c>
      <c r="AD9" s="2">
        <f t="shared" ref="AD9:AD13" si="11">((2^(D9*2))-1)/LOG(D$6+1,2)</f>
        <v>1.8927892607143721</v>
      </c>
      <c r="AE9" s="2">
        <f t="shared" ref="AE9:AE13" si="12">((2^(E9*2))-1)/LOG(E$6+1,2)</f>
        <v>1.5</v>
      </c>
      <c r="AF9" s="2">
        <f t="shared" ref="AF9:AF13" si="13">((2^(F9*2))-1)/LOG(F$6+1,2)</f>
        <v>1.2920296742201793</v>
      </c>
      <c r="AG9" s="2">
        <f t="shared" ref="AG9:AG13" si="14">((2^(G9*2))-1)/LOG(G$6+1,2)</f>
        <v>0</v>
      </c>
      <c r="AH9" s="2">
        <f t="shared" ref="AH9:AH13" si="15">((2^(H9*2))-1)/LOG(H$6+1,2)</f>
        <v>0</v>
      </c>
      <c r="AI9" s="2">
        <f t="shared" ref="AI9:AI13" si="16">((2^(I9*2))-1)/LOG(I$6+1,2)</f>
        <v>0.33333333333333331</v>
      </c>
      <c r="AJ9" s="2">
        <f t="shared" ref="AJ9:AJ13" si="17">((2^(J9*2))-1)/LOG(J$6+1,2)</f>
        <v>0</v>
      </c>
      <c r="AK9" s="2">
        <f t="shared" ref="AK9:AK13" si="18">((2^(K9*2))-1)/LOG(K$6+1,2)</f>
        <v>0</v>
      </c>
      <c r="AL9" s="2">
        <f t="shared" ref="AL9:AL13" si="19">((2^(L9*2))-1)/LOG(L$6+1,2)</f>
        <v>0</v>
      </c>
      <c r="AM9" s="2">
        <f t="shared" ref="AM9:AM13" si="20">((2^(M9*2))-1)/LOG(M$6+1,2)</f>
        <v>0</v>
      </c>
      <c r="AN9" s="2">
        <f t="shared" ref="AN9:AN13" si="21">((2^(N9*2))-1)/LOG(N$6+1,2)</f>
        <v>0</v>
      </c>
      <c r="AO9" s="2">
        <f t="shared" ref="AO9:AO13" si="22">((2^(O9*2))-1)/LOG(O$6+1,2)</f>
        <v>0.78794860511158071</v>
      </c>
      <c r="AP9" s="2">
        <f t="shared" ref="AP9:AP13" si="23">((2^(P9*2))-1)/LOG(P$6+1,2)</f>
        <v>0.76787407442944644</v>
      </c>
      <c r="AQ9" s="2">
        <f t="shared" ref="AQ9:AQ13" si="24">((2^(Q9*2))-1)/LOG(Q$6+1,2)</f>
        <v>0.75</v>
      </c>
      <c r="AR9" s="2">
        <f t="shared" ref="AR9:AR13" si="25">((2^(R9*2))-1)/LOG(R$6+1,2)</f>
        <v>0.73395162635467803</v>
      </c>
      <c r="AS9" s="2">
        <f t="shared" ref="AS9:AS13" si="26">((2^(S9*2))-1)/LOG(S$6+1,2)</f>
        <v>0.71943739970439435</v>
      </c>
      <c r="AT9" s="2">
        <f t="shared" ref="AT9:AT13" si="27">((2^(T9*2))-1)/LOG(T$6+1,2)</f>
        <v>0.70622674009991471</v>
      </c>
      <c r="AU9" s="2">
        <f t="shared" ref="AU9:AU13" si="28">((2^(U9*2))-1)/LOG(U$6+1,2)</f>
        <v>0.69413463947927745</v>
      </c>
      <c r="AV9" s="2">
        <f t="shared" ref="AV9:AV13" si="29">((2^(V9*2))-1)/LOG(V$6+1,2)</f>
        <v>0</v>
      </c>
      <c r="AW9" s="2">
        <f t="shared" si="4"/>
        <v>7.6848189349345519</v>
      </c>
      <c r="AX9" s="2">
        <f t="shared" si="5"/>
        <v>8.018152268267885</v>
      </c>
      <c r="AY9" s="2">
        <f t="shared" ref="AY9:AY13" si="30">SUM(AC9:AV9)</f>
        <v>13.177725353447176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x14ac:dyDescent="0.25">
      <c r="B10" s="2" t="s">
        <v>5</v>
      </c>
      <c r="C10" s="2">
        <v>1</v>
      </c>
      <c r="D10" s="2">
        <v>1</v>
      </c>
      <c r="E10" s="2">
        <v>0.5</v>
      </c>
      <c r="F10" s="2">
        <v>0</v>
      </c>
      <c r="G10" s="2">
        <v>0.5</v>
      </c>
      <c r="H10" s="2">
        <v>0</v>
      </c>
      <c r="I10" s="2">
        <v>0</v>
      </c>
      <c r="J10" s="2">
        <v>0.5</v>
      </c>
      <c r="K10" s="2">
        <v>0</v>
      </c>
      <c r="L10" s="2">
        <v>0.5</v>
      </c>
      <c r="M10" s="2">
        <v>0.5</v>
      </c>
      <c r="N10" s="2">
        <v>0.5</v>
      </c>
      <c r="O10" s="2">
        <v>0.5</v>
      </c>
      <c r="P10" s="2">
        <v>0.5</v>
      </c>
      <c r="Q10" s="2">
        <v>0.5</v>
      </c>
      <c r="R10" s="2">
        <v>0.5</v>
      </c>
      <c r="S10" s="2">
        <v>0.5</v>
      </c>
      <c r="T10" s="2">
        <v>0.5</v>
      </c>
      <c r="U10" s="2">
        <v>0.5</v>
      </c>
      <c r="V10" s="2">
        <v>0.5</v>
      </c>
      <c r="W10" s="2">
        <f t="shared" si="1"/>
        <v>0.8</v>
      </c>
      <c r="X10" s="2">
        <f t="shared" si="2"/>
        <v>0.6</v>
      </c>
      <c r="Y10" s="2">
        <f t="shared" si="6"/>
        <v>0.8</v>
      </c>
      <c r="Z10" s="2">
        <f t="shared" si="7"/>
        <v>0.4</v>
      </c>
      <c r="AA10" s="2">
        <f t="shared" si="8"/>
        <v>0.2</v>
      </c>
      <c r="AB10" s="2">
        <f t="shared" si="9"/>
        <v>0.1</v>
      </c>
      <c r="AC10" s="2">
        <f t="shared" si="10"/>
        <v>3</v>
      </c>
      <c r="AD10" s="2">
        <f t="shared" si="11"/>
        <v>1.8927892607143721</v>
      </c>
      <c r="AE10" s="2">
        <f t="shared" si="12"/>
        <v>0.5</v>
      </c>
      <c r="AF10" s="2">
        <f t="shared" si="13"/>
        <v>0</v>
      </c>
      <c r="AG10" s="2">
        <f t="shared" si="14"/>
        <v>0.38685280723454163</v>
      </c>
      <c r="AH10" s="2">
        <f t="shared" si="15"/>
        <v>0</v>
      </c>
      <c r="AI10" s="2">
        <f t="shared" si="16"/>
        <v>0</v>
      </c>
      <c r="AJ10" s="2">
        <f t="shared" si="17"/>
        <v>0.31546487678572871</v>
      </c>
      <c r="AK10" s="2">
        <f t="shared" si="18"/>
        <v>0</v>
      </c>
      <c r="AL10" s="2">
        <f t="shared" si="19"/>
        <v>0.28906482631788782</v>
      </c>
      <c r="AM10" s="2">
        <f t="shared" si="20"/>
        <v>0.27894294565112981</v>
      </c>
      <c r="AN10" s="2">
        <f t="shared" si="21"/>
        <v>0.27023815442731974</v>
      </c>
      <c r="AO10" s="2">
        <f t="shared" si="22"/>
        <v>0.26264953503719357</v>
      </c>
      <c r="AP10" s="2">
        <f t="shared" si="23"/>
        <v>0.2559580248098155</v>
      </c>
      <c r="AQ10" s="2">
        <f t="shared" si="24"/>
        <v>0.25</v>
      </c>
      <c r="AR10" s="2">
        <f t="shared" si="25"/>
        <v>0.24465054211822598</v>
      </c>
      <c r="AS10" s="2">
        <f t="shared" si="26"/>
        <v>0.23981246656813146</v>
      </c>
      <c r="AT10" s="2">
        <f t="shared" si="27"/>
        <v>0.23540891336663824</v>
      </c>
      <c r="AU10" s="2">
        <f t="shared" si="28"/>
        <v>0.23137821315975915</v>
      </c>
      <c r="AV10" s="2">
        <f t="shared" si="29"/>
        <v>0.22767024869695299</v>
      </c>
      <c r="AW10" s="2">
        <f t="shared" si="4"/>
        <v>5.779642067948914</v>
      </c>
      <c r="AX10" s="2">
        <f t="shared" si="5"/>
        <v>6.3841717710525305</v>
      </c>
      <c r="AY10" s="2">
        <f t="shared" si="30"/>
        <v>8.8808808148876981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5">
      <c r="B11" s="2" t="s">
        <v>6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0.5</v>
      </c>
      <c r="K11" s="2">
        <v>0.5</v>
      </c>
      <c r="L11" s="2">
        <v>1</v>
      </c>
      <c r="M11" s="2">
        <v>1</v>
      </c>
      <c r="N11" s="2">
        <v>0.5</v>
      </c>
      <c r="O11" s="2">
        <v>0.5</v>
      </c>
      <c r="P11" s="2">
        <v>0.5</v>
      </c>
      <c r="Q11" s="2">
        <v>0.5</v>
      </c>
      <c r="R11" s="2">
        <v>0.5</v>
      </c>
      <c r="S11" s="2">
        <v>0.5</v>
      </c>
      <c r="T11" s="2">
        <v>0.5</v>
      </c>
      <c r="U11" s="2">
        <v>0</v>
      </c>
      <c r="V11" s="2">
        <v>1</v>
      </c>
      <c r="W11" s="2">
        <f t="shared" si="1"/>
        <v>1</v>
      </c>
      <c r="X11" s="2">
        <f t="shared" si="2"/>
        <v>1</v>
      </c>
      <c r="Y11" s="2">
        <f t="shared" si="6"/>
        <v>0.95</v>
      </c>
      <c r="Z11" s="2">
        <f t="shared" si="7"/>
        <v>1</v>
      </c>
      <c r="AA11" s="2">
        <f t="shared" si="8"/>
        <v>0.8</v>
      </c>
      <c r="AB11" s="2">
        <f t="shared" si="9"/>
        <v>0.5</v>
      </c>
      <c r="AC11" s="2">
        <f t="shared" si="10"/>
        <v>3</v>
      </c>
      <c r="AD11" s="2">
        <f t="shared" si="11"/>
        <v>1.8927892607143721</v>
      </c>
      <c r="AE11" s="2">
        <f t="shared" si="12"/>
        <v>1.5</v>
      </c>
      <c r="AF11" s="2">
        <f t="shared" si="13"/>
        <v>1.2920296742201793</v>
      </c>
      <c r="AG11" s="2">
        <f t="shared" si="14"/>
        <v>1.1605584217036249</v>
      </c>
      <c r="AH11" s="2">
        <f t="shared" si="15"/>
        <v>1.0686215613240666</v>
      </c>
      <c r="AI11" s="2">
        <f t="shared" si="16"/>
        <v>1</v>
      </c>
      <c r="AJ11" s="2">
        <f t="shared" si="17"/>
        <v>0.31546487678572871</v>
      </c>
      <c r="AK11" s="2">
        <f t="shared" si="18"/>
        <v>0.30102999566398114</v>
      </c>
      <c r="AL11" s="2">
        <f t="shared" si="19"/>
        <v>0.86719447895366342</v>
      </c>
      <c r="AM11" s="2">
        <f t="shared" si="20"/>
        <v>0.8368288369533895</v>
      </c>
      <c r="AN11" s="2">
        <f t="shared" si="21"/>
        <v>0.27023815442731974</v>
      </c>
      <c r="AO11" s="2">
        <f t="shared" si="22"/>
        <v>0.26264953503719357</v>
      </c>
      <c r="AP11" s="2">
        <f t="shared" si="23"/>
        <v>0.2559580248098155</v>
      </c>
      <c r="AQ11" s="2">
        <f t="shared" si="24"/>
        <v>0.25</v>
      </c>
      <c r="AR11" s="2">
        <f t="shared" si="25"/>
        <v>0.24465054211822598</v>
      </c>
      <c r="AS11" s="2">
        <f t="shared" si="26"/>
        <v>0.23981246656813146</v>
      </c>
      <c r="AT11" s="2">
        <f t="shared" si="27"/>
        <v>0.23540891336663824</v>
      </c>
      <c r="AU11" s="2">
        <f t="shared" si="28"/>
        <v>0</v>
      </c>
      <c r="AV11" s="2">
        <f t="shared" si="29"/>
        <v>0.68301074609085888</v>
      </c>
      <c r="AW11" s="2">
        <f t="shared" si="4"/>
        <v>8.8453773566381777</v>
      </c>
      <c r="AX11" s="2">
        <f t="shared" si="5"/>
        <v>12.397688269365618</v>
      </c>
      <c r="AY11" s="2">
        <f t="shared" si="30"/>
        <v>15.676245488737193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x14ac:dyDescent="0.25">
      <c r="B12" s="2" t="s">
        <v>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0.5</v>
      </c>
      <c r="L12" s="2">
        <v>0.5</v>
      </c>
      <c r="M12" s="2">
        <v>0.5</v>
      </c>
      <c r="N12" s="2">
        <v>1</v>
      </c>
      <c r="O12" s="2">
        <v>0.5</v>
      </c>
      <c r="P12" s="2">
        <v>1</v>
      </c>
      <c r="Q12" s="2">
        <v>1</v>
      </c>
      <c r="R12" s="2">
        <v>1</v>
      </c>
      <c r="S12" s="2">
        <v>0.5</v>
      </c>
      <c r="T12" s="2">
        <v>0.5</v>
      </c>
      <c r="U12" s="2">
        <v>0.5</v>
      </c>
      <c r="V12" s="2">
        <v>0</v>
      </c>
      <c r="W12" s="2">
        <f t="shared" si="1"/>
        <v>1</v>
      </c>
      <c r="X12" s="2">
        <f t="shared" si="2"/>
        <v>1</v>
      </c>
      <c r="Y12" s="2">
        <f t="shared" si="6"/>
        <v>0.95</v>
      </c>
      <c r="Z12" s="2">
        <f t="shared" si="7"/>
        <v>1</v>
      </c>
      <c r="AA12" s="2">
        <f t="shared" si="8"/>
        <v>0.8</v>
      </c>
      <c r="AB12" s="2">
        <f t="shared" si="9"/>
        <v>0.6</v>
      </c>
      <c r="AC12" s="2">
        <f t="shared" si="10"/>
        <v>3</v>
      </c>
      <c r="AD12" s="2">
        <f t="shared" si="11"/>
        <v>1.8927892607143721</v>
      </c>
      <c r="AE12" s="2">
        <f t="shared" si="12"/>
        <v>1.5</v>
      </c>
      <c r="AF12" s="2">
        <f t="shared" si="13"/>
        <v>1.2920296742201793</v>
      </c>
      <c r="AG12" s="2">
        <f t="shared" si="14"/>
        <v>1.1605584217036249</v>
      </c>
      <c r="AH12" s="2">
        <f t="shared" si="15"/>
        <v>1.0686215613240666</v>
      </c>
      <c r="AI12" s="2">
        <f t="shared" si="16"/>
        <v>1</v>
      </c>
      <c r="AJ12" s="2">
        <f t="shared" si="17"/>
        <v>0.94639463035718607</v>
      </c>
      <c r="AK12" s="2">
        <f t="shared" si="18"/>
        <v>0.30102999566398114</v>
      </c>
      <c r="AL12" s="2">
        <f t="shared" si="19"/>
        <v>0.28906482631788782</v>
      </c>
      <c r="AM12" s="2">
        <f t="shared" si="20"/>
        <v>0.27894294565112981</v>
      </c>
      <c r="AN12" s="2">
        <f t="shared" si="21"/>
        <v>0.81071446328195917</v>
      </c>
      <c r="AO12" s="2">
        <f t="shared" si="22"/>
        <v>0.26264953503719357</v>
      </c>
      <c r="AP12" s="2">
        <f t="shared" si="23"/>
        <v>0.76787407442944644</v>
      </c>
      <c r="AQ12" s="2">
        <f t="shared" si="24"/>
        <v>0.75</v>
      </c>
      <c r="AR12" s="2">
        <f t="shared" si="25"/>
        <v>0.73395162635467803</v>
      </c>
      <c r="AS12" s="2">
        <f t="shared" si="26"/>
        <v>0.23981246656813146</v>
      </c>
      <c r="AT12" s="2">
        <f t="shared" si="27"/>
        <v>0.23540891336663824</v>
      </c>
      <c r="AU12" s="2">
        <f t="shared" si="28"/>
        <v>0.23137821315975915</v>
      </c>
      <c r="AV12" s="2">
        <f t="shared" si="29"/>
        <v>0</v>
      </c>
      <c r="AW12" s="2">
        <f t="shared" si="4"/>
        <v>8.8453773566381777</v>
      </c>
      <c r="AX12" s="2">
        <f t="shared" si="5"/>
        <v>12.450488370301301</v>
      </c>
      <c r="AY12" s="2">
        <f t="shared" si="30"/>
        <v>16.761220608150236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x14ac:dyDescent="0.25">
      <c r="B13" s="2" t="s">
        <v>20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1</v>
      </c>
      <c r="V13" s="2">
        <v>1</v>
      </c>
      <c r="W13" s="2">
        <f t="shared" si="1"/>
        <v>0.6</v>
      </c>
      <c r="X13" s="2">
        <f t="shared" si="2"/>
        <v>0.3</v>
      </c>
      <c r="Y13" s="2">
        <f t="shared" si="6"/>
        <v>0.4</v>
      </c>
      <c r="Z13" s="2">
        <f t="shared" si="7"/>
        <v>0.6</v>
      </c>
      <c r="AA13" s="2">
        <f t="shared" si="8"/>
        <v>0.3</v>
      </c>
      <c r="AB13" s="2">
        <f t="shared" si="9"/>
        <v>0.4</v>
      </c>
      <c r="AC13" s="2">
        <f t="shared" si="10"/>
        <v>3</v>
      </c>
      <c r="AD13" s="2">
        <f t="shared" si="11"/>
        <v>1.8927892607143721</v>
      </c>
      <c r="AE13" s="2">
        <f t="shared" si="12"/>
        <v>1.5</v>
      </c>
      <c r="AF13" s="2">
        <f t="shared" si="13"/>
        <v>0</v>
      </c>
      <c r="AG13" s="2">
        <f t="shared" si="14"/>
        <v>0</v>
      </c>
      <c r="AH13" s="2">
        <f t="shared" si="15"/>
        <v>0</v>
      </c>
      <c r="AI13" s="2">
        <f t="shared" si="16"/>
        <v>0</v>
      </c>
      <c r="AJ13" s="2">
        <f t="shared" si="17"/>
        <v>0</v>
      </c>
      <c r="AK13" s="2">
        <f t="shared" si="18"/>
        <v>0</v>
      </c>
      <c r="AL13" s="2">
        <f t="shared" si="19"/>
        <v>0</v>
      </c>
      <c r="AM13" s="2">
        <f t="shared" si="20"/>
        <v>0.8368288369533895</v>
      </c>
      <c r="AN13" s="2">
        <f t="shared" si="21"/>
        <v>0.81071446328195917</v>
      </c>
      <c r="AO13" s="2">
        <f t="shared" si="22"/>
        <v>0</v>
      </c>
      <c r="AP13" s="2">
        <f t="shared" si="23"/>
        <v>0</v>
      </c>
      <c r="AQ13" s="2">
        <f t="shared" si="24"/>
        <v>0</v>
      </c>
      <c r="AR13" s="2">
        <f t="shared" si="25"/>
        <v>0</v>
      </c>
      <c r="AS13" s="2">
        <f t="shared" si="26"/>
        <v>0</v>
      </c>
      <c r="AT13" s="2">
        <f t="shared" si="27"/>
        <v>0.70622674009991471</v>
      </c>
      <c r="AU13" s="2">
        <f t="shared" si="28"/>
        <v>0.69413463947927745</v>
      </c>
      <c r="AV13" s="2">
        <f t="shared" si="29"/>
        <v>0.68301074609085888</v>
      </c>
      <c r="AW13" s="2">
        <f t="shared" si="4"/>
        <v>6.3927892607143724</v>
      </c>
      <c r="AX13" s="2">
        <f t="shared" si="5"/>
        <v>6.3927892607143724</v>
      </c>
      <c r="AY13" s="2">
        <f t="shared" si="30"/>
        <v>10.123704686619773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78" x14ac:dyDescent="0.25">
      <c r="B14" s="18" t="s">
        <v>21</v>
      </c>
      <c r="C14" s="18">
        <v>0</v>
      </c>
      <c r="D14" s="18">
        <v>0</v>
      </c>
      <c r="E14" s="18">
        <v>0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0.5</v>
      </c>
      <c r="L14" s="18">
        <v>0</v>
      </c>
      <c r="M14" s="18">
        <v>1</v>
      </c>
      <c r="N14" s="18">
        <v>1</v>
      </c>
      <c r="O14" s="18">
        <v>0</v>
      </c>
      <c r="P14" s="18">
        <v>1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1</v>
      </c>
      <c r="W14" s="18">
        <f t="shared" ref="W14" si="31">COUNTIF(C14:G14,"&gt;0")/5</f>
        <v>0.4</v>
      </c>
      <c r="X14" s="18">
        <f t="shared" ref="X14" si="32">COUNTIF(C14:L14,"&gt;0")/10</f>
        <v>0.6</v>
      </c>
      <c r="Y14" s="18">
        <f t="shared" ref="Y14" si="33">COUNTIF(C14:V14,"&gt;0")/20</f>
        <v>0.5</v>
      </c>
      <c r="Z14" s="18">
        <f t="shared" ref="Z14" si="34">COUNTIF(C14:G14,"=1")/5</f>
        <v>0.4</v>
      </c>
      <c r="AA14" s="18">
        <f t="shared" ref="AA14" si="35">COUNTIF(C14:L14,"=1")/10</f>
        <v>0.5</v>
      </c>
      <c r="AB14" s="18">
        <f t="shared" ref="AB14" si="36">COUNTIF(C14:V14,"=1")/20</f>
        <v>0.45</v>
      </c>
      <c r="AC14" s="18">
        <f t="shared" ref="AC14:AC15" si="37">((2^(C14*2))-1)/LOG(C$6+1,2)</f>
        <v>0</v>
      </c>
      <c r="AD14" s="18">
        <f t="shared" ref="AD14:AD15" si="38">((2^(D14*2))-1)/LOG(D$6+1,2)</f>
        <v>0</v>
      </c>
      <c r="AE14" s="18">
        <f t="shared" ref="AE14:AE15" si="39">((2^(E14*2))-1)/LOG(E$6+1,2)</f>
        <v>0</v>
      </c>
      <c r="AF14" s="18">
        <f t="shared" ref="AF14:AF15" si="40">((2^(F14*2))-1)/LOG(F$6+1,2)</f>
        <v>1.2920296742201793</v>
      </c>
      <c r="AG14" s="18">
        <f t="shared" ref="AG14:AG15" si="41">((2^(G14*2))-1)/LOG(G$6+1,2)</f>
        <v>1.1605584217036249</v>
      </c>
      <c r="AH14" s="18">
        <f t="shared" ref="AH14:AH15" si="42">((2^(H14*2))-1)/LOG(H$6+1,2)</f>
        <v>1.0686215613240666</v>
      </c>
      <c r="AI14" s="18">
        <f t="shared" ref="AI14:AI15" si="43">((2^(I14*2))-1)/LOG(I$6+1,2)</f>
        <v>1</v>
      </c>
      <c r="AJ14" s="18">
        <f t="shared" ref="AJ14:AJ15" si="44">((2^(J14*2))-1)/LOG(J$6+1,2)</f>
        <v>0.94639463035718607</v>
      </c>
      <c r="AK14" s="18">
        <f t="shared" ref="AK14:AK15" si="45">((2^(K14*2))-1)/LOG(K$6+1,2)</f>
        <v>0.30102999566398114</v>
      </c>
      <c r="AL14" s="18">
        <f t="shared" ref="AL14:AL15" si="46">((2^(L14*2))-1)/LOG(L$6+1,2)</f>
        <v>0</v>
      </c>
      <c r="AM14" s="18">
        <f t="shared" ref="AM14:AM15" si="47">((2^(M14*2))-1)/LOG(M$6+1,2)</f>
        <v>0.8368288369533895</v>
      </c>
      <c r="AN14" s="18">
        <f t="shared" ref="AN14:AN15" si="48">((2^(N14*2))-1)/LOG(N$6+1,2)</f>
        <v>0.81071446328195917</v>
      </c>
      <c r="AO14" s="18">
        <f t="shared" ref="AO14:AO15" si="49">((2^(O14*2))-1)/LOG(O$6+1,2)</f>
        <v>0</v>
      </c>
      <c r="AP14" s="18">
        <f t="shared" ref="AP14:AP15" si="50">((2^(P14*2))-1)/LOG(P$6+1,2)</f>
        <v>0.76787407442944644</v>
      </c>
      <c r="AQ14" s="18">
        <f t="shared" ref="AQ14" si="51">((2^(Q14*2))-1)/LOG(Q$6+1,2)</f>
        <v>0</v>
      </c>
      <c r="AR14" s="18">
        <f t="shared" ref="AR14:AR15" si="52">((2^(R14*2))-1)/LOG(R$6+1,2)</f>
        <v>0</v>
      </c>
      <c r="AS14" s="18">
        <f t="shared" ref="AS14" si="53">((2^(S14*2))-1)/LOG(S$6+1,2)</f>
        <v>0</v>
      </c>
      <c r="AT14" s="18">
        <f t="shared" ref="AT14:AT15" si="54">((2^(T14*2))-1)/LOG(T$6+1,2)</f>
        <v>0</v>
      </c>
      <c r="AU14" s="18">
        <f t="shared" ref="AU14" si="55">((2^(U14*2))-1)/LOG(U$6+1,2)</f>
        <v>0</v>
      </c>
      <c r="AV14" s="18">
        <f t="shared" ref="AV14" si="56">((2^(V14*2))-1)/LOG(V$6+1,2)</f>
        <v>0.68301074609085888</v>
      </c>
      <c r="AW14" s="18">
        <f t="shared" ref="AW14:AW15" si="57">SUM(AC14:AG14)</f>
        <v>2.4525880959238044</v>
      </c>
      <c r="AX14" s="18">
        <f t="shared" ref="AX14:AY15" si="58">SUM(AC14:AL14)</f>
        <v>5.768634283269038</v>
      </c>
      <c r="AY14" s="18">
        <f t="shared" ref="AY14" si="59">SUM(AC14:AV14)</f>
        <v>8.8670624040246935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8" x14ac:dyDescent="0.25">
      <c r="B15" s="18" t="s">
        <v>22</v>
      </c>
      <c r="C15" s="18">
        <v>1</v>
      </c>
      <c r="D15" s="18">
        <v>1</v>
      </c>
      <c r="E15" s="18">
        <v>1</v>
      </c>
      <c r="F15" s="18">
        <v>0.5</v>
      </c>
      <c r="G15" s="18">
        <v>0.5</v>
      </c>
      <c r="H15" s="18">
        <v>0.5</v>
      </c>
      <c r="I15" s="18">
        <v>1</v>
      </c>
      <c r="J15" s="18">
        <v>1</v>
      </c>
      <c r="K15" s="18">
        <v>0.5</v>
      </c>
      <c r="L15" s="18">
        <v>0.5</v>
      </c>
      <c r="M15" s="18">
        <v>0.5</v>
      </c>
      <c r="N15" s="18">
        <v>0</v>
      </c>
      <c r="O15" s="18">
        <v>0</v>
      </c>
      <c r="P15" s="18">
        <v>0.5</v>
      </c>
      <c r="Q15" s="18">
        <v>0.5</v>
      </c>
      <c r="R15" s="18">
        <v>0.5</v>
      </c>
      <c r="S15" s="18">
        <v>0.5</v>
      </c>
      <c r="T15" s="18">
        <v>0.5</v>
      </c>
      <c r="U15" s="18">
        <v>0.5</v>
      </c>
      <c r="V15" s="18">
        <v>0.5</v>
      </c>
      <c r="W15" s="18">
        <f t="shared" ref="W15" si="60">COUNTIF(C15:G15,"&gt;0")/5</f>
        <v>1</v>
      </c>
      <c r="X15" s="18">
        <f t="shared" ref="X15" si="61">COUNTIF(C15:L15,"&gt;0")/10</f>
        <v>1</v>
      </c>
      <c r="Y15" s="18">
        <f t="shared" ref="Y15" si="62">COUNTIF(C15:V15,"&gt;0")/20</f>
        <v>0.9</v>
      </c>
      <c r="Z15" s="18">
        <f t="shared" ref="Z15" si="63">COUNTIF(C15:G15,"=1")/5</f>
        <v>0.6</v>
      </c>
      <c r="AA15" s="18">
        <f t="shared" ref="AA15" si="64">COUNTIF(C15:L15,"=1")/10</f>
        <v>0.5</v>
      </c>
      <c r="AB15" s="18">
        <f t="shared" ref="AB15" si="65">COUNTIF(C15:V15,"=1")/20</f>
        <v>0.25</v>
      </c>
      <c r="AC15" s="18">
        <f t="shared" si="37"/>
        <v>3</v>
      </c>
      <c r="AD15" s="18">
        <f t="shared" si="38"/>
        <v>1.8927892607143721</v>
      </c>
      <c r="AE15" s="18">
        <f t="shared" si="39"/>
        <v>1.5</v>
      </c>
      <c r="AF15" s="18">
        <f t="shared" si="40"/>
        <v>0.43067655807339306</v>
      </c>
      <c r="AG15" s="18">
        <f t="shared" si="41"/>
        <v>0.38685280723454163</v>
      </c>
      <c r="AH15" s="18">
        <f t="shared" si="42"/>
        <v>0.35620718710802218</v>
      </c>
      <c r="AI15" s="18">
        <f t="shared" si="43"/>
        <v>1</v>
      </c>
      <c r="AJ15" s="18">
        <f t="shared" si="44"/>
        <v>0.94639463035718607</v>
      </c>
      <c r="AK15" s="18">
        <f t="shared" si="45"/>
        <v>0.30102999566398114</v>
      </c>
      <c r="AL15" s="18">
        <f t="shared" si="46"/>
        <v>0.28906482631788782</v>
      </c>
      <c r="AM15" s="18">
        <f t="shared" si="47"/>
        <v>0.27894294565112981</v>
      </c>
      <c r="AN15" s="18">
        <f t="shared" si="48"/>
        <v>0</v>
      </c>
      <c r="AO15" s="18">
        <f t="shared" si="49"/>
        <v>0</v>
      </c>
      <c r="AP15" s="18">
        <f t="shared" si="50"/>
        <v>0.2559580248098155</v>
      </c>
      <c r="AQ15" s="18"/>
      <c r="AR15" s="18">
        <f t="shared" si="52"/>
        <v>0.24465054211822598</v>
      </c>
      <c r="AS15" s="18"/>
      <c r="AT15" s="18">
        <f t="shared" si="54"/>
        <v>0.23540891336663824</v>
      </c>
      <c r="AU15" s="18"/>
      <c r="AV15" s="18"/>
      <c r="AW15" s="18">
        <f t="shared" si="57"/>
        <v>7.2103186260223069</v>
      </c>
      <c r="AX15" s="18">
        <f t="shared" si="58"/>
        <v>10.103015265469386</v>
      </c>
      <c r="AY15" s="18">
        <f t="shared" si="58"/>
        <v>7.3819582111205131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8" x14ac:dyDescent="0.25">
      <c r="B16" s="18" t="s">
        <v>23</v>
      </c>
      <c r="C16" s="18">
        <v>0.5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0.5</v>
      </c>
      <c r="J16" s="18">
        <v>1</v>
      </c>
      <c r="K16" s="18">
        <v>1</v>
      </c>
      <c r="L16" s="18">
        <v>0</v>
      </c>
      <c r="M16" s="18">
        <v>0</v>
      </c>
      <c r="N16" s="18">
        <v>1</v>
      </c>
      <c r="O16" s="18">
        <v>0.5</v>
      </c>
      <c r="P16" s="18">
        <v>0.5</v>
      </c>
      <c r="Q16" s="18">
        <v>0</v>
      </c>
      <c r="R16" s="18">
        <v>0</v>
      </c>
      <c r="S16" s="18">
        <v>0</v>
      </c>
      <c r="T16" s="18">
        <v>0.5</v>
      </c>
      <c r="U16" s="18">
        <v>1</v>
      </c>
      <c r="V16" s="18">
        <v>0.5</v>
      </c>
      <c r="W16" s="18">
        <f t="shared" ref="W16" si="66">COUNTIF(C16:G16,"&gt;0")/5</f>
        <v>1</v>
      </c>
      <c r="X16" s="18">
        <f t="shared" ref="X16" si="67">COUNTIF(C16:L16,"&gt;0")/10</f>
        <v>0.9</v>
      </c>
      <c r="Y16" s="18">
        <f t="shared" ref="Y16" si="68">COUNTIF(C16:V16,"&gt;0")/20</f>
        <v>0.75</v>
      </c>
      <c r="Z16" s="18">
        <f t="shared" ref="Z16" si="69">COUNTIF(C16:G16,"=1")/5</f>
        <v>0.8</v>
      </c>
      <c r="AA16" s="18">
        <f t="shared" ref="AA16" si="70">COUNTIF(C16:L16,"=1")/10</f>
        <v>0.7</v>
      </c>
      <c r="AB16" s="18">
        <f t="shared" ref="AB16" si="71">COUNTIF(C16:V16,"=1")/20</f>
        <v>0.45</v>
      </c>
      <c r="AC16" s="18">
        <f t="shared" ref="AC16" si="72">((2^(C16*2))-1)/LOG(C$6+1,2)</f>
        <v>1</v>
      </c>
      <c r="AD16" s="18">
        <f t="shared" ref="AD16" si="73">((2^(D16*2))-1)/LOG(D$6+1,2)</f>
        <v>1.8927892607143721</v>
      </c>
      <c r="AE16" s="18">
        <f t="shared" ref="AE16" si="74">((2^(E16*2))-1)/LOG(E$6+1,2)</f>
        <v>1.5</v>
      </c>
      <c r="AF16" s="18">
        <f t="shared" ref="AF16" si="75">((2^(F16*2))-1)/LOG(F$6+1,2)</f>
        <v>1.2920296742201793</v>
      </c>
      <c r="AG16" s="18">
        <f t="shared" ref="AG16" si="76">((2^(G16*2))-1)/LOG(G$6+1,2)</f>
        <v>1.1605584217036249</v>
      </c>
      <c r="AH16" s="18">
        <f t="shared" ref="AH16" si="77">((2^(H16*2))-1)/LOG(H$6+1,2)</f>
        <v>1.0686215613240666</v>
      </c>
      <c r="AI16" s="18">
        <f t="shared" ref="AI16" si="78">((2^(I16*2))-1)/LOG(I$6+1,2)</f>
        <v>0.33333333333333331</v>
      </c>
      <c r="AJ16" s="18">
        <f t="shared" ref="AJ16" si="79">((2^(J16*2))-1)/LOG(J$6+1,2)</f>
        <v>0.94639463035718607</v>
      </c>
      <c r="AK16" s="18">
        <f t="shared" ref="AK16" si="80">((2^(K16*2))-1)/LOG(K$6+1,2)</f>
        <v>0.90308998699194354</v>
      </c>
      <c r="AL16" s="18">
        <f t="shared" ref="AL16" si="81">((2^(L16*2))-1)/LOG(L$6+1,2)</f>
        <v>0</v>
      </c>
      <c r="AM16" s="18">
        <f t="shared" ref="AM16" si="82">((2^(M16*2))-1)/LOG(M$6+1,2)</f>
        <v>0</v>
      </c>
      <c r="AN16" s="18">
        <f t="shared" ref="AN16" si="83">((2^(N16*2))-1)/LOG(N$6+1,2)</f>
        <v>0.81071446328195917</v>
      </c>
      <c r="AO16" s="18">
        <f t="shared" ref="AO16" si="84">((2^(O16*2))-1)/LOG(O$6+1,2)</f>
        <v>0.26264953503719357</v>
      </c>
      <c r="AP16" s="18">
        <f t="shared" ref="AP16" si="85">((2^(P16*2))-1)/LOG(P$6+1,2)</f>
        <v>0.2559580248098155</v>
      </c>
      <c r="AQ16" s="18"/>
      <c r="AR16" s="18">
        <f t="shared" ref="AR16" si="86">((2^(R16*2))-1)/LOG(R$6+1,2)</f>
        <v>0</v>
      </c>
      <c r="AS16" s="18"/>
      <c r="AT16" s="18">
        <f t="shared" ref="AT16" si="87">((2^(T16*2))-1)/LOG(T$6+1,2)</f>
        <v>0.23540891336663824</v>
      </c>
      <c r="AU16" s="18"/>
      <c r="AV16" s="18"/>
      <c r="AW16" s="18">
        <f t="shared" ref="AW16" si="88">SUM(AC16:AG16)</f>
        <v>6.8453773566381768</v>
      </c>
      <c r="AX16" s="18">
        <f t="shared" ref="AX16" si="89">SUM(AC16:AL16)</f>
        <v>10.096816868644707</v>
      </c>
      <c r="AY16" s="18">
        <f t="shared" ref="AY16" si="90">SUM(AD16:AM16)</f>
        <v>9.0968168686447068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2:78" x14ac:dyDescent="0.25">
      <c r="B17" s="18" t="s">
        <v>24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0.5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f t="shared" ref="W17" si="91">COUNTIF(C17:G17,"&gt;0")/5</f>
        <v>1</v>
      </c>
      <c r="X17" s="18">
        <f t="shared" ref="X17" si="92">COUNTIF(C17:L17,"&gt;0")/10</f>
        <v>1</v>
      </c>
      <c r="Y17" s="18">
        <f t="shared" ref="Y17" si="93">COUNTIF(C17:V17,"&gt;0")/20</f>
        <v>1</v>
      </c>
      <c r="Z17" s="18">
        <f t="shared" ref="Z17" si="94">COUNTIF(C17:G17,"=1")/5</f>
        <v>1</v>
      </c>
      <c r="AA17" s="18">
        <f t="shared" ref="AA17" si="95">COUNTIF(C17:L17,"=1")/10</f>
        <v>1</v>
      </c>
      <c r="AB17" s="18">
        <f t="shared" ref="AB17" si="96">COUNTIF(C17:V17,"=1")/20</f>
        <v>0.95</v>
      </c>
      <c r="AC17" s="18">
        <f t="shared" ref="AC17" si="97">((2^(C17*2))-1)/LOG(C$6+1,2)</f>
        <v>3</v>
      </c>
      <c r="AD17" s="18">
        <f t="shared" ref="AD17" si="98">((2^(D17*2))-1)/LOG(D$6+1,2)</f>
        <v>1.8927892607143721</v>
      </c>
      <c r="AE17" s="18">
        <f t="shared" ref="AE17" si="99">((2^(E17*2))-1)/LOG(E$6+1,2)</f>
        <v>1.5</v>
      </c>
      <c r="AF17" s="18">
        <f t="shared" ref="AF17" si="100">((2^(F17*2))-1)/LOG(F$6+1,2)</f>
        <v>1.2920296742201793</v>
      </c>
      <c r="AG17" s="18">
        <f t="shared" ref="AG17" si="101">((2^(G17*2))-1)/LOG(G$6+1,2)</f>
        <v>1.1605584217036249</v>
      </c>
      <c r="AH17" s="18">
        <f t="shared" ref="AH17" si="102">((2^(H17*2))-1)/LOG(H$6+1,2)</f>
        <v>1.0686215613240666</v>
      </c>
      <c r="AI17" s="18">
        <f t="shared" ref="AI17" si="103">((2^(I17*2))-1)/LOG(I$6+1,2)</f>
        <v>1</v>
      </c>
      <c r="AJ17" s="18">
        <f t="shared" ref="AJ17" si="104">((2^(J17*2))-1)/LOG(J$6+1,2)</f>
        <v>0.94639463035718607</v>
      </c>
      <c r="AK17" s="18">
        <f t="shared" ref="AK17" si="105">((2^(K17*2))-1)/LOG(K$6+1,2)</f>
        <v>0.90308998699194354</v>
      </c>
      <c r="AL17" s="18">
        <f t="shared" ref="AL17" si="106">((2^(L17*2))-1)/LOG(L$6+1,2)</f>
        <v>0.86719447895366342</v>
      </c>
      <c r="AM17" s="18">
        <f t="shared" ref="AM17" si="107">((2^(M17*2))-1)/LOG(M$6+1,2)</f>
        <v>0.8368288369533895</v>
      </c>
      <c r="AN17" s="18">
        <f t="shared" ref="AN17" si="108">((2^(N17*2))-1)/LOG(N$6+1,2)</f>
        <v>0.81071446328195917</v>
      </c>
      <c r="AO17" s="18">
        <f t="shared" ref="AO17" si="109">((2^(O17*2))-1)/LOG(O$6+1,2)</f>
        <v>0.26264953503719357</v>
      </c>
      <c r="AP17" s="18">
        <f t="shared" ref="AP17" si="110">((2^(P17*2))-1)/LOG(P$6+1,2)</f>
        <v>0.76787407442944644</v>
      </c>
      <c r="AQ17" s="18"/>
      <c r="AR17" s="18">
        <f t="shared" ref="AR17" si="111">((2^(R17*2))-1)/LOG(R$6+1,2)</f>
        <v>0.73395162635467803</v>
      </c>
      <c r="AS17" s="18"/>
      <c r="AT17" s="18">
        <f t="shared" ref="AT17" si="112">((2^(T17*2))-1)/LOG(T$6+1,2)</f>
        <v>0.70622674009991471</v>
      </c>
      <c r="AU17" s="18"/>
      <c r="AV17" s="18"/>
      <c r="AW17" s="18">
        <f t="shared" ref="AW17" si="113">SUM(AC17:AG17)</f>
        <v>8.8453773566381777</v>
      </c>
      <c r="AX17" s="18">
        <f t="shared" ref="AX17" si="114">SUM(AC17:AL17)</f>
        <v>13.630678014265039</v>
      </c>
      <c r="AY17" s="18">
        <f t="shared" ref="AY17" si="115">SUM(AD17:AM17)</f>
        <v>11.467506851218426</v>
      </c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2:78" ht="15.75" thickBot="1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2:78" ht="15.75" thickBot="1" x14ac:dyDescent="0.3">
      <c r="B19" s="10" t="s">
        <v>2</v>
      </c>
      <c r="C19" s="31" t="s">
        <v>19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1" t="s">
        <v>15</v>
      </c>
      <c r="X19" s="32"/>
      <c r="Y19" s="32"/>
      <c r="Z19" s="32" t="s">
        <v>14</v>
      </c>
      <c r="AA19" s="32"/>
      <c r="AB19" s="33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32" t="s">
        <v>9</v>
      </c>
      <c r="AX19" s="32"/>
      <c r="AY19" s="33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2:78" x14ac:dyDescent="0.25">
      <c r="B20" s="2"/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12" t="s">
        <v>0</v>
      </c>
      <c r="X20" s="6" t="s">
        <v>8</v>
      </c>
      <c r="Y20" s="6" t="s">
        <v>12</v>
      </c>
      <c r="Z20" s="6" t="s">
        <v>0</v>
      </c>
      <c r="AA20" s="6" t="s">
        <v>8</v>
      </c>
      <c r="AB20" s="13" t="s">
        <v>12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 t="s">
        <v>10</v>
      </c>
      <c r="AX20" s="2" t="s">
        <v>11</v>
      </c>
      <c r="AY20" s="2" t="s">
        <v>12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2:78" ht="15.75" thickBo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9">
        <f>AVERAGE(W22:W31)</f>
        <v>0.9</v>
      </c>
      <c r="X21" s="39">
        <f t="shared" ref="X21" si="116">AVERAGE(X22:X31)</f>
        <v>0.85</v>
      </c>
      <c r="Y21" s="39">
        <f t="shared" ref="Y21" si="117">AVERAGE(Y22:Y31)</f>
        <v>0.77</v>
      </c>
      <c r="Z21" s="40">
        <f t="shared" ref="Z21" si="118">AVERAGE(Z22:Z31)</f>
        <v>0.83999999999999986</v>
      </c>
      <c r="AA21" s="40">
        <f t="shared" ref="AA21" si="119">AVERAGE(AA22:AA31)</f>
        <v>0.7</v>
      </c>
      <c r="AB21" s="40">
        <f t="shared" ref="AB21" si="120">AVERAGE(AB22:AB31)</f>
        <v>0.56500000000000006</v>
      </c>
      <c r="AC21" s="14">
        <f t="shared" ref="AC21" si="121">AVERAGE(AC22:AC31)</f>
        <v>2.5</v>
      </c>
      <c r="AD21" s="14">
        <f t="shared" ref="AD21" si="122">AVERAGE(AD22:AD31)</f>
        <v>1.7035103346429348</v>
      </c>
      <c r="AE21" s="14">
        <f t="shared" ref="AE21" si="123">AVERAGE(AE22:AE31)</f>
        <v>1.35</v>
      </c>
      <c r="AF21" s="14">
        <f t="shared" ref="AF21" si="124">AVERAGE(AF22:AF31)</f>
        <v>1.2058943626055008</v>
      </c>
      <c r="AG21" s="14">
        <f t="shared" ref="AG21" si="125">AVERAGE(AG22:AG31)</f>
        <v>0.85107617591599161</v>
      </c>
      <c r="AH21" s="14">
        <f t="shared" ref="AH21" si="126">AVERAGE(AH22:AH31)</f>
        <v>0.71241437421604437</v>
      </c>
      <c r="AI21" s="14">
        <f t="shared" ref="AI21" si="127">AVERAGE(AI22:AI31)</f>
        <v>0.79999999999999993</v>
      </c>
      <c r="AJ21" s="14">
        <f t="shared" ref="AJ21" si="128">AVERAGE(AJ22:AJ31)</f>
        <v>0.75711570428574881</v>
      </c>
      <c r="AK21" s="14">
        <f t="shared" ref="AK21" si="129">AVERAGE(AK22:AK31)</f>
        <v>0.48164799306236994</v>
      </c>
      <c r="AL21" s="14">
        <f t="shared" ref="AL21" si="130">AVERAGE(AL22:AL31)</f>
        <v>0.34687779158146537</v>
      </c>
      <c r="AM21" s="14">
        <f t="shared" ref="AM21" si="131">AVERAGE(AM22:AM31)</f>
        <v>0.47420300760692069</v>
      </c>
      <c r="AN21" s="14">
        <f t="shared" ref="AN21" si="132">AVERAGE(AN22:AN31)</f>
        <v>0.51345249341190757</v>
      </c>
      <c r="AO21" s="14">
        <f t="shared" ref="AO21" si="133">AVERAGE(AO22:AO31)</f>
        <v>0.36770934905207098</v>
      </c>
      <c r="AP21" s="14">
        <f t="shared" ref="AP21" si="134">AVERAGE(AP22:AP31)</f>
        <v>0.46072444465766793</v>
      </c>
      <c r="AQ21" s="14">
        <f t="shared" ref="AQ21" si="135">AVERAGE(AQ22:AQ31)</f>
        <v>0.35</v>
      </c>
      <c r="AR21" s="14">
        <f t="shared" ref="AR21" si="136">AVERAGE(AR22:AR31)</f>
        <v>0.29358065054187121</v>
      </c>
      <c r="AS21" s="14">
        <f t="shared" ref="AS21" si="137">AVERAGE(AS22:AS31)</f>
        <v>0.35971869985219718</v>
      </c>
      <c r="AT21" s="14">
        <f t="shared" ref="AT21" si="138">AVERAGE(AT22:AT31)</f>
        <v>0.35311337004995735</v>
      </c>
      <c r="AU21" s="14">
        <f t="shared" ref="AU21" si="139">AVERAGE(AU22:AU31)</f>
        <v>0.41648078368756647</v>
      </c>
      <c r="AV21" s="14">
        <f t="shared" ref="AV21" si="140">AVERAGE(AV22:AV31)</f>
        <v>0.29597132330603887</v>
      </c>
      <c r="AW21" s="41">
        <f t="shared" ref="AW21" si="141">AVERAGE(AW22:AW31)</f>
        <v>7.6104808731644287</v>
      </c>
      <c r="AX21" s="41">
        <f t="shared" ref="AX21" si="142">AVERAGE(AX22:AX31)</f>
        <v>10.708536736310057</v>
      </c>
      <c r="AY21" s="41">
        <f t="shared" ref="AY21" si="143">AVERAGE(AY22:AY31)</f>
        <v>14.593490858476255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2:78" x14ac:dyDescent="0.25">
      <c r="B22" s="2" t="s">
        <v>3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f t="shared" ref="W22:W27" si="144">COUNTIF(C22:G22,"&gt;0")/5</f>
        <v>1</v>
      </c>
      <c r="X22" s="2">
        <f t="shared" ref="X22:X27" si="145">COUNTIF(C22:L22,"&gt;0")/10</f>
        <v>1</v>
      </c>
      <c r="Y22" s="2">
        <f t="shared" ref="Y22:Y27" si="146">COUNTIF(C22:V22,"&gt;0")/20</f>
        <v>1</v>
      </c>
      <c r="Z22" s="2">
        <f>COUNTIF(C22:G22,"=1")/5</f>
        <v>1</v>
      </c>
      <c r="AA22" s="2">
        <f>COUNTIF(C22:L22,"=1")/10</f>
        <v>1</v>
      </c>
      <c r="AB22" s="2">
        <f>COUNTIF(C22:V22,"=1")/20</f>
        <v>1</v>
      </c>
      <c r="AC22" s="2">
        <f>((2^(C22*2))-1)/LOG(C$6+1,2)</f>
        <v>3</v>
      </c>
      <c r="AD22" s="2">
        <f t="shared" ref="AD22:AD27" si="147">((2^(D22*2))-1)/LOG(D$6+1,2)</f>
        <v>1.8927892607143721</v>
      </c>
      <c r="AE22" s="2">
        <f t="shared" ref="AE22:AE27" si="148">((2^(E22*2))-1)/LOG(E$6+1,2)</f>
        <v>1.5</v>
      </c>
      <c r="AF22" s="2">
        <f t="shared" ref="AF22:AF27" si="149">((2^(F22*2))-1)/LOG(F$6+1,2)</f>
        <v>1.2920296742201793</v>
      </c>
      <c r="AG22" s="2">
        <f t="shared" ref="AG22:AG27" si="150">((2^(G22*2))-1)/LOG(G$6+1,2)</f>
        <v>1.1605584217036249</v>
      </c>
      <c r="AH22" s="2">
        <f t="shared" ref="AH22:AH27" si="151">((2^(H22*2))-1)/LOG(H$6+1,2)</f>
        <v>1.0686215613240666</v>
      </c>
      <c r="AI22" s="2">
        <f t="shared" ref="AI22:AI27" si="152">((2^(I22*2))-1)/LOG(I$6+1,2)</f>
        <v>1</v>
      </c>
      <c r="AJ22" s="2">
        <f t="shared" ref="AJ22:AJ27" si="153">((2^(J22*2))-1)/LOG(J$6+1,2)</f>
        <v>0.94639463035718607</v>
      </c>
      <c r="AK22" s="2">
        <f t="shared" ref="AK22:AK27" si="154">((2^(K22*2))-1)/LOG(K$6+1,2)</f>
        <v>0.90308998699194354</v>
      </c>
      <c r="AL22" s="2">
        <f t="shared" ref="AL22:AL27" si="155">((2^(L22*2))-1)/LOG(L$6+1,2)</f>
        <v>0.86719447895366342</v>
      </c>
      <c r="AM22" s="2">
        <f t="shared" ref="AM22:AM27" si="156">((2^(M22*2))-1)/LOG(M$6+1,2)</f>
        <v>0.8368288369533895</v>
      </c>
      <c r="AN22" s="2">
        <f t="shared" ref="AN22:AN27" si="157">((2^(N22*2))-1)/LOG(N$6+1,2)</f>
        <v>0.81071446328195917</v>
      </c>
      <c r="AO22" s="2">
        <f t="shared" ref="AO22:AO27" si="158">((2^(O22*2))-1)/LOG(O$6+1,2)</f>
        <v>0.78794860511158071</v>
      </c>
      <c r="AP22" s="2">
        <f t="shared" ref="AP22:AP27" si="159">((2^(P22*2))-1)/LOG(P$6+1,2)</f>
        <v>0.76787407442944644</v>
      </c>
      <c r="AQ22" s="2">
        <f t="shared" ref="AQ22:AQ27" si="160">((2^(Q22*2))-1)/LOG(Q$6+1,2)</f>
        <v>0.75</v>
      </c>
      <c r="AR22" s="2">
        <f t="shared" ref="AR22:AR27" si="161">((2^(R22*2))-1)/LOG(R$6+1,2)</f>
        <v>0.73395162635467803</v>
      </c>
      <c r="AS22" s="2">
        <f t="shared" ref="AS22:AS27" si="162">((2^(S22*2))-1)/LOG(S$6+1,2)</f>
        <v>0.71943739970439435</v>
      </c>
      <c r="AT22" s="2">
        <f t="shared" ref="AT22:AT27" si="163">((2^(T22*2))-1)/LOG(T$6+1,2)</f>
        <v>0.70622674009991471</v>
      </c>
      <c r="AU22" s="2">
        <f t="shared" ref="AU22:AU27" si="164">((2^(U22*2))-1)/LOG(U$6+1,2)</f>
        <v>0.69413463947927745</v>
      </c>
      <c r="AV22" s="2">
        <f t="shared" ref="AV22:AV27" si="165">((2^(V22*2))-1)/LOG(V$6+1,2)</f>
        <v>0.68301074609085888</v>
      </c>
      <c r="AW22" s="2">
        <f t="shared" ref="AW22:AW27" si="166">SUM(AC22:AG22)</f>
        <v>8.8453773566381777</v>
      </c>
      <c r="AX22" s="2">
        <f t="shared" ref="AX22:AX27" si="167">SUM(AC22:AL22)</f>
        <v>13.630678014265039</v>
      </c>
      <c r="AY22" s="2">
        <f>SUM(AC22:AV22)</f>
        <v>21.120805145770536</v>
      </c>
      <c r="AZ22" s="2"/>
      <c r="BA22" s="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2:78" x14ac:dyDescent="0.25">
      <c r="B23" s="2" t="s">
        <v>4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2">
        <v>0</v>
      </c>
      <c r="I23" s="2">
        <v>0.5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0</v>
      </c>
      <c r="W23" s="2">
        <f t="shared" si="144"/>
        <v>0.8</v>
      </c>
      <c r="X23" s="2">
        <f t="shared" si="145"/>
        <v>0.5</v>
      </c>
      <c r="Y23" s="2">
        <f t="shared" si="146"/>
        <v>0.6</v>
      </c>
      <c r="Z23" s="2">
        <f t="shared" ref="Z23:Z27" si="168">COUNTIF(C23:G23,"=1")/5</f>
        <v>0.8</v>
      </c>
      <c r="AA23" s="2">
        <f t="shared" ref="AA23:AA27" si="169">COUNTIF(C23:L23,"=1")/10</f>
        <v>0.4</v>
      </c>
      <c r="AB23" s="2">
        <f t="shared" ref="AB23:AB27" si="170">COUNTIF(C23:V23,"=1")/20</f>
        <v>0.55000000000000004</v>
      </c>
      <c r="AC23" s="2">
        <f t="shared" ref="AC23:AC27" si="171">((2^(C23*2))-1)/LOG(C$6+1,2)</f>
        <v>3</v>
      </c>
      <c r="AD23" s="2">
        <f t="shared" si="147"/>
        <v>1.8927892607143721</v>
      </c>
      <c r="AE23" s="2">
        <f t="shared" si="148"/>
        <v>1.5</v>
      </c>
      <c r="AF23" s="2">
        <f t="shared" si="149"/>
        <v>1.2920296742201793</v>
      </c>
      <c r="AG23" s="2">
        <f t="shared" si="150"/>
        <v>0</v>
      </c>
      <c r="AH23" s="2">
        <f t="shared" si="151"/>
        <v>0</v>
      </c>
      <c r="AI23" s="2">
        <f t="shared" si="152"/>
        <v>0.33333333333333331</v>
      </c>
      <c r="AJ23" s="2">
        <f t="shared" si="153"/>
        <v>0</v>
      </c>
      <c r="AK23" s="2">
        <f t="shared" si="154"/>
        <v>0</v>
      </c>
      <c r="AL23" s="2">
        <f t="shared" si="155"/>
        <v>0</v>
      </c>
      <c r="AM23" s="2">
        <f t="shared" si="156"/>
        <v>0</v>
      </c>
      <c r="AN23" s="2">
        <f t="shared" si="157"/>
        <v>0</v>
      </c>
      <c r="AO23" s="2">
        <f t="shared" si="158"/>
        <v>0.78794860511158071</v>
      </c>
      <c r="AP23" s="2">
        <f t="shared" si="159"/>
        <v>0.76787407442944644</v>
      </c>
      <c r="AQ23" s="2">
        <f t="shared" si="160"/>
        <v>0.75</v>
      </c>
      <c r="AR23" s="2">
        <f t="shared" si="161"/>
        <v>0.73395162635467803</v>
      </c>
      <c r="AS23" s="2">
        <f t="shared" si="162"/>
        <v>0.71943739970439435</v>
      </c>
      <c r="AT23" s="2">
        <f t="shared" si="163"/>
        <v>0.70622674009991471</v>
      </c>
      <c r="AU23" s="2">
        <f t="shared" si="164"/>
        <v>0.69413463947927745</v>
      </c>
      <c r="AV23" s="2">
        <f t="shared" si="165"/>
        <v>0</v>
      </c>
      <c r="AW23" s="2">
        <f t="shared" si="166"/>
        <v>7.6848189349345519</v>
      </c>
      <c r="AX23" s="2">
        <f t="shared" si="167"/>
        <v>8.018152268267885</v>
      </c>
      <c r="AY23" s="2">
        <f t="shared" ref="AY23:AY27" si="172">SUM(AC23:AV23)</f>
        <v>13.177725353447176</v>
      </c>
      <c r="AZ23" s="2"/>
      <c r="BA23" s="3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2:78" x14ac:dyDescent="0.25">
      <c r="B24" s="2" t="s">
        <v>5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0.5</v>
      </c>
      <c r="I24" s="2">
        <v>0.5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f t="shared" si="144"/>
        <v>1</v>
      </c>
      <c r="X24" s="2">
        <f t="shared" si="145"/>
        <v>0.7</v>
      </c>
      <c r="Y24" s="2">
        <f t="shared" si="146"/>
        <v>0.4</v>
      </c>
      <c r="Z24" s="2">
        <f t="shared" si="168"/>
        <v>1</v>
      </c>
      <c r="AA24" s="2">
        <f t="shared" si="169"/>
        <v>0.5</v>
      </c>
      <c r="AB24" s="2">
        <f t="shared" si="170"/>
        <v>0.25</v>
      </c>
      <c r="AC24" s="2">
        <f t="shared" si="171"/>
        <v>3</v>
      </c>
      <c r="AD24" s="2">
        <f t="shared" si="147"/>
        <v>1.8927892607143721</v>
      </c>
      <c r="AE24" s="2">
        <f t="shared" si="148"/>
        <v>1.5</v>
      </c>
      <c r="AF24" s="2">
        <f t="shared" si="149"/>
        <v>1.2920296742201793</v>
      </c>
      <c r="AG24" s="2">
        <f t="shared" si="150"/>
        <v>1.1605584217036249</v>
      </c>
      <c r="AH24" s="2">
        <f t="shared" si="151"/>
        <v>0.35620718710802218</v>
      </c>
      <c r="AI24" s="2">
        <f t="shared" si="152"/>
        <v>0.33333333333333331</v>
      </c>
      <c r="AJ24" s="2">
        <f t="shared" si="153"/>
        <v>0</v>
      </c>
      <c r="AK24" s="2">
        <f t="shared" si="154"/>
        <v>0</v>
      </c>
      <c r="AL24" s="2">
        <f t="shared" si="155"/>
        <v>0</v>
      </c>
      <c r="AM24" s="2">
        <f t="shared" si="156"/>
        <v>0</v>
      </c>
      <c r="AN24" s="2">
        <f t="shared" si="157"/>
        <v>0</v>
      </c>
      <c r="AO24" s="2">
        <f t="shared" si="158"/>
        <v>0</v>
      </c>
      <c r="AP24" s="2">
        <f t="shared" si="159"/>
        <v>0</v>
      </c>
      <c r="AQ24" s="2">
        <f t="shared" si="160"/>
        <v>0</v>
      </c>
      <c r="AR24" s="2">
        <f t="shared" si="161"/>
        <v>0</v>
      </c>
      <c r="AS24" s="2">
        <f t="shared" si="162"/>
        <v>0.23981246656813146</v>
      </c>
      <c r="AT24" s="2">
        <f t="shared" si="163"/>
        <v>0</v>
      </c>
      <c r="AU24" s="2">
        <f t="shared" si="164"/>
        <v>0</v>
      </c>
      <c r="AV24" s="2">
        <f t="shared" si="165"/>
        <v>0</v>
      </c>
      <c r="AW24" s="2">
        <f t="shared" si="166"/>
        <v>8.8453773566381777</v>
      </c>
      <c r="AX24" s="2">
        <f t="shared" si="167"/>
        <v>9.5349178770795344</v>
      </c>
      <c r="AY24" s="2">
        <f t="shared" si="172"/>
        <v>9.7747303436476667</v>
      </c>
      <c r="AZ24" s="2"/>
      <c r="BA24" s="3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2:78" x14ac:dyDescent="0.25">
      <c r="B25" s="2" t="s">
        <v>6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">
        <v>0.5</v>
      </c>
      <c r="R25" s="2">
        <v>0.5</v>
      </c>
      <c r="S25" s="2">
        <v>0.5</v>
      </c>
      <c r="T25" s="2">
        <v>0.5</v>
      </c>
      <c r="U25" s="2">
        <v>0.5</v>
      </c>
      <c r="V25" s="2">
        <v>0.5</v>
      </c>
      <c r="W25" s="2">
        <f t="shared" si="144"/>
        <v>1</v>
      </c>
      <c r="X25" s="2">
        <f t="shared" si="145"/>
        <v>1</v>
      </c>
      <c r="Y25" s="2">
        <f t="shared" si="146"/>
        <v>1</v>
      </c>
      <c r="Z25" s="2">
        <f t="shared" si="168"/>
        <v>1</v>
      </c>
      <c r="AA25" s="2">
        <f t="shared" si="169"/>
        <v>0.8</v>
      </c>
      <c r="AB25" s="2">
        <f t="shared" si="170"/>
        <v>0.4</v>
      </c>
      <c r="AC25" s="2">
        <f t="shared" si="171"/>
        <v>3</v>
      </c>
      <c r="AD25" s="2">
        <f t="shared" si="147"/>
        <v>1.8927892607143721</v>
      </c>
      <c r="AE25" s="2">
        <f t="shared" si="148"/>
        <v>1.5</v>
      </c>
      <c r="AF25" s="2">
        <f t="shared" si="149"/>
        <v>1.2920296742201793</v>
      </c>
      <c r="AG25" s="2">
        <f t="shared" si="150"/>
        <v>1.1605584217036249</v>
      </c>
      <c r="AH25" s="2">
        <f t="shared" si="151"/>
        <v>1.0686215613240666</v>
      </c>
      <c r="AI25" s="2">
        <f t="shared" si="152"/>
        <v>1</v>
      </c>
      <c r="AJ25" s="2">
        <f t="shared" si="153"/>
        <v>0.94639463035718607</v>
      </c>
      <c r="AK25" s="2">
        <f t="shared" si="154"/>
        <v>0.30102999566398114</v>
      </c>
      <c r="AL25" s="2">
        <f t="shared" si="155"/>
        <v>0.28906482631788782</v>
      </c>
      <c r="AM25" s="2">
        <f t="shared" si="156"/>
        <v>0.27894294565112981</v>
      </c>
      <c r="AN25" s="2">
        <f t="shared" si="157"/>
        <v>0.27023815442731974</v>
      </c>
      <c r="AO25" s="2">
        <f t="shared" si="158"/>
        <v>0.26264953503719357</v>
      </c>
      <c r="AP25" s="2">
        <f t="shared" si="159"/>
        <v>0.2559580248098155</v>
      </c>
      <c r="AQ25" s="2">
        <f t="shared" si="160"/>
        <v>0.25</v>
      </c>
      <c r="AR25" s="2">
        <f t="shared" si="161"/>
        <v>0.24465054211822598</v>
      </c>
      <c r="AS25" s="2">
        <f t="shared" si="162"/>
        <v>0.23981246656813146</v>
      </c>
      <c r="AT25" s="2">
        <f t="shared" si="163"/>
        <v>0.23540891336663824</v>
      </c>
      <c r="AU25" s="2">
        <f t="shared" si="164"/>
        <v>0.23137821315975915</v>
      </c>
      <c r="AV25" s="2">
        <f t="shared" si="165"/>
        <v>0.22767024869695299</v>
      </c>
      <c r="AW25" s="2">
        <f t="shared" si="166"/>
        <v>8.8453773566381777</v>
      </c>
      <c r="AX25" s="2">
        <f t="shared" si="167"/>
        <v>12.450488370301301</v>
      </c>
      <c r="AY25" s="2">
        <f t="shared" si="172"/>
        <v>14.947197414136468</v>
      </c>
      <c r="AZ25" s="2"/>
      <c r="BA25" s="3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2:78" x14ac:dyDescent="0.25">
      <c r="B26" s="2" t="s">
        <v>7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0.5</v>
      </c>
      <c r="L26" s="2">
        <v>0.5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0.5</v>
      </c>
      <c r="S26" s="2">
        <v>1</v>
      </c>
      <c r="T26" s="2">
        <v>1</v>
      </c>
      <c r="U26" s="2">
        <v>0.5</v>
      </c>
      <c r="V26" s="2">
        <v>0.5</v>
      </c>
      <c r="W26" s="2">
        <f t="shared" si="144"/>
        <v>1</v>
      </c>
      <c r="X26" s="2">
        <f t="shared" si="145"/>
        <v>1</v>
      </c>
      <c r="Y26" s="2">
        <f t="shared" si="146"/>
        <v>1</v>
      </c>
      <c r="Z26" s="2">
        <f t="shared" si="168"/>
        <v>1</v>
      </c>
      <c r="AA26" s="2">
        <f t="shared" si="169"/>
        <v>0.8</v>
      </c>
      <c r="AB26" s="2">
        <f t="shared" si="170"/>
        <v>0.75</v>
      </c>
      <c r="AC26" s="2">
        <f t="shared" si="171"/>
        <v>3</v>
      </c>
      <c r="AD26" s="2">
        <f t="shared" si="147"/>
        <v>1.8927892607143721</v>
      </c>
      <c r="AE26" s="2">
        <f t="shared" si="148"/>
        <v>1.5</v>
      </c>
      <c r="AF26" s="2">
        <f t="shared" si="149"/>
        <v>1.2920296742201793</v>
      </c>
      <c r="AG26" s="2">
        <f t="shared" si="150"/>
        <v>1.1605584217036249</v>
      </c>
      <c r="AH26" s="2">
        <f t="shared" si="151"/>
        <v>1.0686215613240666</v>
      </c>
      <c r="AI26" s="2">
        <f t="shared" si="152"/>
        <v>1</v>
      </c>
      <c r="AJ26" s="2">
        <f t="shared" si="153"/>
        <v>0.94639463035718607</v>
      </c>
      <c r="AK26" s="2">
        <f t="shared" si="154"/>
        <v>0.30102999566398114</v>
      </c>
      <c r="AL26" s="2">
        <f t="shared" si="155"/>
        <v>0.28906482631788782</v>
      </c>
      <c r="AM26" s="2">
        <f t="shared" si="156"/>
        <v>0.8368288369533895</v>
      </c>
      <c r="AN26" s="2">
        <f t="shared" si="157"/>
        <v>0.81071446328195917</v>
      </c>
      <c r="AO26" s="2">
        <f t="shared" si="158"/>
        <v>0.78794860511158071</v>
      </c>
      <c r="AP26" s="2">
        <f t="shared" si="159"/>
        <v>0.76787407442944644</v>
      </c>
      <c r="AQ26" s="2">
        <f t="shared" si="160"/>
        <v>0.75</v>
      </c>
      <c r="AR26" s="2">
        <f t="shared" si="161"/>
        <v>0.24465054211822598</v>
      </c>
      <c r="AS26" s="2">
        <f t="shared" si="162"/>
        <v>0.71943739970439435</v>
      </c>
      <c r="AT26" s="2">
        <f t="shared" si="163"/>
        <v>0.70622674009991471</v>
      </c>
      <c r="AU26" s="2">
        <f t="shared" si="164"/>
        <v>0.23137821315975915</v>
      </c>
      <c r="AV26" s="2">
        <f t="shared" si="165"/>
        <v>0.22767024869695299</v>
      </c>
      <c r="AW26" s="2">
        <f t="shared" si="166"/>
        <v>8.8453773566381777</v>
      </c>
      <c r="AX26" s="2">
        <f t="shared" si="167"/>
        <v>12.450488370301301</v>
      </c>
      <c r="AY26" s="2">
        <f t="shared" si="172"/>
        <v>18.53321749385692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2:78" x14ac:dyDescent="0.25">
      <c r="B27" s="6" t="s">
        <v>20</v>
      </c>
      <c r="C27" s="6">
        <v>1</v>
      </c>
      <c r="D27" s="6">
        <v>1</v>
      </c>
      <c r="E27" s="6">
        <v>1</v>
      </c>
      <c r="F27" s="6">
        <v>1</v>
      </c>
      <c r="G27" s="6">
        <v>0</v>
      </c>
      <c r="H27" s="6">
        <v>0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f t="shared" si="144"/>
        <v>0.8</v>
      </c>
      <c r="X27" s="6">
        <f t="shared" si="145"/>
        <v>0.8</v>
      </c>
      <c r="Y27" s="6">
        <f t="shared" si="146"/>
        <v>0.55000000000000004</v>
      </c>
      <c r="Z27" s="6">
        <f t="shared" si="168"/>
        <v>0.8</v>
      </c>
      <c r="AA27" s="6">
        <f t="shared" si="169"/>
        <v>0.8</v>
      </c>
      <c r="AB27" s="6">
        <f t="shared" si="170"/>
        <v>0.55000000000000004</v>
      </c>
      <c r="AC27" s="6">
        <f t="shared" si="171"/>
        <v>3</v>
      </c>
      <c r="AD27" s="6">
        <f t="shared" si="147"/>
        <v>1.8927892607143721</v>
      </c>
      <c r="AE27" s="6">
        <f t="shared" si="148"/>
        <v>1.5</v>
      </c>
      <c r="AF27" s="6">
        <f t="shared" si="149"/>
        <v>1.2920296742201793</v>
      </c>
      <c r="AG27" s="6">
        <f t="shared" si="150"/>
        <v>0</v>
      </c>
      <c r="AH27" s="6">
        <f t="shared" si="151"/>
        <v>0</v>
      </c>
      <c r="AI27" s="6">
        <f t="shared" si="152"/>
        <v>1</v>
      </c>
      <c r="AJ27" s="6">
        <f t="shared" si="153"/>
        <v>0.94639463035718607</v>
      </c>
      <c r="AK27" s="6">
        <f t="shared" si="154"/>
        <v>0.90308998699194354</v>
      </c>
      <c r="AL27" s="6">
        <f t="shared" si="155"/>
        <v>0.86719447895366342</v>
      </c>
      <c r="AM27" s="6">
        <f t="shared" si="156"/>
        <v>0.8368288369533895</v>
      </c>
      <c r="AN27" s="6">
        <f t="shared" si="157"/>
        <v>0.81071446328195917</v>
      </c>
      <c r="AO27" s="6">
        <f t="shared" si="158"/>
        <v>0</v>
      </c>
      <c r="AP27" s="6">
        <f t="shared" si="159"/>
        <v>0</v>
      </c>
      <c r="AQ27" s="6">
        <f t="shared" si="160"/>
        <v>0</v>
      </c>
      <c r="AR27" s="6">
        <f t="shared" si="161"/>
        <v>0</v>
      </c>
      <c r="AS27" s="6">
        <f t="shared" si="162"/>
        <v>0</v>
      </c>
      <c r="AT27" s="6">
        <f t="shared" si="163"/>
        <v>0</v>
      </c>
      <c r="AU27" s="6">
        <f t="shared" si="164"/>
        <v>0.69413463947927745</v>
      </c>
      <c r="AV27" s="6">
        <f t="shared" si="165"/>
        <v>0</v>
      </c>
      <c r="AW27" s="6">
        <f t="shared" si="166"/>
        <v>7.6848189349345519</v>
      </c>
      <c r="AX27" s="6">
        <f t="shared" si="167"/>
        <v>11.401498031237345</v>
      </c>
      <c r="AY27" s="6">
        <f t="shared" si="172"/>
        <v>13.74317597095197</v>
      </c>
    </row>
    <row r="28" spans="2:78" x14ac:dyDescent="0.25">
      <c r="B28" s="18" t="s">
        <v>21</v>
      </c>
      <c r="C28" s="18">
        <v>0</v>
      </c>
      <c r="D28" s="18">
        <v>0</v>
      </c>
      <c r="E28" s="18">
        <v>0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0.5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1</v>
      </c>
      <c r="W28" s="18">
        <f t="shared" ref="W28" si="173">COUNTIF(C28:G28,"&gt;0")/5</f>
        <v>0.4</v>
      </c>
      <c r="X28" s="18">
        <f t="shared" ref="X28" si="174">COUNTIF(C28:L28,"&gt;0")/10</f>
        <v>0.6</v>
      </c>
      <c r="Y28" s="18">
        <f t="shared" ref="Y28" si="175">COUNTIF(C28:V28,"&gt;0")/20</f>
        <v>0.5</v>
      </c>
      <c r="Z28" s="18">
        <f t="shared" ref="Z28" si="176">COUNTIF(C28:G28,"=1")/5</f>
        <v>0.4</v>
      </c>
      <c r="AA28" s="18">
        <f t="shared" ref="AA28" si="177">COUNTIF(C28:L28,"=1")/10</f>
        <v>0.5</v>
      </c>
      <c r="AB28" s="18">
        <f t="shared" ref="AB28" si="178">COUNTIF(C28:V28,"=1")/20</f>
        <v>0.45</v>
      </c>
      <c r="AC28" s="18">
        <f t="shared" ref="AC28" si="179">((2^(C28*2))-1)/LOG(C$6+1,2)</f>
        <v>0</v>
      </c>
      <c r="AD28" s="18">
        <f t="shared" ref="AD28" si="180">((2^(D28*2))-1)/LOG(D$6+1,2)</f>
        <v>0</v>
      </c>
      <c r="AE28" s="18">
        <f t="shared" ref="AE28" si="181">((2^(E28*2))-1)/LOG(E$6+1,2)</f>
        <v>0</v>
      </c>
      <c r="AF28" s="18">
        <f t="shared" ref="AF28" si="182">((2^(F28*2))-1)/LOG(F$6+1,2)</f>
        <v>1.2920296742201793</v>
      </c>
      <c r="AG28" s="18">
        <f t="shared" ref="AG28" si="183">((2^(G28*2))-1)/LOG(G$6+1,2)</f>
        <v>1.1605584217036249</v>
      </c>
      <c r="AH28" s="18">
        <f t="shared" ref="AH28" si="184">((2^(H28*2))-1)/LOG(H$6+1,2)</f>
        <v>1.0686215613240666</v>
      </c>
      <c r="AI28" s="18">
        <f t="shared" ref="AI28" si="185">((2^(I28*2))-1)/LOG(I$6+1,2)</f>
        <v>1</v>
      </c>
      <c r="AJ28" s="18">
        <f t="shared" ref="AJ28" si="186">((2^(J28*2))-1)/LOG(J$6+1,2)</f>
        <v>0.94639463035718607</v>
      </c>
      <c r="AK28" s="18">
        <f t="shared" ref="AK28" si="187">((2^(K28*2))-1)/LOG(K$6+1,2)</f>
        <v>0.30102999566398114</v>
      </c>
      <c r="AL28" s="18">
        <f t="shared" ref="AL28" si="188">((2^(L28*2))-1)/LOG(L$6+1,2)</f>
        <v>0</v>
      </c>
      <c r="AM28" s="18">
        <f t="shared" ref="AM28" si="189">((2^(M28*2))-1)/LOG(M$6+1,2)</f>
        <v>0.8368288369533895</v>
      </c>
      <c r="AN28" s="18">
        <f t="shared" ref="AN28" si="190">((2^(N28*2))-1)/LOG(N$6+1,2)</f>
        <v>0.81071446328195917</v>
      </c>
      <c r="AO28" s="18">
        <f t="shared" ref="AO28" si="191">((2^(O28*2))-1)/LOG(O$6+1,2)</f>
        <v>0</v>
      </c>
      <c r="AP28" s="18">
        <f t="shared" ref="AP28" si="192">((2^(P28*2))-1)/LOG(P$6+1,2)</f>
        <v>0.76787407442944644</v>
      </c>
      <c r="AQ28" s="18">
        <f t="shared" ref="AQ28" si="193">((2^(Q28*2))-1)/LOG(Q$6+1,2)</f>
        <v>0</v>
      </c>
      <c r="AR28" s="18">
        <f t="shared" ref="AR28" si="194">((2^(R28*2))-1)/LOG(R$6+1,2)</f>
        <v>0</v>
      </c>
      <c r="AS28" s="18">
        <f t="shared" ref="AS28" si="195">((2^(S28*2))-1)/LOG(S$6+1,2)</f>
        <v>0</v>
      </c>
      <c r="AT28" s="18">
        <f t="shared" ref="AT28" si="196">((2^(T28*2))-1)/LOG(T$6+1,2)</f>
        <v>0</v>
      </c>
      <c r="AU28" s="18">
        <f t="shared" ref="AU28" si="197">((2^(U28*2))-1)/LOG(U$6+1,2)</f>
        <v>0</v>
      </c>
      <c r="AV28" s="18">
        <f t="shared" ref="AV28" si="198">((2^(V28*2))-1)/LOG(V$6+1,2)</f>
        <v>0.68301074609085888</v>
      </c>
      <c r="AW28" s="18">
        <f t="shared" ref="AW28" si="199">SUM(AC28:AG28)</f>
        <v>2.4525880959238044</v>
      </c>
      <c r="AX28" s="18">
        <f t="shared" ref="AX28" si="200">SUM(AC28:AL28)</f>
        <v>5.768634283269038</v>
      </c>
      <c r="AY28" s="18">
        <f t="shared" ref="AY28" si="201">SUM(AC28:AV28)</f>
        <v>8.8670624040246935</v>
      </c>
    </row>
    <row r="29" spans="2:78" x14ac:dyDescent="0.25">
      <c r="B29" s="18" t="s">
        <v>22</v>
      </c>
      <c r="C29" s="18">
        <v>1</v>
      </c>
      <c r="D29" s="18">
        <v>1</v>
      </c>
      <c r="E29" s="18">
        <v>1</v>
      </c>
      <c r="F29" s="18">
        <v>0.5</v>
      </c>
      <c r="G29" s="18">
        <v>0.5</v>
      </c>
      <c r="H29" s="18">
        <v>0.5</v>
      </c>
      <c r="I29" s="18">
        <v>1</v>
      </c>
      <c r="J29" s="18">
        <v>1</v>
      </c>
      <c r="K29" s="18">
        <v>0.5</v>
      </c>
      <c r="L29" s="18">
        <v>0.5</v>
      </c>
      <c r="M29" s="18">
        <v>0.5</v>
      </c>
      <c r="N29" s="18">
        <v>0</v>
      </c>
      <c r="O29" s="18">
        <v>0</v>
      </c>
      <c r="P29" s="18">
        <v>0.5</v>
      </c>
      <c r="Q29" s="18">
        <v>0.5</v>
      </c>
      <c r="R29" s="18">
        <v>0.5</v>
      </c>
      <c r="S29" s="18">
        <v>0.5</v>
      </c>
      <c r="T29" s="18">
        <v>0.5</v>
      </c>
      <c r="U29" s="18">
        <v>0.5</v>
      </c>
      <c r="V29" s="18">
        <v>0.5</v>
      </c>
      <c r="W29" s="18">
        <f t="shared" ref="W29:W30" si="202">COUNTIF(C29:G29,"&gt;0")/5</f>
        <v>1</v>
      </c>
      <c r="X29" s="18">
        <f t="shared" ref="X29:X30" si="203">COUNTIF(C29:L29,"&gt;0")/10</f>
        <v>1</v>
      </c>
      <c r="Y29" s="18">
        <f t="shared" ref="Y29:Y30" si="204">COUNTIF(C29:V29,"&gt;0")/20</f>
        <v>0.9</v>
      </c>
      <c r="Z29" s="18">
        <f t="shared" ref="Z29:Z30" si="205">COUNTIF(C29:G29,"=1")/5</f>
        <v>0.6</v>
      </c>
      <c r="AA29" s="18">
        <f t="shared" ref="AA29:AA30" si="206">COUNTIF(C29:L29,"=1")/10</f>
        <v>0.5</v>
      </c>
      <c r="AB29" s="18">
        <f t="shared" ref="AB29:AB30" si="207">COUNTIF(C29:V29,"=1")/20</f>
        <v>0.25</v>
      </c>
      <c r="AC29" s="18">
        <f t="shared" ref="AC29:AC30" si="208">((2^(C29*2))-1)/LOG(C$6+1,2)</f>
        <v>3</v>
      </c>
      <c r="AD29" s="18">
        <f t="shared" ref="AD29:AD30" si="209">((2^(D29*2))-1)/LOG(D$6+1,2)</f>
        <v>1.8927892607143721</v>
      </c>
      <c r="AE29" s="18">
        <f t="shared" ref="AE29:AE30" si="210">((2^(E29*2))-1)/LOG(E$6+1,2)</f>
        <v>1.5</v>
      </c>
      <c r="AF29" s="18">
        <f t="shared" ref="AF29:AF30" si="211">((2^(F29*2))-1)/LOG(F$6+1,2)</f>
        <v>0.43067655807339306</v>
      </c>
      <c r="AG29" s="18">
        <f t="shared" ref="AG29:AG30" si="212">((2^(G29*2))-1)/LOG(G$6+1,2)</f>
        <v>0.38685280723454163</v>
      </c>
      <c r="AH29" s="18">
        <f t="shared" ref="AH29:AH30" si="213">((2^(H29*2))-1)/LOG(H$6+1,2)</f>
        <v>0.35620718710802218</v>
      </c>
      <c r="AI29" s="18">
        <f t="shared" ref="AI29:AI30" si="214">((2^(I29*2))-1)/LOG(I$6+1,2)</f>
        <v>1</v>
      </c>
      <c r="AJ29" s="18">
        <f t="shared" ref="AJ29:AJ30" si="215">((2^(J29*2))-1)/LOG(J$6+1,2)</f>
        <v>0.94639463035718607</v>
      </c>
      <c r="AK29" s="18">
        <f t="shared" ref="AK29:AK30" si="216">((2^(K29*2))-1)/LOG(K$6+1,2)</f>
        <v>0.30102999566398114</v>
      </c>
      <c r="AL29" s="18">
        <f t="shared" ref="AL29:AL30" si="217">((2^(L29*2))-1)/LOG(L$6+1,2)</f>
        <v>0.28906482631788782</v>
      </c>
      <c r="AM29" s="18">
        <f t="shared" ref="AM29:AM30" si="218">((2^(M29*2))-1)/LOG(M$6+1,2)</f>
        <v>0.27894294565112981</v>
      </c>
      <c r="AN29" s="18">
        <f t="shared" ref="AN29:AN30" si="219">((2^(N29*2))-1)/LOG(N$6+1,2)</f>
        <v>0</v>
      </c>
      <c r="AO29" s="18">
        <f t="shared" ref="AO29:AO30" si="220">((2^(O29*2))-1)/LOG(O$6+1,2)</f>
        <v>0</v>
      </c>
      <c r="AP29" s="18">
        <f t="shared" ref="AP29:AP30" si="221">((2^(P29*2))-1)/LOG(P$6+1,2)</f>
        <v>0.2559580248098155</v>
      </c>
      <c r="AQ29" s="18">
        <f t="shared" ref="AQ29:AQ30" si="222">((2^(Q29*2))-1)/LOG(Q$6+1,2)</f>
        <v>0.25</v>
      </c>
      <c r="AR29" s="18">
        <f t="shared" ref="AR29:AR30" si="223">((2^(R29*2))-1)/LOG(R$6+1,2)</f>
        <v>0.24465054211822598</v>
      </c>
      <c r="AS29" s="18">
        <f t="shared" ref="AS29:AS30" si="224">((2^(S29*2))-1)/LOG(S$6+1,2)</f>
        <v>0.23981246656813146</v>
      </c>
      <c r="AT29" s="18">
        <f t="shared" ref="AT29:AT30" si="225">((2^(T29*2))-1)/LOG(T$6+1,2)</f>
        <v>0.23540891336663824</v>
      </c>
      <c r="AU29" s="18">
        <f t="shared" ref="AU29:AU30" si="226">((2^(U29*2))-1)/LOG(U$6+1,2)</f>
        <v>0.23137821315975915</v>
      </c>
      <c r="AV29" s="18">
        <f t="shared" ref="AV29:AV30" si="227">((2^(V29*2))-1)/LOG(V$6+1,2)</f>
        <v>0.22767024869695299</v>
      </c>
      <c r="AW29" s="18">
        <f t="shared" ref="AW29:AW30" si="228">SUM(AC29:AG29)</f>
        <v>7.2103186260223069</v>
      </c>
      <c r="AX29" s="18">
        <f t="shared" ref="AX29:AX30" si="229">SUM(AC29:AL29)</f>
        <v>10.103015265469386</v>
      </c>
      <c r="AY29" s="18">
        <f t="shared" ref="AY29:AY30" si="230">SUM(AC29:AV29)</f>
        <v>12.066836619840041</v>
      </c>
    </row>
    <row r="30" spans="2:78" x14ac:dyDescent="0.25">
      <c r="B30" s="18" t="s">
        <v>23</v>
      </c>
      <c r="C30" s="18">
        <v>0.5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0.5</v>
      </c>
      <c r="J30" s="18">
        <v>1</v>
      </c>
      <c r="K30" s="18">
        <v>1</v>
      </c>
      <c r="L30" s="18">
        <v>0</v>
      </c>
      <c r="M30" s="18">
        <v>0</v>
      </c>
      <c r="N30" s="18">
        <v>1</v>
      </c>
      <c r="O30" s="18">
        <v>0.5</v>
      </c>
      <c r="P30" s="18">
        <v>0.5</v>
      </c>
      <c r="Q30" s="18">
        <v>0</v>
      </c>
      <c r="R30" s="18">
        <v>0</v>
      </c>
      <c r="S30" s="18">
        <v>0</v>
      </c>
      <c r="T30" s="18">
        <v>0.5</v>
      </c>
      <c r="U30" s="18">
        <v>1</v>
      </c>
      <c r="V30" s="18">
        <v>0.5</v>
      </c>
      <c r="W30" s="18">
        <f t="shared" si="202"/>
        <v>1</v>
      </c>
      <c r="X30" s="18">
        <f t="shared" si="203"/>
        <v>0.9</v>
      </c>
      <c r="Y30" s="18">
        <f t="shared" si="204"/>
        <v>0.75</v>
      </c>
      <c r="Z30" s="18">
        <f t="shared" si="205"/>
        <v>0.8</v>
      </c>
      <c r="AA30" s="18">
        <f t="shared" si="206"/>
        <v>0.7</v>
      </c>
      <c r="AB30" s="18">
        <f t="shared" si="207"/>
        <v>0.45</v>
      </c>
      <c r="AC30" s="18">
        <f t="shared" si="208"/>
        <v>1</v>
      </c>
      <c r="AD30" s="18">
        <f t="shared" si="209"/>
        <v>1.8927892607143721</v>
      </c>
      <c r="AE30" s="18">
        <f t="shared" si="210"/>
        <v>1.5</v>
      </c>
      <c r="AF30" s="18">
        <f t="shared" si="211"/>
        <v>1.2920296742201793</v>
      </c>
      <c r="AG30" s="18">
        <f t="shared" si="212"/>
        <v>1.1605584217036249</v>
      </c>
      <c r="AH30" s="18">
        <f t="shared" si="213"/>
        <v>1.0686215613240666</v>
      </c>
      <c r="AI30" s="18">
        <f t="shared" si="214"/>
        <v>0.33333333333333331</v>
      </c>
      <c r="AJ30" s="18">
        <f t="shared" si="215"/>
        <v>0.94639463035718607</v>
      </c>
      <c r="AK30" s="18">
        <f t="shared" si="216"/>
        <v>0.90308998699194354</v>
      </c>
      <c r="AL30" s="18">
        <f t="shared" si="217"/>
        <v>0</v>
      </c>
      <c r="AM30" s="18">
        <f t="shared" si="218"/>
        <v>0</v>
      </c>
      <c r="AN30" s="18">
        <f t="shared" si="219"/>
        <v>0.81071446328195917</v>
      </c>
      <c r="AO30" s="18">
        <f t="shared" si="220"/>
        <v>0.26264953503719357</v>
      </c>
      <c r="AP30" s="18">
        <f t="shared" si="221"/>
        <v>0.2559580248098155</v>
      </c>
      <c r="AQ30" s="18">
        <f t="shared" si="222"/>
        <v>0</v>
      </c>
      <c r="AR30" s="18">
        <f t="shared" si="223"/>
        <v>0</v>
      </c>
      <c r="AS30" s="18">
        <f t="shared" si="224"/>
        <v>0</v>
      </c>
      <c r="AT30" s="18">
        <f t="shared" si="225"/>
        <v>0.23540891336663824</v>
      </c>
      <c r="AU30" s="18">
        <f t="shared" si="226"/>
        <v>0.69413463947927745</v>
      </c>
      <c r="AV30" s="18">
        <f t="shared" si="227"/>
        <v>0.22767024869695299</v>
      </c>
      <c r="AW30" s="18">
        <f t="shared" si="228"/>
        <v>6.8453773566381768</v>
      </c>
      <c r="AX30" s="18">
        <f t="shared" si="229"/>
        <v>10.096816868644707</v>
      </c>
      <c r="AY30" s="18">
        <f t="shared" si="230"/>
        <v>12.583352693316543</v>
      </c>
    </row>
    <row r="31" spans="2:78" x14ac:dyDescent="0.25">
      <c r="B31" s="18" t="s">
        <v>24</v>
      </c>
      <c r="C31" s="18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>
        <f t="shared" ref="W31" si="231">COUNTIF(C31:G31,"&gt;0")/5</f>
        <v>1</v>
      </c>
      <c r="X31" s="18">
        <f t="shared" ref="X31" si="232">COUNTIF(C31:L31,"&gt;0")/10</f>
        <v>1</v>
      </c>
      <c r="Y31" s="18">
        <f t="shared" ref="Y31" si="233">COUNTIF(C31:V31,"&gt;0")/20</f>
        <v>1</v>
      </c>
      <c r="Z31" s="18">
        <f t="shared" ref="Z31" si="234">COUNTIF(C31:G31,"=1")/5</f>
        <v>1</v>
      </c>
      <c r="AA31" s="18">
        <f t="shared" ref="AA31" si="235">COUNTIF(C31:L31,"=1")/10</f>
        <v>1</v>
      </c>
      <c r="AB31" s="18">
        <f t="shared" ref="AB31" si="236">COUNTIF(C31:V31,"=1")/20</f>
        <v>1</v>
      </c>
      <c r="AC31" s="18">
        <f t="shared" ref="AC31" si="237">((2^(C31*2))-1)/LOG(C$6+1,2)</f>
        <v>3</v>
      </c>
      <c r="AD31" s="18">
        <f t="shared" ref="AD31" si="238">((2^(D31*2))-1)/LOG(D$6+1,2)</f>
        <v>1.8927892607143721</v>
      </c>
      <c r="AE31" s="18">
        <f t="shared" ref="AE31" si="239">((2^(E31*2))-1)/LOG(E$6+1,2)</f>
        <v>1.5</v>
      </c>
      <c r="AF31" s="18">
        <f t="shared" ref="AF31" si="240">((2^(F31*2))-1)/LOG(F$6+1,2)</f>
        <v>1.2920296742201793</v>
      </c>
      <c r="AG31" s="18">
        <f t="shared" ref="AG31" si="241">((2^(G31*2))-1)/LOG(G$6+1,2)</f>
        <v>1.1605584217036249</v>
      </c>
      <c r="AH31" s="18">
        <f t="shared" ref="AH31" si="242">((2^(H31*2))-1)/LOG(H$6+1,2)</f>
        <v>1.0686215613240666</v>
      </c>
      <c r="AI31" s="18">
        <f t="shared" ref="AI31" si="243">((2^(I31*2))-1)/LOG(I$6+1,2)</f>
        <v>1</v>
      </c>
      <c r="AJ31" s="18">
        <f t="shared" ref="AJ31" si="244">((2^(J31*2))-1)/LOG(J$6+1,2)</f>
        <v>0.94639463035718607</v>
      </c>
      <c r="AK31" s="18">
        <f t="shared" ref="AK31" si="245">((2^(K31*2))-1)/LOG(K$6+1,2)</f>
        <v>0.90308998699194354</v>
      </c>
      <c r="AL31" s="18">
        <f t="shared" ref="AL31" si="246">((2^(L31*2))-1)/LOG(L$6+1,2)</f>
        <v>0.86719447895366342</v>
      </c>
      <c r="AM31" s="18">
        <f t="shared" ref="AM31" si="247">((2^(M31*2))-1)/LOG(M$6+1,2)</f>
        <v>0.8368288369533895</v>
      </c>
      <c r="AN31" s="18">
        <f t="shared" ref="AN31" si="248">((2^(N31*2))-1)/LOG(N$6+1,2)</f>
        <v>0.81071446328195917</v>
      </c>
      <c r="AO31" s="18">
        <f t="shared" ref="AO31" si="249">((2^(O31*2))-1)/LOG(O$6+1,2)</f>
        <v>0.78794860511158071</v>
      </c>
      <c r="AP31" s="18">
        <f t="shared" ref="AP31" si="250">((2^(P31*2))-1)/LOG(P$6+1,2)</f>
        <v>0.76787407442944644</v>
      </c>
      <c r="AQ31" s="18">
        <f t="shared" ref="AQ31" si="251">((2^(Q31*2))-1)/LOG(Q$6+1,2)</f>
        <v>0.75</v>
      </c>
      <c r="AR31" s="18">
        <f t="shared" ref="AR31" si="252">((2^(R31*2))-1)/LOG(R$6+1,2)</f>
        <v>0.73395162635467803</v>
      </c>
      <c r="AS31" s="18">
        <f t="shared" ref="AS31" si="253">((2^(S31*2))-1)/LOG(S$6+1,2)</f>
        <v>0.71943739970439435</v>
      </c>
      <c r="AT31" s="18">
        <f t="shared" ref="AT31" si="254">((2^(T31*2))-1)/LOG(T$6+1,2)</f>
        <v>0.70622674009991471</v>
      </c>
      <c r="AU31" s="18">
        <f t="shared" ref="AU31" si="255">((2^(U31*2))-1)/LOG(U$6+1,2)</f>
        <v>0.69413463947927745</v>
      </c>
      <c r="AV31" s="18">
        <f t="shared" ref="AV31" si="256">((2^(V31*2))-1)/LOG(V$6+1,2)</f>
        <v>0.68301074609085888</v>
      </c>
      <c r="AW31" s="18">
        <f t="shared" ref="AW31" si="257">SUM(AC31:AG31)</f>
        <v>8.8453773566381777</v>
      </c>
      <c r="AX31" s="18">
        <f t="shared" ref="AX31" si="258">SUM(AC31:AL31)</f>
        <v>13.630678014265039</v>
      </c>
      <c r="AY31" s="18">
        <f t="shared" ref="AY31" si="259">SUM(AC31:AV31)</f>
        <v>21.120805145770536</v>
      </c>
    </row>
    <row r="32" spans="2:78" ht="15.75" thickBot="1" x14ac:dyDescent="0.3">
      <c r="BC32" s="2"/>
      <c r="BD32" s="2"/>
    </row>
    <row r="33" spans="2:51" ht="15.75" thickBot="1" x14ac:dyDescent="0.3">
      <c r="B33" s="10" t="s">
        <v>13</v>
      </c>
      <c r="C33" s="31" t="s">
        <v>19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3"/>
      <c r="W33" s="31" t="s">
        <v>15</v>
      </c>
      <c r="X33" s="32"/>
      <c r="Y33" s="33"/>
      <c r="Z33" s="31" t="s">
        <v>14</v>
      </c>
      <c r="AA33" s="32"/>
      <c r="AB33" s="33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31" t="s">
        <v>9</v>
      </c>
      <c r="AX33" s="32"/>
      <c r="AY33" s="33"/>
    </row>
    <row r="34" spans="2:51" x14ac:dyDescent="0.25">
      <c r="B34" s="2"/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15" t="s">
        <v>0</v>
      </c>
      <c r="X34" s="16" t="s">
        <v>8</v>
      </c>
      <c r="Y34" s="16" t="s">
        <v>12</v>
      </c>
      <c r="Z34" s="16" t="s">
        <v>0</v>
      </c>
      <c r="AA34" s="16" t="s">
        <v>8</v>
      </c>
      <c r="AB34" s="17" t="s">
        <v>12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 t="s">
        <v>10</v>
      </c>
      <c r="AX34" s="2" t="s">
        <v>11</v>
      </c>
      <c r="AY34" s="2" t="s">
        <v>12</v>
      </c>
    </row>
    <row r="35" spans="2:51" ht="15.75" thickBo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9">
        <f>AVERAGE(W36:W45)</f>
        <v>0.91999999999999993</v>
      </c>
      <c r="X35" s="39">
        <f t="shared" ref="X35" si="260">AVERAGE(X36:X45)</f>
        <v>0.94000000000000006</v>
      </c>
      <c r="Y35" s="39">
        <f t="shared" ref="Y35" si="261">AVERAGE(Y36:Y45)</f>
        <v>0.88500000000000012</v>
      </c>
      <c r="Z35" s="40">
        <f t="shared" ref="Z35" si="262">AVERAGE(Z36:Z45)</f>
        <v>0.83999999999999986</v>
      </c>
      <c r="AA35" s="40">
        <f t="shared" ref="AA35" si="263">AVERAGE(AA36:AA45)</f>
        <v>0.83000000000000007</v>
      </c>
      <c r="AB35" s="40">
        <f t="shared" ref="AB35" si="264">AVERAGE(AB36:AB45)</f>
        <v>0.65500000000000003</v>
      </c>
      <c r="AC35" s="14">
        <f t="shared" ref="AC35" si="265">AVERAGE(AC36:AC45)</f>
        <v>2.5</v>
      </c>
      <c r="AD35" s="14">
        <f t="shared" ref="AD35" si="266">AVERAGE(AD36:AD45)</f>
        <v>1.7035103346429348</v>
      </c>
      <c r="AE35" s="14">
        <f t="shared" ref="AE35" si="267">AVERAGE(AE36:AE45)</f>
        <v>1.5</v>
      </c>
      <c r="AF35" s="14">
        <f t="shared" ref="AF35" si="268">AVERAGE(AF36:AF45)</f>
        <v>0.99055608356880431</v>
      </c>
      <c r="AG35" s="14">
        <f t="shared" ref="AG35" si="269">AVERAGE(AG36:AG45)</f>
        <v>0.96713201808635407</v>
      </c>
      <c r="AH35" s="14">
        <f t="shared" ref="AH35" si="270">AVERAGE(AH36:AH45)</f>
        <v>0.99738012390246222</v>
      </c>
      <c r="AI35" s="14">
        <f t="shared" ref="AI35" si="271">AVERAGE(AI36:AI45)</f>
        <v>0.86666666666666681</v>
      </c>
      <c r="AJ35" s="14">
        <f t="shared" ref="AJ35" si="272">AVERAGE(AJ36:AJ45)</f>
        <v>0.72556921660717588</v>
      </c>
      <c r="AK35" s="14">
        <f t="shared" ref="AK35" si="273">AVERAGE(AK36:AK45)</f>
        <v>0.84288398785914731</v>
      </c>
      <c r="AL35" s="14">
        <f t="shared" ref="AL35" si="274">AVERAGE(AL36:AL45)</f>
        <v>0.72266206579471959</v>
      </c>
      <c r="AM35" s="14">
        <f t="shared" ref="AM35" si="275">AVERAGE(AM36:AM45)</f>
        <v>0.72525165869293762</v>
      </c>
      <c r="AN35" s="14">
        <f t="shared" ref="AN35" si="276">AVERAGE(AN36:AN45)</f>
        <v>0.56750012429737151</v>
      </c>
      <c r="AO35" s="14">
        <f t="shared" ref="AO35" si="277">AVERAGE(AO36:AO45)</f>
        <v>0.47276916306694838</v>
      </c>
      <c r="AP35" s="14">
        <f t="shared" ref="AP35" si="278">AVERAGE(AP36:AP45)</f>
        <v>0.46072444465766793</v>
      </c>
      <c r="AQ35" s="14">
        <f t="shared" ref="AQ35" si="279">AVERAGE(AQ36:AQ45)</f>
        <v>0.47499999999999998</v>
      </c>
      <c r="AR35" s="14">
        <f t="shared" ref="AR35" si="280">AVERAGE(AR36:AR45)</f>
        <v>0.36697581317733902</v>
      </c>
      <c r="AS35" s="14">
        <f t="shared" ref="AS35" si="281">AVERAGE(AS36:AS45)</f>
        <v>0.31175620653857089</v>
      </c>
      <c r="AT35" s="14">
        <f t="shared" ref="AT35" si="282">AVERAGE(AT36:AT45)</f>
        <v>0.32957247871329354</v>
      </c>
      <c r="AU35" s="14">
        <f t="shared" ref="AU35" si="283">AVERAGE(AU36:AU45)</f>
        <v>0.43961860500354238</v>
      </c>
      <c r="AV35" s="14">
        <f t="shared" ref="AV35" si="284">AVERAGE(AV36:AV45)</f>
        <v>0.36427239791512472</v>
      </c>
      <c r="AW35" s="41">
        <f t="shared" ref="AW35" si="285">AVERAGE(AW36:AW45)</f>
        <v>7.6611984362980952</v>
      </c>
      <c r="AX35" s="41">
        <f t="shared" ref="AX35" si="286">AVERAGE(AX36:AX45)</f>
        <v>11.816360497128269</v>
      </c>
      <c r="AY35" s="41">
        <f t="shared" ref="AY35" si="287">AVERAGE(AY36:AY45)</f>
        <v>16.329801389191061</v>
      </c>
    </row>
    <row r="36" spans="2:51" x14ac:dyDescent="0.25">
      <c r="B36" s="2" t="s">
        <v>3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0.5</v>
      </c>
      <c r="W36" s="2">
        <f t="shared" ref="W36:W41" si="288">COUNTIF(C36:G36,"&gt;0")/5</f>
        <v>1</v>
      </c>
      <c r="X36" s="2">
        <f t="shared" ref="X36:X41" si="289">COUNTIF(C36:L36,"&gt;0")/10</f>
        <v>1</v>
      </c>
      <c r="Y36" s="2">
        <f t="shared" ref="Y36:Y41" si="290">COUNTIF(C36:V36,"&gt;0")/20</f>
        <v>1</v>
      </c>
      <c r="Z36" s="2">
        <f>COUNTIF(C36:G36,"=1")/5</f>
        <v>1</v>
      </c>
      <c r="AA36" s="2">
        <f>COUNTIF(C36:L36,"=1")/10</f>
        <v>1</v>
      </c>
      <c r="AB36" s="2">
        <f>COUNTIF(C36:V36,"=1")/20</f>
        <v>0.95</v>
      </c>
      <c r="AC36" s="2">
        <f>((2^(C36*2))-1)/LOG(C$6+1,2)</f>
        <v>3</v>
      </c>
      <c r="AD36" s="2">
        <f t="shared" ref="AD36:AD41" si="291">((2^(D36*2))-1)/LOG(D$6+1,2)</f>
        <v>1.8927892607143721</v>
      </c>
      <c r="AE36" s="2">
        <f t="shared" ref="AE36:AE41" si="292">((2^(E36*2))-1)/LOG(E$6+1,2)</f>
        <v>1.5</v>
      </c>
      <c r="AF36" s="2">
        <f t="shared" ref="AF36:AF41" si="293">((2^(F36*2))-1)/LOG(F$6+1,2)</f>
        <v>1.2920296742201793</v>
      </c>
      <c r="AG36" s="2">
        <f t="shared" ref="AG36:AG41" si="294">((2^(G36*2))-1)/LOG(G$6+1,2)</f>
        <v>1.1605584217036249</v>
      </c>
      <c r="AH36" s="2">
        <f t="shared" ref="AH36:AH41" si="295">((2^(H36*2))-1)/LOG(H$6+1,2)</f>
        <v>1.0686215613240666</v>
      </c>
      <c r="AI36" s="2">
        <f t="shared" ref="AI36:AI41" si="296">((2^(I36*2))-1)/LOG(I$6+1,2)</f>
        <v>1</v>
      </c>
      <c r="AJ36" s="2">
        <f t="shared" ref="AJ36:AJ41" si="297">((2^(J36*2))-1)/LOG(J$6+1,2)</f>
        <v>0.94639463035718607</v>
      </c>
      <c r="AK36" s="2">
        <f t="shared" ref="AK36:AK41" si="298">((2^(K36*2))-1)/LOG(K$6+1,2)</f>
        <v>0.90308998699194354</v>
      </c>
      <c r="AL36" s="2">
        <f t="shared" ref="AL36:AL41" si="299">((2^(L36*2))-1)/LOG(L$6+1,2)</f>
        <v>0.86719447895366342</v>
      </c>
      <c r="AM36" s="2">
        <f t="shared" ref="AM36:AM41" si="300">((2^(M36*2))-1)/LOG(M$6+1,2)</f>
        <v>0.8368288369533895</v>
      </c>
      <c r="AN36" s="2">
        <f t="shared" ref="AN36:AN41" si="301">((2^(N36*2))-1)/LOG(N$6+1,2)</f>
        <v>0.81071446328195917</v>
      </c>
      <c r="AO36" s="2">
        <f t="shared" ref="AO36:AO41" si="302">((2^(O36*2))-1)/LOG(O$6+1,2)</f>
        <v>0.78794860511158071</v>
      </c>
      <c r="AP36" s="2">
        <f t="shared" ref="AP36:AP41" si="303">((2^(P36*2))-1)/LOG(P$6+1,2)</f>
        <v>0.76787407442944644</v>
      </c>
      <c r="AQ36" s="2">
        <f t="shared" ref="AQ36:AQ41" si="304">((2^(Q36*2))-1)/LOG(Q$6+1,2)</f>
        <v>0.75</v>
      </c>
      <c r="AR36" s="2">
        <f t="shared" ref="AR36:AR41" si="305">((2^(R36*2))-1)/LOG(R$6+1,2)</f>
        <v>0.73395162635467803</v>
      </c>
      <c r="AS36" s="2">
        <f t="shared" ref="AS36:AS41" si="306">((2^(S36*2))-1)/LOG(S$6+1,2)</f>
        <v>0.71943739970439435</v>
      </c>
      <c r="AT36" s="2">
        <f t="shared" ref="AT36:AT41" si="307">((2^(T36*2))-1)/LOG(T$6+1,2)</f>
        <v>0.70622674009991471</v>
      </c>
      <c r="AU36" s="2">
        <f t="shared" ref="AU36:AU41" si="308">((2^(U36*2))-1)/LOG(U$6+1,2)</f>
        <v>0.69413463947927745</v>
      </c>
      <c r="AV36" s="2">
        <f t="shared" ref="AV36:AV41" si="309">((2^(V36*2))-1)/LOG(V$6+1,2)</f>
        <v>0.22767024869695299</v>
      </c>
      <c r="AW36" s="2">
        <f t="shared" ref="AW36:AW41" si="310">SUM(AC36:AG36)</f>
        <v>8.8453773566381777</v>
      </c>
      <c r="AX36" s="2">
        <f t="shared" ref="AX36:AX41" si="311">SUM(AC36:AL36)</f>
        <v>13.630678014265039</v>
      </c>
      <c r="AY36" s="2">
        <f>SUM(AC36:AV36)</f>
        <v>20.665464648376631</v>
      </c>
    </row>
    <row r="37" spans="2:51" x14ac:dyDescent="0.25">
      <c r="B37" s="2" t="s">
        <v>4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0.5</v>
      </c>
      <c r="S37" s="2">
        <v>0.5</v>
      </c>
      <c r="T37" s="2">
        <v>0.5</v>
      </c>
      <c r="U37" s="2">
        <v>0.5</v>
      </c>
      <c r="V37" s="2">
        <v>0.5</v>
      </c>
      <c r="W37" s="2">
        <f t="shared" si="288"/>
        <v>1</v>
      </c>
      <c r="X37" s="2">
        <f t="shared" si="289"/>
        <v>1</v>
      </c>
      <c r="Y37" s="2">
        <f t="shared" si="290"/>
        <v>1</v>
      </c>
      <c r="Z37" s="2">
        <f t="shared" ref="Z37:Z41" si="312">COUNTIF(C37:G37,"=1")/5</f>
        <v>1</v>
      </c>
      <c r="AA37" s="2">
        <f t="shared" ref="AA37:AA41" si="313">COUNTIF(C37:L37,"=1")/10</f>
        <v>1</v>
      </c>
      <c r="AB37" s="2">
        <f t="shared" ref="AB37:AB41" si="314">COUNTIF(C37:V37,"=1")/20</f>
        <v>0.75</v>
      </c>
      <c r="AC37" s="2">
        <f t="shared" ref="AC37:AC41" si="315">((2^(C37*2))-1)/LOG(C$6+1,2)</f>
        <v>3</v>
      </c>
      <c r="AD37" s="2">
        <f t="shared" si="291"/>
        <v>1.8927892607143721</v>
      </c>
      <c r="AE37" s="2">
        <f t="shared" si="292"/>
        <v>1.5</v>
      </c>
      <c r="AF37" s="2">
        <f t="shared" si="293"/>
        <v>1.2920296742201793</v>
      </c>
      <c r="AG37" s="2">
        <f t="shared" si="294"/>
        <v>1.1605584217036249</v>
      </c>
      <c r="AH37" s="2">
        <f t="shared" si="295"/>
        <v>1.0686215613240666</v>
      </c>
      <c r="AI37" s="2">
        <f t="shared" si="296"/>
        <v>1</v>
      </c>
      <c r="AJ37" s="2">
        <f t="shared" si="297"/>
        <v>0.94639463035718607</v>
      </c>
      <c r="AK37" s="2">
        <f t="shared" si="298"/>
        <v>0.90308998699194354</v>
      </c>
      <c r="AL37" s="2">
        <f t="shared" si="299"/>
        <v>0.86719447895366342</v>
      </c>
      <c r="AM37" s="2">
        <f t="shared" si="300"/>
        <v>0.8368288369533895</v>
      </c>
      <c r="AN37" s="2">
        <f t="shared" si="301"/>
        <v>0.81071446328195917</v>
      </c>
      <c r="AO37" s="2">
        <f t="shared" si="302"/>
        <v>0.78794860511158071</v>
      </c>
      <c r="AP37" s="2">
        <f t="shared" si="303"/>
        <v>0.76787407442944644</v>
      </c>
      <c r="AQ37" s="2">
        <f t="shared" si="304"/>
        <v>0.75</v>
      </c>
      <c r="AR37" s="2">
        <f t="shared" si="305"/>
        <v>0.24465054211822598</v>
      </c>
      <c r="AS37" s="2">
        <f t="shared" si="306"/>
        <v>0.23981246656813146</v>
      </c>
      <c r="AT37" s="2">
        <f t="shared" si="307"/>
        <v>0.23540891336663824</v>
      </c>
      <c r="AU37" s="2">
        <f t="shared" si="308"/>
        <v>0.23137821315975915</v>
      </c>
      <c r="AV37" s="2">
        <f t="shared" si="309"/>
        <v>0.22767024869695299</v>
      </c>
      <c r="AW37" s="2">
        <f t="shared" si="310"/>
        <v>8.8453773566381777</v>
      </c>
      <c r="AX37" s="2">
        <f t="shared" si="311"/>
        <v>13.630678014265039</v>
      </c>
      <c r="AY37" s="2">
        <f t="shared" ref="AY37:AY41" si="316">SUM(AC37:AV37)</f>
        <v>18.762964377951121</v>
      </c>
    </row>
    <row r="38" spans="2:51" x14ac:dyDescent="0.25">
      <c r="B38" s="2" t="s">
        <v>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0.5</v>
      </c>
      <c r="J38" s="2">
        <v>0.5</v>
      </c>
      <c r="K38" s="2">
        <v>1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0.5</v>
      </c>
      <c r="R38" s="2">
        <v>0</v>
      </c>
      <c r="S38" s="2">
        <v>0.5</v>
      </c>
      <c r="T38" s="2">
        <v>0.5</v>
      </c>
      <c r="U38" s="2">
        <v>1</v>
      </c>
      <c r="V38" s="2">
        <v>0</v>
      </c>
      <c r="W38" s="2">
        <f t="shared" si="288"/>
        <v>1</v>
      </c>
      <c r="X38" s="2">
        <f t="shared" si="289"/>
        <v>1</v>
      </c>
      <c r="Y38" s="2">
        <f t="shared" si="290"/>
        <v>0.75</v>
      </c>
      <c r="Z38" s="2">
        <f t="shared" si="312"/>
        <v>1</v>
      </c>
      <c r="AA38" s="2">
        <f t="shared" si="313"/>
        <v>0.8</v>
      </c>
      <c r="AB38" s="2">
        <f t="shared" si="314"/>
        <v>0.5</v>
      </c>
      <c r="AC38" s="2">
        <f t="shared" si="315"/>
        <v>3</v>
      </c>
      <c r="AD38" s="2">
        <f t="shared" si="291"/>
        <v>1.8927892607143721</v>
      </c>
      <c r="AE38" s="2">
        <f t="shared" si="292"/>
        <v>1.5</v>
      </c>
      <c r="AF38" s="2">
        <f t="shared" si="293"/>
        <v>1.2920296742201793</v>
      </c>
      <c r="AG38" s="2">
        <f t="shared" si="294"/>
        <v>1.1605584217036249</v>
      </c>
      <c r="AH38" s="2">
        <f t="shared" si="295"/>
        <v>1.0686215613240666</v>
      </c>
      <c r="AI38" s="2">
        <f t="shared" si="296"/>
        <v>0.33333333333333331</v>
      </c>
      <c r="AJ38" s="2">
        <f t="shared" si="297"/>
        <v>0.31546487678572871</v>
      </c>
      <c r="AK38" s="2">
        <f t="shared" si="298"/>
        <v>0.90308998699194354</v>
      </c>
      <c r="AL38" s="2">
        <f t="shared" si="299"/>
        <v>0.86719447895366342</v>
      </c>
      <c r="AM38" s="2">
        <f t="shared" si="300"/>
        <v>0.8368288369533895</v>
      </c>
      <c r="AN38" s="2">
        <f t="shared" si="301"/>
        <v>0</v>
      </c>
      <c r="AO38" s="2">
        <f t="shared" si="302"/>
        <v>0</v>
      </c>
      <c r="AP38" s="2">
        <f t="shared" si="303"/>
        <v>0</v>
      </c>
      <c r="AQ38" s="2">
        <f t="shared" si="304"/>
        <v>0.25</v>
      </c>
      <c r="AR38" s="2">
        <f t="shared" si="305"/>
        <v>0</v>
      </c>
      <c r="AS38" s="2">
        <f t="shared" si="306"/>
        <v>0.23981246656813146</v>
      </c>
      <c r="AT38" s="2">
        <f t="shared" si="307"/>
        <v>0.23540891336663824</v>
      </c>
      <c r="AU38" s="2">
        <f t="shared" si="308"/>
        <v>0.69413463947927745</v>
      </c>
      <c r="AV38" s="2">
        <f t="shared" si="309"/>
        <v>0</v>
      </c>
      <c r="AW38" s="2">
        <f t="shared" si="310"/>
        <v>8.8453773566381777</v>
      </c>
      <c r="AX38" s="2">
        <f t="shared" si="311"/>
        <v>12.333081594026915</v>
      </c>
      <c r="AY38" s="2">
        <f t="shared" si="316"/>
        <v>14.589266450394351</v>
      </c>
    </row>
    <row r="39" spans="2:51" x14ac:dyDescent="0.25">
      <c r="B39" s="2" t="s">
        <v>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0.5</v>
      </c>
      <c r="J39" s="2">
        <v>0.5</v>
      </c>
      <c r="K39" s="2">
        <v>1</v>
      </c>
      <c r="L39" s="2">
        <v>1</v>
      </c>
      <c r="M39" s="2">
        <v>1</v>
      </c>
      <c r="N39" s="2">
        <v>1</v>
      </c>
      <c r="O39" s="2">
        <v>0.5</v>
      </c>
      <c r="P39" s="2">
        <v>0.5</v>
      </c>
      <c r="Q39" s="2">
        <v>0.5</v>
      </c>
      <c r="R39" s="2">
        <v>0.5</v>
      </c>
      <c r="S39" s="2">
        <v>0.5</v>
      </c>
      <c r="T39" s="2">
        <v>0.5</v>
      </c>
      <c r="U39" s="2">
        <v>0.5</v>
      </c>
      <c r="V39" s="2">
        <v>0.5</v>
      </c>
      <c r="W39" s="2">
        <f t="shared" si="288"/>
        <v>1</v>
      </c>
      <c r="X39" s="2">
        <f t="shared" si="289"/>
        <v>1</v>
      </c>
      <c r="Y39" s="2">
        <f t="shared" si="290"/>
        <v>1</v>
      </c>
      <c r="Z39" s="2">
        <f t="shared" si="312"/>
        <v>1</v>
      </c>
      <c r="AA39" s="2">
        <f t="shared" si="313"/>
        <v>0.8</v>
      </c>
      <c r="AB39" s="2">
        <f t="shared" si="314"/>
        <v>0.5</v>
      </c>
      <c r="AC39" s="2">
        <f t="shared" si="315"/>
        <v>3</v>
      </c>
      <c r="AD39" s="2">
        <f t="shared" si="291"/>
        <v>1.8927892607143721</v>
      </c>
      <c r="AE39" s="2">
        <f t="shared" si="292"/>
        <v>1.5</v>
      </c>
      <c r="AF39" s="2">
        <f t="shared" si="293"/>
        <v>1.2920296742201793</v>
      </c>
      <c r="AG39" s="2">
        <f t="shared" si="294"/>
        <v>1.1605584217036249</v>
      </c>
      <c r="AH39" s="2">
        <f t="shared" si="295"/>
        <v>1.0686215613240666</v>
      </c>
      <c r="AI39" s="2">
        <f t="shared" si="296"/>
        <v>0.33333333333333331</v>
      </c>
      <c r="AJ39" s="2">
        <f t="shared" si="297"/>
        <v>0.31546487678572871</v>
      </c>
      <c r="AK39" s="2">
        <f t="shared" si="298"/>
        <v>0.90308998699194354</v>
      </c>
      <c r="AL39" s="2">
        <f t="shared" si="299"/>
        <v>0.86719447895366342</v>
      </c>
      <c r="AM39" s="2">
        <f t="shared" si="300"/>
        <v>0.8368288369533895</v>
      </c>
      <c r="AN39" s="2">
        <f t="shared" si="301"/>
        <v>0.81071446328195917</v>
      </c>
      <c r="AO39" s="2">
        <f t="shared" si="302"/>
        <v>0.26264953503719357</v>
      </c>
      <c r="AP39" s="2">
        <f t="shared" si="303"/>
        <v>0.2559580248098155</v>
      </c>
      <c r="AQ39" s="2">
        <f t="shared" si="304"/>
        <v>0.25</v>
      </c>
      <c r="AR39" s="2">
        <f t="shared" si="305"/>
        <v>0.24465054211822598</v>
      </c>
      <c r="AS39" s="2">
        <f t="shared" si="306"/>
        <v>0.23981246656813146</v>
      </c>
      <c r="AT39" s="2">
        <f t="shared" si="307"/>
        <v>0.23540891336663824</v>
      </c>
      <c r="AU39" s="2">
        <f t="shared" si="308"/>
        <v>0.23137821315975915</v>
      </c>
      <c r="AV39" s="2">
        <f t="shared" si="309"/>
        <v>0.22767024869695299</v>
      </c>
      <c r="AW39" s="2">
        <f t="shared" si="310"/>
        <v>8.8453773566381777</v>
      </c>
      <c r="AX39" s="2">
        <f t="shared" si="311"/>
        <v>12.333081594026915</v>
      </c>
      <c r="AY39" s="2">
        <f t="shared" si="316"/>
        <v>15.928152838018981</v>
      </c>
    </row>
    <row r="40" spans="2:51" x14ac:dyDescent="0.25">
      <c r="B40" s="2" t="s">
        <v>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0.5</v>
      </c>
      <c r="T40" s="2">
        <v>1</v>
      </c>
      <c r="U40" s="2">
        <v>1</v>
      </c>
      <c r="V40" s="2">
        <v>1</v>
      </c>
      <c r="W40" s="2">
        <f t="shared" si="288"/>
        <v>1</v>
      </c>
      <c r="X40" s="2">
        <f t="shared" si="289"/>
        <v>1</v>
      </c>
      <c r="Y40" s="2">
        <f t="shared" si="290"/>
        <v>1</v>
      </c>
      <c r="Z40" s="2">
        <f t="shared" si="312"/>
        <v>1</v>
      </c>
      <c r="AA40" s="2">
        <f t="shared" si="313"/>
        <v>1</v>
      </c>
      <c r="AB40" s="2">
        <f t="shared" si="314"/>
        <v>0.95</v>
      </c>
      <c r="AC40" s="2">
        <f t="shared" si="315"/>
        <v>3</v>
      </c>
      <c r="AD40" s="2">
        <f t="shared" si="291"/>
        <v>1.8927892607143721</v>
      </c>
      <c r="AE40" s="2">
        <f t="shared" si="292"/>
        <v>1.5</v>
      </c>
      <c r="AF40" s="2">
        <f t="shared" si="293"/>
        <v>1.2920296742201793</v>
      </c>
      <c r="AG40" s="2">
        <f t="shared" si="294"/>
        <v>1.1605584217036249</v>
      </c>
      <c r="AH40" s="2">
        <f t="shared" si="295"/>
        <v>1.0686215613240666</v>
      </c>
      <c r="AI40" s="2">
        <f t="shared" si="296"/>
        <v>1</v>
      </c>
      <c r="AJ40" s="2">
        <f t="shared" si="297"/>
        <v>0.94639463035718607</v>
      </c>
      <c r="AK40" s="2">
        <f t="shared" si="298"/>
        <v>0.90308998699194354</v>
      </c>
      <c r="AL40" s="2">
        <f t="shared" si="299"/>
        <v>0.86719447895366342</v>
      </c>
      <c r="AM40" s="2">
        <f t="shared" si="300"/>
        <v>0.8368288369533895</v>
      </c>
      <c r="AN40" s="2">
        <f t="shared" si="301"/>
        <v>0.81071446328195917</v>
      </c>
      <c r="AO40" s="2">
        <f t="shared" si="302"/>
        <v>0.78794860511158071</v>
      </c>
      <c r="AP40" s="2">
        <f t="shared" si="303"/>
        <v>0.76787407442944644</v>
      </c>
      <c r="AQ40" s="2">
        <f t="shared" si="304"/>
        <v>0.75</v>
      </c>
      <c r="AR40" s="2">
        <f t="shared" si="305"/>
        <v>0.73395162635467803</v>
      </c>
      <c r="AS40" s="2">
        <f t="shared" si="306"/>
        <v>0.23981246656813146</v>
      </c>
      <c r="AT40" s="2">
        <f t="shared" si="307"/>
        <v>0.70622674009991471</v>
      </c>
      <c r="AU40" s="2">
        <f t="shared" si="308"/>
        <v>0.69413463947927745</v>
      </c>
      <c r="AV40" s="2">
        <f t="shared" si="309"/>
        <v>0.68301074609085888</v>
      </c>
      <c r="AW40" s="2">
        <f t="shared" si="310"/>
        <v>8.8453773566381777</v>
      </c>
      <c r="AX40" s="2">
        <f t="shared" si="311"/>
        <v>13.630678014265039</v>
      </c>
      <c r="AY40" s="2">
        <f t="shared" si="316"/>
        <v>20.641180212634275</v>
      </c>
    </row>
    <row r="41" spans="2:51" x14ac:dyDescent="0.25">
      <c r="B41" s="6" t="s">
        <v>20</v>
      </c>
      <c r="C41" s="18">
        <v>1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</v>
      </c>
      <c r="O41" s="18">
        <v>0.5</v>
      </c>
      <c r="P41" s="18">
        <v>0.5</v>
      </c>
      <c r="Q41" s="18">
        <v>1</v>
      </c>
      <c r="R41" s="18">
        <v>0</v>
      </c>
      <c r="S41" s="18">
        <v>0.5</v>
      </c>
      <c r="T41" s="18">
        <v>0.5</v>
      </c>
      <c r="U41" s="18">
        <v>0.5</v>
      </c>
      <c r="V41" s="18">
        <v>0</v>
      </c>
      <c r="W41" s="6">
        <f t="shared" si="288"/>
        <v>1</v>
      </c>
      <c r="X41" s="6">
        <f t="shared" si="289"/>
        <v>1</v>
      </c>
      <c r="Y41" s="6">
        <f t="shared" si="290"/>
        <v>0.9</v>
      </c>
      <c r="Z41" s="6">
        <f t="shared" si="312"/>
        <v>1</v>
      </c>
      <c r="AA41" s="6">
        <f t="shared" si="313"/>
        <v>1</v>
      </c>
      <c r="AB41" s="6">
        <f t="shared" si="314"/>
        <v>0.65</v>
      </c>
      <c r="AC41" s="6">
        <f t="shared" si="315"/>
        <v>3</v>
      </c>
      <c r="AD41" s="6">
        <f t="shared" si="291"/>
        <v>1.8927892607143721</v>
      </c>
      <c r="AE41" s="6">
        <f t="shared" si="292"/>
        <v>1.5</v>
      </c>
      <c r="AF41" s="6">
        <f t="shared" si="293"/>
        <v>1.2920296742201793</v>
      </c>
      <c r="AG41" s="6">
        <f t="shared" si="294"/>
        <v>1.1605584217036249</v>
      </c>
      <c r="AH41" s="6">
        <f t="shared" si="295"/>
        <v>1.0686215613240666</v>
      </c>
      <c r="AI41" s="6">
        <f t="shared" si="296"/>
        <v>1</v>
      </c>
      <c r="AJ41" s="6">
        <f t="shared" si="297"/>
        <v>0.94639463035718607</v>
      </c>
      <c r="AK41" s="6">
        <f t="shared" si="298"/>
        <v>0.90308998699194354</v>
      </c>
      <c r="AL41" s="6">
        <f t="shared" si="299"/>
        <v>0.86719447895366342</v>
      </c>
      <c r="AM41" s="6">
        <f t="shared" si="300"/>
        <v>0.8368288369533895</v>
      </c>
      <c r="AN41" s="6">
        <f t="shared" si="301"/>
        <v>0.81071446328195917</v>
      </c>
      <c r="AO41" s="6">
        <f t="shared" si="302"/>
        <v>0.26264953503719357</v>
      </c>
      <c r="AP41" s="6">
        <f t="shared" si="303"/>
        <v>0.2559580248098155</v>
      </c>
      <c r="AQ41" s="6">
        <f t="shared" si="304"/>
        <v>0.75</v>
      </c>
      <c r="AR41" s="6">
        <f t="shared" si="305"/>
        <v>0</v>
      </c>
      <c r="AS41" s="6">
        <f t="shared" si="306"/>
        <v>0.23981246656813146</v>
      </c>
      <c r="AT41" s="6">
        <f t="shared" si="307"/>
        <v>0.23540891336663824</v>
      </c>
      <c r="AU41" s="6">
        <f t="shared" si="308"/>
        <v>0.23137821315975915</v>
      </c>
      <c r="AV41" s="6">
        <f t="shared" si="309"/>
        <v>0</v>
      </c>
      <c r="AW41" s="6">
        <f t="shared" si="310"/>
        <v>8.8453773566381777</v>
      </c>
      <c r="AX41" s="6">
        <f t="shared" si="311"/>
        <v>13.630678014265039</v>
      </c>
      <c r="AY41" s="6">
        <f t="shared" si="316"/>
        <v>17.253428467441925</v>
      </c>
    </row>
    <row r="42" spans="2:51" x14ac:dyDescent="0.25">
      <c r="B42" s="18" t="s">
        <v>21</v>
      </c>
      <c r="C42" s="42">
        <v>0</v>
      </c>
      <c r="D42" s="42">
        <v>0</v>
      </c>
      <c r="E42" s="42">
        <v>1</v>
      </c>
      <c r="F42" s="42">
        <v>0</v>
      </c>
      <c r="G42" s="42">
        <v>0</v>
      </c>
      <c r="H42" s="42">
        <v>1</v>
      </c>
      <c r="I42" s="42">
        <v>1</v>
      </c>
      <c r="J42" s="42">
        <v>0</v>
      </c>
      <c r="K42" s="42">
        <v>1</v>
      </c>
      <c r="L42" s="42">
        <v>1</v>
      </c>
      <c r="M42" s="42">
        <v>0.5</v>
      </c>
      <c r="N42" s="42">
        <v>1</v>
      </c>
      <c r="O42" s="42">
        <v>1</v>
      </c>
      <c r="P42" s="42">
        <v>0</v>
      </c>
      <c r="Q42" s="42">
        <v>0</v>
      </c>
      <c r="R42" s="42">
        <v>1</v>
      </c>
      <c r="S42" s="42">
        <v>0</v>
      </c>
      <c r="T42" s="42">
        <v>0</v>
      </c>
      <c r="U42" s="42">
        <v>0</v>
      </c>
      <c r="V42" s="42">
        <v>1</v>
      </c>
      <c r="W42" s="18">
        <f t="shared" ref="W42" si="317">COUNTIF(C42:G42,"&gt;0")/5</f>
        <v>0.2</v>
      </c>
      <c r="X42" s="18">
        <f t="shared" ref="X42" si="318">COUNTIF(C42:L42,"&gt;0")/10</f>
        <v>0.5</v>
      </c>
      <c r="Y42" s="18">
        <f t="shared" ref="Y42" si="319">COUNTIF(C42:V42,"&gt;0")/20</f>
        <v>0.5</v>
      </c>
      <c r="Z42" s="18">
        <f t="shared" ref="Z42" si="320">COUNTIF(C42:G42,"=1")/5</f>
        <v>0.2</v>
      </c>
      <c r="AA42" s="18">
        <f t="shared" ref="AA42" si="321">COUNTIF(C42:L42,"=1")/10</f>
        <v>0.5</v>
      </c>
      <c r="AB42" s="18">
        <f t="shared" ref="AB42" si="322">COUNTIF(C42:V42,"=1")/20</f>
        <v>0.45</v>
      </c>
      <c r="AC42" s="18">
        <f t="shared" ref="AC42" si="323">((2^(C42*2))-1)/LOG(C$6+1,2)</f>
        <v>0</v>
      </c>
      <c r="AD42" s="18">
        <f t="shared" ref="AD42" si="324">((2^(D42*2))-1)/LOG(D$6+1,2)</f>
        <v>0</v>
      </c>
      <c r="AE42" s="18">
        <f t="shared" ref="AE42" si="325">((2^(E42*2))-1)/LOG(E$6+1,2)</f>
        <v>1.5</v>
      </c>
      <c r="AF42" s="18">
        <f t="shared" ref="AF42" si="326">((2^(F42*2))-1)/LOG(F$6+1,2)</f>
        <v>0</v>
      </c>
      <c r="AG42" s="18">
        <f t="shared" ref="AG42" si="327">((2^(G42*2))-1)/LOG(G$6+1,2)</f>
        <v>0</v>
      </c>
      <c r="AH42" s="18">
        <f t="shared" ref="AH42" si="328">((2^(H42*2))-1)/LOG(H$6+1,2)</f>
        <v>1.0686215613240666</v>
      </c>
      <c r="AI42" s="18">
        <f t="shared" ref="AI42" si="329">((2^(I42*2))-1)/LOG(I$6+1,2)</f>
        <v>1</v>
      </c>
      <c r="AJ42" s="18">
        <f t="shared" ref="AJ42" si="330">((2^(J42*2))-1)/LOG(J$6+1,2)</f>
        <v>0</v>
      </c>
      <c r="AK42" s="18">
        <f t="shared" ref="AK42" si="331">((2^(K42*2))-1)/LOG(K$6+1,2)</f>
        <v>0.90308998699194354</v>
      </c>
      <c r="AL42" s="18">
        <f t="shared" ref="AL42" si="332">((2^(L42*2))-1)/LOG(L$6+1,2)</f>
        <v>0.86719447895366342</v>
      </c>
      <c r="AM42" s="18">
        <f t="shared" ref="AM42" si="333">((2^(M42*2))-1)/LOG(M$6+1,2)</f>
        <v>0.27894294565112981</v>
      </c>
      <c r="AN42" s="18">
        <f t="shared" ref="AN42" si="334">((2^(N42*2))-1)/LOG(N$6+1,2)</f>
        <v>0.81071446328195917</v>
      </c>
      <c r="AO42" s="18">
        <f t="shared" ref="AO42" si="335">((2^(O42*2))-1)/LOG(O$6+1,2)</f>
        <v>0.78794860511158071</v>
      </c>
      <c r="AP42" s="18">
        <f t="shared" ref="AP42" si="336">((2^(P42*2))-1)/LOG(P$6+1,2)</f>
        <v>0</v>
      </c>
      <c r="AQ42" s="18">
        <f t="shared" ref="AQ42" si="337">((2^(Q42*2))-1)/LOG(Q$6+1,2)</f>
        <v>0</v>
      </c>
      <c r="AR42" s="18">
        <f t="shared" ref="AR42" si="338">((2^(R42*2))-1)/LOG(R$6+1,2)</f>
        <v>0.73395162635467803</v>
      </c>
      <c r="AS42" s="18">
        <f t="shared" ref="AS42" si="339">((2^(S42*2))-1)/LOG(S$6+1,2)</f>
        <v>0</v>
      </c>
      <c r="AT42" s="18">
        <f t="shared" ref="AT42" si="340">((2^(T42*2))-1)/LOG(T$6+1,2)</f>
        <v>0</v>
      </c>
      <c r="AU42" s="18">
        <f t="shared" ref="AU42" si="341">((2^(U42*2))-1)/LOG(U$6+1,2)</f>
        <v>0</v>
      </c>
      <c r="AV42" s="18">
        <f t="shared" ref="AV42" si="342">((2^(V42*2))-1)/LOG(V$6+1,2)</f>
        <v>0.68301074609085888</v>
      </c>
      <c r="AW42" s="18">
        <f t="shared" ref="AW42" si="343">SUM(AC42:AG42)</f>
        <v>1.5</v>
      </c>
      <c r="AX42" s="18">
        <f t="shared" ref="AX42" si="344">SUM(AC42:AL42)</f>
        <v>5.3389060272696742</v>
      </c>
      <c r="AY42" s="18">
        <f t="shared" ref="AY42" si="345">SUM(AC42:AV42)</f>
        <v>8.6334744137598811</v>
      </c>
    </row>
    <row r="43" spans="2:51" x14ac:dyDescent="0.25">
      <c r="B43" s="18" t="s">
        <v>22</v>
      </c>
      <c r="C43" s="18">
        <v>1</v>
      </c>
      <c r="D43" s="18">
        <v>1</v>
      </c>
      <c r="E43" s="18">
        <v>1</v>
      </c>
      <c r="F43" s="18">
        <v>0.5</v>
      </c>
      <c r="G43" s="18">
        <v>0.5</v>
      </c>
      <c r="H43" s="18">
        <v>0.5</v>
      </c>
      <c r="I43" s="18">
        <v>1</v>
      </c>
      <c r="J43" s="18">
        <v>1</v>
      </c>
      <c r="K43" s="18">
        <v>0.5</v>
      </c>
      <c r="L43" s="18">
        <v>0.5</v>
      </c>
      <c r="M43" s="18">
        <v>0.5</v>
      </c>
      <c r="N43" s="18">
        <v>0</v>
      </c>
      <c r="O43" s="18">
        <v>0</v>
      </c>
      <c r="P43" s="18">
        <v>0.5</v>
      </c>
      <c r="Q43" s="18">
        <v>0.5</v>
      </c>
      <c r="R43" s="18">
        <v>0.5</v>
      </c>
      <c r="S43" s="18">
        <v>0.5</v>
      </c>
      <c r="T43" s="18">
        <v>0.5</v>
      </c>
      <c r="U43" s="18">
        <v>0.5</v>
      </c>
      <c r="V43" s="18">
        <v>0.5</v>
      </c>
      <c r="W43" s="18">
        <f t="shared" ref="W43" si="346">COUNTIF(C43:G43,"&gt;0")/5</f>
        <v>1</v>
      </c>
      <c r="X43" s="18">
        <f t="shared" ref="X43" si="347">COUNTIF(C43:L43,"&gt;0")/10</f>
        <v>1</v>
      </c>
      <c r="Y43" s="18">
        <f t="shared" ref="Y43" si="348">COUNTIF(C43:V43,"&gt;0")/20</f>
        <v>0.9</v>
      </c>
      <c r="Z43" s="18">
        <f t="shared" ref="Z43" si="349">COUNTIF(C43:G43,"=1")/5</f>
        <v>0.6</v>
      </c>
      <c r="AA43" s="18">
        <f t="shared" ref="AA43" si="350">COUNTIF(C43:L43,"=1")/10</f>
        <v>0.5</v>
      </c>
      <c r="AB43" s="18">
        <f t="shared" ref="AB43" si="351">COUNTIF(C43:V43,"=1")/20</f>
        <v>0.25</v>
      </c>
      <c r="AC43" s="18">
        <f t="shared" ref="AC43" si="352">((2^(C43*2))-1)/LOG(C$6+1,2)</f>
        <v>3</v>
      </c>
      <c r="AD43" s="18">
        <f t="shared" ref="AD43" si="353">((2^(D43*2))-1)/LOG(D$6+1,2)</f>
        <v>1.8927892607143721</v>
      </c>
      <c r="AE43" s="18">
        <f t="shared" ref="AE43" si="354">((2^(E43*2))-1)/LOG(E$6+1,2)</f>
        <v>1.5</v>
      </c>
      <c r="AF43" s="18">
        <f t="shared" ref="AF43" si="355">((2^(F43*2))-1)/LOG(F$6+1,2)</f>
        <v>0.43067655807339306</v>
      </c>
      <c r="AG43" s="18">
        <f t="shared" ref="AG43" si="356">((2^(G43*2))-1)/LOG(G$6+1,2)</f>
        <v>0.38685280723454163</v>
      </c>
      <c r="AH43" s="18">
        <f t="shared" ref="AH43" si="357">((2^(H43*2))-1)/LOG(H$6+1,2)</f>
        <v>0.35620718710802218</v>
      </c>
      <c r="AI43" s="18">
        <f t="shared" ref="AI43" si="358">((2^(I43*2))-1)/LOG(I$6+1,2)</f>
        <v>1</v>
      </c>
      <c r="AJ43" s="18">
        <f t="shared" ref="AJ43" si="359">((2^(J43*2))-1)/LOG(J$6+1,2)</f>
        <v>0.94639463035718607</v>
      </c>
      <c r="AK43" s="18">
        <f t="shared" ref="AK43" si="360">((2^(K43*2))-1)/LOG(K$6+1,2)</f>
        <v>0.30102999566398114</v>
      </c>
      <c r="AL43" s="18">
        <f t="shared" ref="AL43" si="361">((2^(L43*2))-1)/LOG(L$6+1,2)</f>
        <v>0.28906482631788782</v>
      </c>
      <c r="AM43" s="18">
        <f t="shared" ref="AM43" si="362">((2^(M43*2))-1)/LOG(M$6+1,2)</f>
        <v>0.27894294565112981</v>
      </c>
      <c r="AN43" s="18">
        <f t="shared" ref="AN43" si="363">((2^(N43*2))-1)/LOG(N$6+1,2)</f>
        <v>0</v>
      </c>
      <c r="AO43" s="18">
        <f t="shared" ref="AO43" si="364">((2^(O43*2))-1)/LOG(O$6+1,2)</f>
        <v>0</v>
      </c>
      <c r="AP43" s="18">
        <f t="shared" ref="AP43" si="365">((2^(P43*2))-1)/LOG(P$6+1,2)</f>
        <v>0.2559580248098155</v>
      </c>
      <c r="AQ43" s="18">
        <f t="shared" ref="AQ43" si="366">((2^(Q43*2))-1)/LOG(Q$6+1,2)</f>
        <v>0.25</v>
      </c>
      <c r="AR43" s="18">
        <f t="shared" ref="AR43" si="367">((2^(R43*2))-1)/LOG(R$6+1,2)</f>
        <v>0.24465054211822598</v>
      </c>
      <c r="AS43" s="18">
        <f t="shared" ref="AS43" si="368">((2^(S43*2))-1)/LOG(S$6+1,2)</f>
        <v>0.23981246656813146</v>
      </c>
      <c r="AT43" s="18">
        <f t="shared" ref="AT43" si="369">((2^(T43*2))-1)/LOG(T$6+1,2)</f>
        <v>0.23540891336663824</v>
      </c>
      <c r="AU43" s="18">
        <f t="shared" ref="AU43" si="370">((2^(U43*2))-1)/LOG(U$6+1,2)</f>
        <v>0.23137821315975915</v>
      </c>
      <c r="AV43" s="18">
        <f t="shared" ref="AV43" si="371">((2^(V43*2))-1)/LOG(V$6+1,2)</f>
        <v>0.22767024869695299</v>
      </c>
      <c r="AW43" s="18">
        <f t="shared" ref="AW43" si="372">SUM(AC43:AG43)</f>
        <v>7.2103186260223069</v>
      </c>
      <c r="AX43" s="18">
        <f t="shared" ref="AX43" si="373">SUM(AC43:AL43)</f>
        <v>10.103015265469386</v>
      </c>
      <c r="AY43" s="18">
        <f t="shared" ref="AY43" si="374">SUM(AC43:AV43)</f>
        <v>12.066836619840041</v>
      </c>
    </row>
    <row r="44" spans="2:51" x14ac:dyDescent="0.25">
      <c r="B44" s="18" t="s">
        <v>23</v>
      </c>
      <c r="C44" s="18">
        <v>0.5</v>
      </c>
      <c r="D44" s="18">
        <v>1</v>
      </c>
      <c r="E44" s="18">
        <v>1</v>
      </c>
      <c r="F44" s="18">
        <v>0.5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  <c r="L44" s="18">
        <v>0</v>
      </c>
      <c r="M44" s="18">
        <v>1</v>
      </c>
      <c r="N44" s="18">
        <v>0</v>
      </c>
      <c r="O44" s="18">
        <v>0.5</v>
      </c>
      <c r="P44" s="18">
        <v>1</v>
      </c>
      <c r="Q44" s="18">
        <v>0.5</v>
      </c>
      <c r="R44" s="18">
        <v>0</v>
      </c>
      <c r="S44" s="18">
        <v>0.5</v>
      </c>
      <c r="T44" s="18">
        <v>0</v>
      </c>
      <c r="U44" s="18">
        <v>1</v>
      </c>
      <c r="V44" s="18">
        <v>1</v>
      </c>
      <c r="W44" s="18">
        <f t="shared" ref="W44" si="375">COUNTIF(C44:G44,"&gt;0")/5</f>
        <v>1</v>
      </c>
      <c r="X44" s="18">
        <f t="shared" ref="X44" si="376">COUNTIF(C44:L44,"&gt;0")/10</f>
        <v>0.9</v>
      </c>
      <c r="Y44" s="18">
        <f t="shared" ref="Y44" si="377">COUNTIF(C44:V44,"&gt;0")/20</f>
        <v>0.8</v>
      </c>
      <c r="Z44" s="18">
        <f t="shared" ref="Z44" si="378">COUNTIF(C44:G44,"=1")/5</f>
        <v>0.6</v>
      </c>
      <c r="AA44" s="18">
        <f t="shared" ref="AA44" si="379">COUNTIF(C44:L44,"=1")/10</f>
        <v>0.7</v>
      </c>
      <c r="AB44" s="18">
        <f t="shared" ref="AB44" si="380">COUNTIF(C44:V44,"=1")/20</f>
        <v>0.55000000000000004</v>
      </c>
      <c r="AC44" s="18">
        <f t="shared" ref="AC44" si="381">((2^(C44*2))-1)/LOG(C$6+1,2)</f>
        <v>1</v>
      </c>
      <c r="AD44" s="18">
        <f t="shared" ref="AD44" si="382">((2^(D44*2))-1)/LOG(D$6+1,2)</f>
        <v>1.8927892607143721</v>
      </c>
      <c r="AE44" s="18">
        <f t="shared" ref="AE44" si="383">((2^(E44*2))-1)/LOG(E$6+1,2)</f>
        <v>1.5</v>
      </c>
      <c r="AF44" s="18">
        <f t="shared" ref="AF44" si="384">((2^(F44*2))-1)/LOG(F$6+1,2)</f>
        <v>0.43067655807339306</v>
      </c>
      <c r="AG44" s="18">
        <f t="shared" ref="AG44" si="385">((2^(G44*2))-1)/LOG(G$6+1,2)</f>
        <v>1.1605584217036249</v>
      </c>
      <c r="AH44" s="18">
        <f t="shared" ref="AH44" si="386">((2^(H44*2))-1)/LOG(H$6+1,2)</f>
        <v>1.0686215613240666</v>
      </c>
      <c r="AI44" s="18">
        <f t="shared" ref="AI44" si="387">((2^(I44*2))-1)/LOG(I$6+1,2)</f>
        <v>1</v>
      </c>
      <c r="AJ44" s="18">
        <f t="shared" ref="AJ44" si="388">((2^(J44*2))-1)/LOG(J$6+1,2)</f>
        <v>0.94639463035718607</v>
      </c>
      <c r="AK44" s="18">
        <f t="shared" ref="AK44" si="389">((2^(K44*2))-1)/LOG(K$6+1,2)</f>
        <v>0.90308998699194354</v>
      </c>
      <c r="AL44" s="18">
        <f t="shared" ref="AL44" si="390">((2^(L44*2))-1)/LOG(L$6+1,2)</f>
        <v>0</v>
      </c>
      <c r="AM44" s="18">
        <f t="shared" ref="AM44" si="391">((2^(M44*2))-1)/LOG(M$6+1,2)</f>
        <v>0.8368288369533895</v>
      </c>
      <c r="AN44" s="18">
        <f t="shared" ref="AN44" si="392">((2^(N44*2))-1)/LOG(N$6+1,2)</f>
        <v>0</v>
      </c>
      <c r="AO44" s="18">
        <f t="shared" ref="AO44" si="393">((2^(O44*2))-1)/LOG(O$6+1,2)</f>
        <v>0.26264953503719357</v>
      </c>
      <c r="AP44" s="18">
        <f t="shared" ref="AP44" si="394">((2^(P44*2))-1)/LOG(P$6+1,2)</f>
        <v>0.76787407442944644</v>
      </c>
      <c r="AQ44" s="18">
        <f t="shared" ref="AQ44" si="395">((2^(Q44*2))-1)/LOG(Q$6+1,2)</f>
        <v>0.25</v>
      </c>
      <c r="AR44" s="18">
        <f t="shared" ref="AR44" si="396">((2^(R44*2))-1)/LOG(R$6+1,2)</f>
        <v>0</v>
      </c>
      <c r="AS44" s="18">
        <f t="shared" ref="AS44" si="397">((2^(S44*2))-1)/LOG(S$6+1,2)</f>
        <v>0.23981246656813146</v>
      </c>
      <c r="AT44" s="18">
        <f t="shared" ref="AT44" si="398">((2^(T44*2))-1)/LOG(T$6+1,2)</f>
        <v>0</v>
      </c>
      <c r="AU44" s="18">
        <f t="shared" ref="AU44" si="399">((2^(U44*2))-1)/LOG(U$6+1,2)</f>
        <v>0.69413463947927745</v>
      </c>
      <c r="AV44" s="18">
        <f t="shared" ref="AV44" si="400">((2^(V44*2))-1)/LOG(V$6+1,2)</f>
        <v>0.68301074609085888</v>
      </c>
      <c r="AW44" s="18">
        <f t="shared" ref="AW44" si="401">SUM(AC44:AG44)</f>
        <v>5.9840242404913901</v>
      </c>
      <c r="AX44" s="18">
        <f t="shared" ref="AX44" si="402">SUM(AC44:AL44)</f>
        <v>9.9021304191645871</v>
      </c>
      <c r="AY44" s="18">
        <f t="shared" ref="AY44" si="403">SUM(AC44:AV44)</f>
        <v>13.636440717722884</v>
      </c>
    </row>
    <row r="45" spans="2:51" x14ac:dyDescent="0.25">
      <c r="B45" s="18" t="s">
        <v>24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1</v>
      </c>
      <c r="W45" s="18">
        <f t="shared" ref="W45" si="404">COUNTIF(C45:G45,"&gt;0")/5</f>
        <v>1</v>
      </c>
      <c r="X45" s="18">
        <f t="shared" ref="X45" si="405">COUNTIF(C45:L45,"&gt;0")/10</f>
        <v>1</v>
      </c>
      <c r="Y45" s="18">
        <f t="shared" ref="Y45" si="406">COUNTIF(C45:V45,"&gt;0")/20</f>
        <v>1</v>
      </c>
      <c r="Z45" s="18">
        <f t="shared" ref="Z45" si="407">COUNTIF(C45:G45,"=1")/5</f>
        <v>1</v>
      </c>
      <c r="AA45" s="18">
        <f t="shared" ref="AA45" si="408">COUNTIF(C45:L45,"=1")/10</f>
        <v>1</v>
      </c>
      <c r="AB45" s="18">
        <f t="shared" ref="AB45" si="409">COUNTIF(C45:V45,"=1")/20</f>
        <v>1</v>
      </c>
      <c r="AC45" s="18">
        <f t="shared" ref="AC45" si="410">((2^(C45*2))-1)/LOG(C$6+1,2)</f>
        <v>3</v>
      </c>
      <c r="AD45" s="18">
        <f t="shared" ref="AD45" si="411">((2^(D45*2))-1)/LOG(D$6+1,2)</f>
        <v>1.8927892607143721</v>
      </c>
      <c r="AE45" s="18">
        <f t="shared" ref="AE45" si="412">((2^(E45*2))-1)/LOG(E$6+1,2)</f>
        <v>1.5</v>
      </c>
      <c r="AF45" s="18">
        <f t="shared" ref="AF45" si="413">((2^(F45*2))-1)/LOG(F$6+1,2)</f>
        <v>1.2920296742201793</v>
      </c>
      <c r="AG45" s="18">
        <f t="shared" ref="AG45" si="414">((2^(G45*2))-1)/LOG(G$6+1,2)</f>
        <v>1.1605584217036249</v>
      </c>
      <c r="AH45" s="18">
        <f t="shared" ref="AH45" si="415">((2^(H45*2))-1)/LOG(H$6+1,2)</f>
        <v>1.0686215613240666</v>
      </c>
      <c r="AI45" s="18">
        <f t="shared" ref="AI45" si="416">((2^(I45*2))-1)/LOG(I$6+1,2)</f>
        <v>1</v>
      </c>
      <c r="AJ45" s="18">
        <f t="shared" ref="AJ45" si="417">((2^(J45*2))-1)/LOG(J$6+1,2)</f>
        <v>0.94639463035718607</v>
      </c>
      <c r="AK45" s="18">
        <f t="shared" ref="AK45" si="418">((2^(K45*2))-1)/LOG(K$6+1,2)</f>
        <v>0.90308998699194354</v>
      </c>
      <c r="AL45" s="18">
        <f t="shared" ref="AL45" si="419">((2^(L45*2))-1)/LOG(L$6+1,2)</f>
        <v>0.86719447895366342</v>
      </c>
      <c r="AM45" s="18">
        <f t="shared" ref="AM45" si="420">((2^(M45*2))-1)/LOG(M$6+1,2)</f>
        <v>0.8368288369533895</v>
      </c>
      <c r="AN45" s="18">
        <f t="shared" ref="AN45" si="421">((2^(N45*2))-1)/LOG(N$6+1,2)</f>
        <v>0.81071446328195917</v>
      </c>
      <c r="AO45" s="18">
        <f t="shared" ref="AO45" si="422">((2^(O45*2))-1)/LOG(O$6+1,2)</f>
        <v>0.78794860511158071</v>
      </c>
      <c r="AP45" s="18">
        <f t="shared" ref="AP45" si="423">((2^(P45*2))-1)/LOG(P$6+1,2)</f>
        <v>0.76787407442944644</v>
      </c>
      <c r="AQ45" s="18">
        <f t="shared" ref="AQ45" si="424">((2^(Q45*2))-1)/LOG(Q$6+1,2)</f>
        <v>0.75</v>
      </c>
      <c r="AR45" s="18">
        <f t="shared" ref="AR45" si="425">((2^(R45*2))-1)/LOG(R$6+1,2)</f>
        <v>0.73395162635467803</v>
      </c>
      <c r="AS45" s="18">
        <f t="shared" ref="AS45" si="426">((2^(S45*2))-1)/LOG(S$6+1,2)</f>
        <v>0.71943739970439435</v>
      </c>
      <c r="AT45" s="18">
        <f t="shared" ref="AT45" si="427">((2^(T45*2))-1)/LOG(T$6+1,2)</f>
        <v>0.70622674009991471</v>
      </c>
      <c r="AU45" s="18">
        <f t="shared" ref="AU45" si="428">((2^(U45*2))-1)/LOG(U$6+1,2)</f>
        <v>0.69413463947927745</v>
      </c>
      <c r="AV45" s="18">
        <f t="shared" ref="AV45" si="429">((2^(V45*2))-1)/LOG(V$6+1,2)</f>
        <v>0.68301074609085888</v>
      </c>
      <c r="AW45" s="18">
        <f t="shared" ref="AW45" si="430">SUM(AC45:AG45)</f>
        <v>8.8453773566381777</v>
      </c>
      <c r="AX45" s="18">
        <f t="shared" ref="AX45" si="431">SUM(AC45:AL45)</f>
        <v>13.630678014265039</v>
      </c>
      <c r="AY45" s="18">
        <f t="shared" ref="AY45" si="432">SUM(AC45:AV45)</f>
        <v>21.120805145770536</v>
      </c>
    </row>
    <row r="46" spans="2:5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2:51" ht="15.75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2:51" ht="15.75" thickBot="1" x14ac:dyDescent="0.3">
      <c r="B48" s="10" t="s">
        <v>13</v>
      </c>
      <c r="C48" s="32" t="s">
        <v>19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3"/>
      <c r="W48" s="31" t="s">
        <v>15</v>
      </c>
      <c r="X48" s="32"/>
      <c r="Y48" s="33"/>
      <c r="Z48" s="31" t="s">
        <v>14</v>
      </c>
      <c r="AA48" s="32"/>
      <c r="AB48" s="33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31" t="s">
        <v>9</v>
      </c>
      <c r="AX48" s="32"/>
      <c r="AY48" s="33"/>
    </row>
    <row r="49" spans="2:51" ht="15.75" thickBot="1" x14ac:dyDescent="0.3">
      <c r="B49" s="38" t="s">
        <v>33</v>
      </c>
      <c r="C49" s="18">
        <v>1</v>
      </c>
      <c r="D49" s="18">
        <v>2</v>
      </c>
      <c r="E49" s="18">
        <v>3</v>
      </c>
      <c r="F49" s="18">
        <v>4</v>
      </c>
      <c r="G49" s="18">
        <v>5</v>
      </c>
      <c r="H49" s="18">
        <v>6</v>
      </c>
      <c r="I49" s="18">
        <v>7</v>
      </c>
      <c r="J49" s="18">
        <v>8</v>
      </c>
      <c r="K49" s="18">
        <v>9</v>
      </c>
      <c r="L49" s="18">
        <v>10</v>
      </c>
      <c r="M49" s="18">
        <v>11</v>
      </c>
      <c r="N49" s="18">
        <v>12</v>
      </c>
      <c r="O49" s="18">
        <v>13</v>
      </c>
      <c r="P49" s="18">
        <v>14</v>
      </c>
      <c r="Q49" s="18">
        <v>15</v>
      </c>
      <c r="R49" s="18">
        <v>16</v>
      </c>
      <c r="S49" s="18">
        <v>17</v>
      </c>
      <c r="T49" s="18">
        <v>18</v>
      </c>
      <c r="U49" s="18">
        <v>19</v>
      </c>
      <c r="V49" s="18">
        <v>20</v>
      </c>
      <c r="W49" s="15" t="s">
        <v>0</v>
      </c>
      <c r="X49" s="16" t="s">
        <v>8</v>
      </c>
      <c r="Y49" s="16" t="s">
        <v>12</v>
      </c>
      <c r="Z49" s="16" t="s">
        <v>0</v>
      </c>
      <c r="AA49" s="16" t="s">
        <v>8</v>
      </c>
      <c r="AB49" s="17" t="s">
        <v>12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 t="s">
        <v>10</v>
      </c>
      <c r="AX49" s="18" t="s">
        <v>11</v>
      </c>
      <c r="AY49" s="18" t="s">
        <v>12</v>
      </c>
    </row>
    <row r="50" spans="2:51" ht="15.75" thickBot="1" x14ac:dyDescent="0.3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39">
        <f>AVERAGE(W51:W60)</f>
        <v>0.91999999999999993</v>
      </c>
      <c r="X50" s="39">
        <f t="shared" ref="X50" si="433">AVERAGE(X51:X60)</f>
        <v>0.94000000000000006</v>
      </c>
      <c r="Y50" s="39">
        <f t="shared" ref="Y50" si="434">AVERAGE(Y51:Y60)</f>
        <v>0.86999999999999988</v>
      </c>
      <c r="Z50" s="40">
        <f t="shared" ref="Z50" si="435">AVERAGE(Z51:Z60)</f>
        <v>0.83999999999999986</v>
      </c>
      <c r="AA50" s="40">
        <f t="shared" ref="AA50" si="436">AVERAGE(AA51:AA60)</f>
        <v>0.83000000000000007</v>
      </c>
      <c r="AB50" s="40">
        <f t="shared" ref="AB50" si="437">AVERAGE(AB51:AB60)</f>
        <v>0.67</v>
      </c>
      <c r="AC50" s="14">
        <f t="shared" ref="AC50" si="438">AVERAGE(AC51:AC60)</f>
        <v>2.5</v>
      </c>
      <c r="AD50" s="14">
        <f t="shared" ref="AD50" si="439">AVERAGE(AD51:AD60)</f>
        <v>1.7035103346429348</v>
      </c>
      <c r="AE50" s="14">
        <f t="shared" ref="AE50" si="440">AVERAGE(AE51:AE60)</f>
        <v>1.5</v>
      </c>
      <c r="AF50" s="14">
        <f t="shared" ref="AF50" si="441">AVERAGE(AF51:AF60)</f>
        <v>1.0766913951834829</v>
      </c>
      <c r="AG50" s="14">
        <f t="shared" ref="AG50" si="442">AVERAGE(AG51:AG60)</f>
        <v>0.88976145663944572</v>
      </c>
      <c r="AH50" s="14">
        <f t="shared" ref="AH50" si="443">AVERAGE(AH51:AH60)</f>
        <v>0.99738012390246222</v>
      </c>
      <c r="AI50" s="14">
        <f t="shared" ref="AI50" si="444">AVERAGE(AI51:AI60)</f>
        <v>0.86666666666666681</v>
      </c>
      <c r="AJ50" s="14">
        <f t="shared" ref="AJ50" si="445">AVERAGE(AJ51:AJ60)</f>
        <v>0.82020867964289457</v>
      </c>
      <c r="AK50" s="14">
        <f t="shared" ref="AK50" si="446">AVERAGE(AK51:AK60)</f>
        <v>0.75257498915995302</v>
      </c>
      <c r="AL50" s="14">
        <f t="shared" ref="AL50" si="447">AVERAGE(AL51:AL60)</f>
        <v>0.72266206579471959</v>
      </c>
      <c r="AM50" s="14">
        <f t="shared" ref="AM50" si="448">AVERAGE(AM51:AM60)</f>
        <v>0.78104024782316361</v>
      </c>
      <c r="AN50" s="14">
        <f t="shared" ref="AN50" si="449">AVERAGE(AN51:AN60)</f>
        <v>0.56750012429737151</v>
      </c>
      <c r="AO50" s="14">
        <f t="shared" ref="AO50" si="450">AVERAGE(AO51:AO60)</f>
        <v>0.44650420956322912</v>
      </c>
      <c r="AP50" s="14">
        <f t="shared" ref="AP50" si="451">AVERAGE(AP51:AP60)</f>
        <v>0.511916049619631</v>
      </c>
      <c r="AQ50" s="14">
        <f t="shared" ref="AQ50" si="452">AVERAGE(AQ51:AQ60)</f>
        <v>0.47499999999999998</v>
      </c>
      <c r="AR50" s="14">
        <f t="shared" ref="AR50" si="453">AVERAGE(AR51:AR60)</f>
        <v>0.31804570475369381</v>
      </c>
      <c r="AS50" s="14">
        <f t="shared" ref="AS50" si="454">AVERAGE(AS51:AS60)</f>
        <v>0.35971869985219718</v>
      </c>
      <c r="AT50" s="14">
        <f t="shared" ref="AT50" si="455">AVERAGE(AT51:AT60)</f>
        <v>0.37665426138662117</v>
      </c>
      <c r="AU50" s="14">
        <f t="shared" ref="AU50" si="456">AVERAGE(AU51:AU60)</f>
        <v>0.41648078368756647</v>
      </c>
      <c r="AV50" s="14">
        <f t="shared" ref="AV50" si="457">AVERAGE(AV51:AV60)</f>
        <v>0.34150537304542944</v>
      </c>
      <c r="AW50" s="41">
        <f t="shared" ref="AW50" si="458">AVERAGE(AW51:AW60)</f>
        <v>7.6699631864658659</v>
      </c>
      <c r="AX50" s="41">
        <f t="shared" ref="AX50" si="459">AVERAGE(AX51:AX60)</f>
        <v>11.829455711632562</v>
      </c>
      <c r="AY50" s="41">
        <f t="shared" ref="AY50" si="460">AVERAGE(AY51:AY60)</f>
        <v>16.423821165661462</v>
      </c>
    </row>
    <row r="51" spans="2:51" x14ac:dyDescent="0.25">
      <c r="B51" s="18" t="s">
        <v>3</v>
      </c>
      <c r="C51" s="18">
        <v>1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18">
        <v>1</v>
      </c>
      <c r="T51" s="18">
        <v>1</v>
      </c>
      <c r="U51" s="18">
        <v>1</v>
      </c>
      <c r="V51" s="18">
        <v>0.5</v>
      </c>
      <c r="W51" s="18">
        <f t="shared" ref="W51:W60" si="461">COUNTIF(C51:G51,"&gt;0")/5</f>
        <v>1</v>
      </c>
      <c r="X51" s="18">
        <f t="shared" ref="X51:X60" si="462">COUNTIF(C51:L51,"&gt;0")/10</f>
        <v>1</v>
      </c>
      <c r="Y51" s="18">
        <f t="shared" ref="Y51:Y60" si="463">COUNTIF(C51:V51,"&gt;0")/20</f>
        <v>1</v>
      </c>
      <c r="Z51" s="18">
        <f>COUNTIF(C51:G51,"=1")/5</f>
        <v>1</v>
      </c>
      <c r="AA51" s="18">
        <f>COUNTIF(C51:L51,"=1")/10</f>
        <v>1</v>
      </c>
      <c r="AB51" s="18">
        <f>COUNTIF(C51:V51,"=1")/20</f>
        <v>0.95</v>
      </c>
      <c r="AC51" s="18">
        <f>((2^(C51*2))-1)/LOG(C$6+1,2)</f>
        <v>3</v>
      </c>
      <c r="AD51" s="18">
        <f t="shared" ref="AD51:AD60" si="464">((2^(D51*2))-1)/LOG(D$6+1,2)</f>
        <v>1.8927892607143721</v>
      </c>
      <c r="AE51" s="18">
        <f t="shared" ref="AE51:AE60" si="465">((2^(E51*2))-1)/LOG(E$6+1,2)</f>
        <v>1.5</v>
      </c>
      <c r="AF51" s="18">
        <f t="shared" ref="AF51:AF60" si="466">((2^(F51*2))-1)/LOG(F$6+1,2)</f>
        <v>1.2920296742201793</v>
      </c>
      <c r="AG51" s="18">
        <f t="shared" ref="AG51:AG60" si="467">((2^(G51*2))-1)/LOG(G$6+1,2)</f>
        <v>1.1605584217036249</v>
      </c>
      <c r="AH51" s="18">
        <f t="shared" ref="AH51:AH60" si="468">((2^(H51*2))-1)/LOG(H$6+1,2)</f>
        <v>1.0686215613240666</v>
      </c>
      <c r="AI51" s="18">
        <f t="shared" ref="AI51:AI60" si="469">((2^(I51*2))-1)/LOG(I$6+1,2)</f>
        <v>1</v>
      </c>
      <c r="AJ51" s="18">
        <f t="shared" ref="AJ51:AJ60" si="470">((2^(J51*2))-1)/LOG(J$6+1,2)</f>
        <v>0.94639463035718607</v>
      </c>
      <c r="AK51" s="18">
        <f t="shared" ref="AK51:AK60" si="471">((2^(K51*2))-1)/LOG(K$6+1,2)</f>
        <v>0.90308998699194354</v>
      </c>
      <c r="AL51" s="18">
        <f t="shared" ref="AL51:AL60" si="472">((2^(L51*2))-1)/LOG(L$6+1,2)</f>
        <v>0.86719447895366342</v>
      </c>
      <c r="AM51" s="18">
        <f t="shared" ref="AM51:AM60" si="473">((2^(M51*2))-1)/LOG(M$6+1,2)</f>
        <v>0.8368288369533895</v>
      </c>
      <c r="AN51" s="18">
        <f t="shared" ref="AN51:AN60" si="474">((2^(N51*2))-1)/LOG(N$6+1,2)</f>
        <v>0.81071446328195917</v>
      </c>
      <c r="AO51" s="18">
        <f t="shared" ref="AO51:AO60" si="475">((2^(O51*2))-1)/LOG(O$6+1,2)</f>
        <v>0.78794860511158071</v>
      </c>
      <c r="AP51" s="18">
        <f t="shared" ref="AP51:AP60" si="476">((2^(P51*2))-1)/LOG(P$6+1,2)</f>
        <v>0.76787407442944644</v>
      </c>
      <c r="AQ51" s="18">
        <f t="shared" ref="AQ51:AQ60" si="477">((2^(Q51*2))-1)/LOG(Q$6+1,2)</f>
        <v>0.75</v>
      </c>
      <c r="AR51" s="18">
        <f t="shared" ref="AR51:AR60" si="478">((2^(R51*2))-1)/LOG(R$6+1,2)</f>
        <v>0.73395162635467803</v>
      </c>
      <c r="AS51" s="18">
        <f t="shared" ref="AS51:AS60" si="479">((2^(S51*2))-1)/LOG(S$6+1,2)</f>
        <v>0.71943739970439435</v>
      </c>
      <c r="AT51" s="18">
        <f t="shared" ref="AT51:AT60" si="480">((2^(T51*2))-1)/LOG(T$6+1,2)</f>
        <v>0.70622674009991471</v>
      </c>
      <c r="AU51" s="18">
        <f t="shared" ref="AU51:AU60" si="481">((2^(U51*2))-1)/LOG(U$6+1,2)</f>
        <v>0.69413463947927745</v>
      </c>
      <c r="AV51" s="18">
        <f t="shared" ref="AV51:AV60" si="482">((2^(V51*2))-1)/LOG(V$6+1,2)</f>
        <v>0.22767024869695299</v>
      </c>
      <c r="AW51" s="18">
        <f t="shared" ref="AW51:AW60" si="483">SUM(AC51:AG51)</f>
        <v>8.8453773566381777</v>
      </c>
      <c r="AX51" s="18">
        <f t="shared" ref="AX51:AX60" si="484">SUM(AC51:AL51)</f>
        <v>13.630678014265039</v>
      </c>
      <c r="AY51" s="18">
        <f>SUM(AC51:AV51)</f>
        <v>20.665464648376631</v>
      </c>
    </row>
    <row r="52" spans="2:51" x14ac:dyDescent="0.25">
      <c r="B52" s="18" t="s">
        <v>4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0.5</v>
      </c>
      <c r="S52" s="18">
        <v>0.5</v>
      </c>
      <c r="T52" s="18">
        <v>0.5</v>
      </c>
      <c r="U52" s="18">
        <v>0.5</v>
      </c>
      <c r="V52" s="18">
        <v>0.5</v>
      </c>
      <c r="W52" s="18">
        <f t="shared" si="461"/>
        <v>1</v>
      </c>
      <c r="X52" s="18">
        <f t="shared" si="462"/>
        <v>1</v>
      </c>
      <c r="Y52" s="18">
        <f t="shared" si="463"/>
        <v>1</v>
      </c>
      <c r="Z52" s="18">
        <f t="shared" ref="Z52:Z60" si="485">COUNTIF(C52:G52,"=1")/5</f>
        <v>1</v>
      </c>
      <c r="AA52" s="18">
        <f t="shared" ref="AA52:AA60" si="486">COUNTIF(C52:L52,"=1")/10</f>
        <v>1</v>
      </c>
      <c r="AB52" s="18">
        <f t="shared" ref="AB52:AB60" si="487">COUNTIF(C52:V52,"=1")/20</f>
        <v>0.75</v>
      </c>
      <c r="AC52" s="18">
        <f t="shared" ref="AC52:AC60" si="488">((2^(C52*2))-1)/LOG(C$6+1,2)</f>
        <v>3</v>
      </c>
      <c r="AD52" s="18">
        <f t="shared" si="464"/>
        <v>1.8927892607143721</v>
      </c>
      <c r="AE52" s="18">
        <f t="shared" si="465"/>
        <v>1.5</v>
      </c>
      <c r="AF52" s="18">
        <f t="shared" si="466"/>
        <v>1.2920296742201793</v>
      </c>
      <c r="AG52" s="18">
        <f t="shared" si="467"/>
        <v>1.1605584217036249</v>
      </c>
      <c r="AH52" s="18">
        <f t="shared" si="468"/>
        <v>1.0686215613240666</v>
      </c>
      <c r="AI52" s="18">
        <f t="shared" si="469"/>
        <v>1</v>
      </c>
      <c r="AJ52" s="18">
        <f t="shared" si="470"/>
        <v>0.94639463035718607</v>
      </c>
      <c r="AK52" s="18">
        <f t="shared" si="471"/>
        <v>0.90308998699194354</v>
      </c>
      <c r="AL52" s="18">
        <f t="shared" si="472"/>
        <v>0.86719447895366342</v>
      </c>
      <c r="AM52" s="18">
        <f t="shared" si="473"/>
        <v>0.8368288369533895</v>
      </c>
      <c r="AN52" s="18">
        <f t="shared" si="474"/>
        <v>0.81071446328195917</v>
      </c>
      <c r="AO52" s="18">
        <f t="shared" si="475"/>
        <v>0.78794860511158071</v>
      </c>
      <c r="AP52" s="18">
        <f t="shared" si="476"/>
        <v>0.76787407442944644</v>
      </c>
      <c r="AQ52" s="18">
        <f t="shared" si="477"/>
        <v>0.75</v>
      </c>
      <c r="AR52" s="18">
        <f t="shared" si="478"/>
        <v>0.24465054211822598</v>
      </c>
      <c r="AS52" s="18">
        <f t="shared" si="479"/>
        <v>0.23981246656813146</v>
      </c>
      <c r="AT52" s="18">
        <f t="shared" si="480"/>
        <v>0.23540891336663824</v>
      </c>
      <c r="AU52" s="18">
        <f t="shared" si="481"/>
        <v>0.23137821315975915</v>
      </c>
      <c r="AV52" s="18">
        <f t="shared" si="482"/>
        <v>0.22767024869695299</v>
      </c>
      <c r="AW52" s="18">
        <f t="shared" si="483"/>
        <v>8.8453773566381777</v>
      </c>
      <c r="AX52" s="18">
        <f t="shared" si="484"/>
        <v>13.630678014265039</v>
      </c>
      <c r="AY52" s="18">
        <f t="shared" ref="AY52:AY60" si="489">SUM(AC52:AV52)</f>
        <v>18.762964377951121</v>
      </c>
    </row>
    <row r="53" spans="2:51" x14ac:dyDescent="0.25">
      <c r="B53" s="18" t="s">
        <v>5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  <c r="I53" s="18">
        <v>0.5</v>
      </c>
      <c r="J53" s="18">
        <v>0.5</v>
      </c>
      <c r="K53" s="18">
        <v>1</v>
      </c>
      <c r="L53" s="18">
        <v>1</v>
      </c>
      <c r="M53" s="18">
        <v>1</v>
      </c>
      <c r="N53" s="18">
        <v>0</v>
      </c>
      <c r="O53" s="18">
        <v>0</v>
      </c>
      <c r="P53" s="18">
        <v>0</v>
      </c>
      <c r="Q53" s="18">
        <v>0.5</v>
      </c>
      <c r="R53" s="18">
        <v>0</v>
      </c>
      <c r="S53" s="18">
        <v>0.5</v>
      </c>
      <c r="T53" s="18">
        <v>0.5</v>
      </c>
      <c r="U53" s="18">
        <v>1</v>
      </c>
      <c r="V53" s="18">
        <v>0</v>
      </c>
      <c r="W53" s="18">
        <f t="shared" si="461"/>
        <v>1</v>
      </c>
      <c r="X53" s="18">
        <f t="shared" si="462"/>
        <v>1</v>
      </c>
      <c r="Y53" s="18">
        <f t="shared" si="463"/>
        <v>0.75</v>
      </c>
      <c r="Z53" s="18">
        <f t="shared" si="485"/>
        <v>1</v>
      </c>
      <c r="AA53" s="18">
        <f t="shared" si="486"/>
        <v>0.8</v>
      </c>
      <c r="AB53" s="18">
        <f t="shared" si="487"/>
        <v>0.5</v>
      </c>
      <c r="AC53" s="18">
        <f t="shared" si="488"/>
        <v>3</v>
      </c>
      <c r="AD53" s="18">
        <f t="shared" si="464"/>
        <v>1.8927892607143721</v>
      </c>
      <c r="AE53" s="18">
        <f t="shared" si="465"/>
        <v>1.5</v>
      </c>
      <c r="AF53" s="18">
        <f t="shared" si="466"/>
        <v>1.2920296742201793</v>
      </c>
      <c r="AG53" s="18">
        <f t="shared" si="467"/>
        <v>1.1605584217036249</v>
      </c>
      <c r="AH53" s="18">
        <f t="shared" si="468"/>
        <v>1.0686215613240666</v>
      </c>
      <c r="AI53" s="18">
        <f t="shared" si="469"/>
        <v>0.33333333333333331</v>
      </c>
      <c r="AJ53" s="18">
        <f t="shared" si="470"/>
        <v>0.31546487678572871</v>
      </c>
      <c r="AK53" s="18">
        <f t="shared" si="471"/>
        <v>0.90308998699194354</v>
      </c>
      <c r="AL53" s="18">
        <f t="shared" si="472"/>
        <v>0.86719447895366342</v>
      </c>
      <c r="AM53" s="18">
        <f t="shared" si="473"/>
        <v>0.8368288369533895</v>
      </c>
      <c r="AN53" s="18">
        <f t="shared" si="474"/>
        <v>0</v>
      </c>
      <c r="AO53" s="18">
        <f t="shared" si="475"/>
        <v>0</v>
      </c>
      <c r="AP53" s="18">
        <f t="shared" si="476"/>
        <v>0</v>
      </c>
      <c r="AQ53" s="18">
        <f t="shared" si="477"/>
        <v>0.25</v>
      </c>
      <c r="AR53" s="18">
        <f t="shared" si="478"/>
        <v>0</v>
      </c>
      <c r="AS53" s="18">
        <f t="shared" si="479"/>
        <v>0.23981246656813146</v>
      </c>
      <c r="AT53" s="18">
        <f t="shared" si="480"/>
        <v>0.23540891336663824</v>
      </c>
      <c r="AU53" s="18">
        <f t="shared" si="481"/>
        <v>0.69413463947927745</v>
      </c>
      <c r="AV53" s="18">
        <f t="shared" si="482"/>
        <v>0</v>
      </c>
      <c r="AW53" s="18">
        <f t="shared" si="483"/>
        <v>8.8453773566381777</v>
      </c>
      <c r="AX53" s="18">
        <f t="shared" si="484"/>
        <v>12.333081594026915</v>
      </c>
      <c r="AY53" s="18">
        <f t="shared" si="489"/>
        <v>14.589266450394351</v>
      </c>
    </row>
    <row r="54" spans="2:51" x14ac:dyDescent="0.25">
      <c r="B54" s="18" t="s">
        <v>6</v>
      </c>
      <c r="C54" s="18">
        <v>1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0.5</v>
      </c>
      <c r="J54" s="18">
        <v>0.5</v>
      </c>
      <c r="K54" s="18">
        <v>1</v>
      </c>
      <c r="L54" s="18">
        <v>1</v>
      </c>
      <c r="M54" s="18">
        <v>1</v>
      </c>
      <c r="N54" s="18">
        <v>1</v>
      </c>
      <c r="O54" s="18">
        <v>0.5</v>
      </c>
      <c r="P54" s="18">
        <v>0.5</v>
      </c>
      <c r="Q54" s="18">
        <v>0.5</v>
      </c>
      <c r="R54" s="18">
        <v>0.5</v>
      </c>
      <c r="S54" s="18">
        <v>0.5</v>
      </c>
      <c r="T54" s="18">
        <v>0.5</v>
      </c>
      <c r="U54" s="18">
        <v>0.5</v>
      </c>
      <c r="V54" s="18">
        <v>0.5</v>
      </c>
      <c r="W54" s="18">
        <f t="shared" si="461"/>
        <v>1</v>
      </c>
      <c r="X54" s="18">
        <f t="shared" si="462"/>
        <v>1</v>
      </c>
      <c r="Y54" s="18">
        <f t="shared" si="463"/>
        <v>1</v>
      </c>
      <c r="Z54" s="18">
        <f t="shared" si="485"/>
        <v>1</v>
      </c>
      <c r="AA54" s="18">
        <f t="shared" si="486"/>
        <v>0.8</v>
      </c>
      <c r="AB54" s="18">
        <f t="shared" si="487"/>
        <v>0.5</v>
      </c>
      <c r="AC54" s="18">
        <f t="shared" si="488"/>
        <v>3</v>
      </c>
      <c r="AD54" s="18">
        <f t="shared" si="464"/>
        <v>1.8927892607143721</v>
      </c>
      <c r="AE54" s="18">
        <f t="shared" si="465"/>
        <v>1.5</v>
      </c>
      <c r="AF54" s="18">
        <f t="shared" si="466"/>
        <v>1.2920296742201793</v>
      </c>
      <c r="AG54" s="18">
        <f t="shared" si="467"/>
        <v>1.1605584217036249</v>
      </c>
      <c r="AH54" s="18">
        <f t="shared" si="468"/>
        <v>1.0686215613240666</v>
      </c>
      <c r="AI54" s="18">
        <f t="shared" si="469"/>
        <v>0.33333333333333331</v>
      </c>
      <c r="AJ54" s="18">
        <f t="shared" si="470"/>
        <v>0.31546487678572871</v>
      </c>
      <c r="AK54" s="18">
        <f t="shared" si="471"/>
        <v>0.90308998699194354</v>
      </c>
      <c r="AL54" s="18">
        <f t="shared" si="472"/>
        <v>0.86719447895366342</v>
      </c>
      <c r="AM54" s="18">
        <f t="shared" si="473"/>
        <v>0.8368288369533895</v>
      </c>
      <c r="AN54" s="18">
        <f t="shared" si="474"/>
        <v>0.81071446328195917</v>
      </c>
      <c r="AO54" s="18">
        <f t="shared" si="475"/>
        <v>0.26264953503719357</v>
      </c>
      <c r="AP54" s="18">
        <f t="shared" si="476"/>
        <v>0.2559580248098155</v>
      </c>
      <c r="AQ54" s="18">
        <f t="shared" si="477"/>
        <v>0.25</v>
      </c>
      <c r="AR54" s="18">
        <f t="shared" si="478"/>
        <v>0.24465054211822598</v>
      </c>
      <c r="AS54" s="18">
        <f t="shared" si="479"/>
        <v>0.23981246656813146</v>
      </c>
      <c r="AT54" s="18">
        <f t="shared" si="480"/>
        <v>0.23540891336663824</v>
      </c>
      <c r="AU54" s="18">
        <f t="shared" si="481"/>
        <v>0.23137821315975915</v>
      </c>
      <c r="AV54" s="18">
        <f t="shared" si="482"/>
        <v>0.22767024869695299</v>
      </c>
      <c r="AW54" s="18">
        <f t="shared" si="483"/>
        <v>8.8453773566381777</v>
      </c>
      <c r="AX54" s="18">
        <f t="shared" si="484"/>
        <v>12.333081594026915</v>
      </c>
      <c r="AY54" s="18">
        <f t="shared" si="489"/>
        <v>15.928152838018981</v>
      </c>
    </row>
    <row r="55" spans="2:51" x14ac:dyDescent="0.25">
      <c r="B55" s="18" t="s">
        <v>7</v>
      </c>
      <c r="C55" s="18">
        <v>1</v>
      </c>
      <c r="D55" s="18">
        <v>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f t="shared" si="461"/>
        <v>1</v>
      </c>
      <c r="X55" s="18">
        <f t="shared" si="462"/>
        <v>1</v>
      </c>
      <c r="Y55" s="18">
        <f t="shared" si="463"/>
        <v>1</v>
      </c>
      <c r="Z55" s="18">
        <f t="shared" si="485"/>
        <v>1</v>
      </c>
      <c r="AA55" s="18">
        <f t="shared" si="486"/>
        <v>1</v>
      </c>
      <c r="AB55" s="18">
        <f t="shared" si="487"/>
        <v>1</v>
      </c>
      <c r="AC55" s="18">
        <f t="shared" si="488"/>
        <v>3</v>
      </c>
      <c r="AD55" s="18">
        <f t="shared" si="464"/>
        <v>1.8927892607143721</v>
      </c>
      <c r="AE55" s="18">
        <f t="shared" si="465"/>
        <v>1.5</v>
      </c>
      <c r="AF55" s="18">
        <f t="shared" si="466"/>
        <v>1.2920296742201793</v>
      </c>
      <c r="AG55" s="18">
        <f t="shared" si="467"/>
        <v>1.1605584217036249</v>
      </c>
      <c r="AH55" s="18">
        <f t="shared" si="468"/>
        <v>1.0686215613240666</v>
      </c>
      <c r="AI55" s="18">
        <f t="shared" si="469"/>
        <v>1</v>
      </c>
      <c r="AJ55" s="18">
        <f t="shared" si="470"/>
        <v>0.94639463035718607</v>
      </c>
      <c r="AK55" s="18">
        <f t="shared" si="471"/>
        <v>0.90308998699194354</v>
      </c>
      <c r="AL55" s="18">
        <f t="shared" si="472"/>
        <v>0.86719447895366342</v>
      </c>
      <c r="AM55" s="18">
        <f t="shared" si="473"/>
        <v>0.8368288369533895</v>
      </c>
      <c r="AN55" s="18">
        <f t="shared" si="474"/>
        <v>0.81071446328195917</v>
      </c>
      <c r="AO55" s="18">
        <f t="shared" si="475"/>
        <v>0.78794860511158071</v>
      </c>
      <c r="AP55" s="18">
        <f t="shared" si="476"/>
        <v>0.76787407442944644</v>
      </c>
      <c r="AQ55" s="18">
        <f t="shared" si="477"/>
        <v>0.75</v>
      </c>
      <c r="AR55" s="18">
        <f t="shared" si="478"/>
        <v>0.73395162635467803</v>
      </c>
      <c r="AS55" s="18">
        <f t="shared" si="479"/>
        <v>0.71943739970439435</v>
      </c>
      <c r="AT55" s="18">
        <f t="shared" si="480"/>
        <v>0.70622674009991471</v>
      </c>
      <c r="AU55" s="18">
        <f t="shared" si="481"/>
        <v>0.69413463947927745</v>
      </c>
      <c r="AV55" s="18">
        <f t="shared" si="482"/>
        <v>0.68301074609085888</v>
      </c>
      <c r="AW55" s="18">
        <f t="shared" si="483"/>
        <v>8.8453773566381777</v>
      </c>
      <c r="AX55" s="18">
        <f t="shared" si="484"/>
        <v>13.630678014265039</v>
      </c>
      <c r="AY55" s="18">
        <f t="shared" si="489"/>
        <v>21.120805145770536</v>
      </c>
    </row>
    <row r="56" spans="2:51" x14ac:dyDescent="0.25">
      <c r="B56" s="18" t="s">
        <v>20</v>
      </c>
      <c r="C56" s="18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8">
        <v>1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18">
        <v>0</v>
      </c>
      <c r="R56" s="18">
        <v>0.5</v>
      </c>
      <c r="S56" s="18">
        <v>0.5</v>
      </c>
      <c r="T56" s="18">
        <v>0</v>
      </c>
      <c r="U56" s="18">
        <v>0</v>
      </c>
      <c r="V56" s="18">
        <v>0</v>
      </c>
      <c r="W56" s="18">
        <f t="shared" si="461"/>
        <v>1</v>
      </c>
      <c r="X56" s="18">
        <f t="shared" si="462"/>
        <v>1</v>
      </c>
      <c r="Y56" s="18">
        <f t="shared" si="463"/>
        <v>0.8</v>
      </c>
      <c r="Z56" s="18">
        <f t="shared" si="485"/>
        <v>1</v>
      </c>
      <c r="AA56" s="18">
        <f t="shared" si="486"/>
        <v>1</v>
      </c>
      <c r="AB56" s="18">
        <f t="shared" si="487"/>
        <v>0.7</v>
      </c>
      <c r="AC56" s="18">
        <f t="shared" si="488"/>
        <v>3</v>
      </c>
      <c r="AD56" s="18">
        <f t="shared" si="464"/>
        <v>1.8927892607143721</v>
      </c>
      <c r="AE56" s="18">
        <f t="shared" si="465"/>
        <v>1.5</v>
      </c>
      <c r="AF56" s="18">
        <f t="shared" si="466"/>
        <v>1.2920296742201793</v>
      </c>
      <c r="AG56" s="18">
        <f t="shared" si="467"/>
        <v>1.1605584217036249</v>
      </c>
      <c r="AH56" s="18">
        <f t="shared" si="468"/>
        <v>1.0686215613240666</v>
      </c>
      <c r="AI56" s="18">
        <f t="shared" si="469"/>
        <v>1</v>
      </c>
      <c r="AJ56" s="18">
        <f t="shared" si="470"/>
        <v>0.94639463035718607</v>
      </c>
      <c r="AK56" s="18">
        <f t="shared" si="471"/>
        <v>0.90308998699194354</v>
      </c>
      <c r="AL56" s="18">
        <f t="shared" si="472"/>
        <v>0.86719447895366342</v>
      </c>
      <c r="AM56" s="18">
        <f t="shared" si="473"/>
        <v>0.8368288369533895</v>
      </c>
      <c r="AN56" s="18">
        <f t="shared" si="474"/>
        <v>0.81071446328195917</v>
      </c>
      <c r="AO56" s="18">
        <f t="shared" si="475"/>
        <v>0.78794860511158071</v>
      </c>
      <c r="AP56" s="18">
        <f t="shared" si="476"/>
        <v>0.76787407442944644</v>
      </c>
      <c r="AQ56" s="18">
        <f t="shared" si="477"/>
        <v>0</v>
      </c>
      <c r="AR56" s="18">
        <f t="shared" si="478"/>
        <v>0.24465054211822598</v>
      </c>
      <c r="AS56" s="18">
        <f t="shared" si="479"/>
        <v>0.23981246656813146</v>
      </c>
      <c r="AT56" s="18">
        <f t="shared" si="480"/>
        <v>0</v>
      </c>
      <c r="AU56" s="18">
        <f t="shared" si="481"/>
        <v>0</v>
      </c>
      <c r="AV56" s="18">
        <f t="shared" si="482"/>
        <v>0</v>
      </c>
      <c r="AW56" s="18">
        <f t="shared" si="483"/>
        <v>8.8453773566381777</v>
      </c>
      <c r="AX56" s="18">
        <f t="shared" si="484"/>
        <v>13.630678014265039</v>
      </c>
      <c r="AY56" s="18">
        <f t="shared" si="489"/>
        <v>17.318507002727774</v>
      </c>
    </row>
    <row r="57" spans="2:51" x14ac:dyDescent="0.25">
      <c r="B57" s="18" t="s">
        <v>21</v>
      </c>
      <c r="C57" s="18">
        <v>0</v>
      </c>
      <c r="D57" s="18">
        <v>0</v>
      </c>
      <c r="E57" s="18">
        <v>1</v>
      </c>
      <c r="F57" s="18">
        <v>0</v>
      </c>
      <c r="G57" s="18">
        <v>0</v>
      </c>
      <c r="H57" s="18">
        <v>1</v>
      </c>
      <c r="I57" s="18">
        <v>1</v>
      </c>
      <c r="J57" s="18">
        <v>1</v>
      </c>
      <c r="K57" s="18">
        <v>0</v>
      </c>
      <c r="L57" s="18">
        <v>1</v>
      </c>
      <c r="M57" s="18">
        <v>1</v>
      </c>
      <c r="N57" s="18">
        <v>1</v>
      </c>
      <c r="O57" s="18">
        <v>0</v>
      </c>
      <c r="P57" s="18">
        <v>0</v>
      </c>
      <c r="Q57" s="18">
        <v>1</v>
      </c>
      <c r="R57" s="18">
        <v>0</v>
      </c>
      <c r="S57" s="18">
        <v>0</v>
      </c>
      <c r="T57" s="18">
        <v>1</v>
      </c>
      <c r="U57" s="18">
        <v>0</v>
      </c>
      <c r="V57" s="18">
        <v>0</v>
      </c>
      <c r="W57" s="18">
        <f t="shared" si="461"/>
        <v>0.2</v>
      </c>
      <c r="X57" s="18">
        <f t="shared" si="462"/>
        <v>0.5</v>
      </c>
      <c r="Y57" s="18">
        <f t="shared" si="463"/>
        <v>0.45</v>
      </c>
      <c r="Z57" s="18">
        <f t="shared" si="485"/>
        <v>0.2</v>
      </c>
      <c r="AA57" s="18">
        <f t="shared" si="486"/>
        <v>0.5</v>
      </c>
      <c r="AB57" s="18">
        <f t="shared" si="487"/>
        <v>0.45</v>
      </c>
      <c r="AC57" s="18">
        <f t="shared" si="488"/>
        <v>0</v>
      </c>
      <c r="AD57" s="18">
        <f t="shared" si="464"/>
        <v>0</v>
      </c>
      <c r="AE57" s="18">
        <f t="shared" si="465"/>
        <v>1.5</v>
      </c>
      <c r="AF57" s="18">
        <f t="shared" si="466"/>
        <v>0</v>
      </c>
      <c r="AG57" s="18">
        <f t="shared" si="467"/>
        <v>0</v>
      </c>
      <c r="AH57" s="18">
        <f t="shared" si="468"/>
        <v>1.0686215613240666</v>
      </c>
      <c r="AI57" s="18">
        <f t="shared" si="469"/>
        <v>1</v>
      </c>
      <c r="AJ57" s="18">
        <f t="shared" si="470"/>
        <v>0.94639463035718607</v>
      </c>
      <c r="AK57" s="18">
        <f t="shared" si="471"/>
        <v>0</v>
      </c>
      <c r="AL57" s="18">
        <f t="shared" si="472"/>
        <v>0.86719447895366342</v>
      </c>
      <c r="AM57" s="18">
        <f t="shared" si="473"/>
        <v>0.8368288369533895</v>
      </c>
      <c r="AN57" s="18">
        <f t="shared" si="474"/>
        <v>0.81071446328195917</v>
      </c>
      <c r="AO57" s="18">
        <f t="shared" si="475"/>
        <v>0</v>
      </c>
      <c r="AP57" s="18">
        <f t="shared" si="476"/>
        <v>0</v>
      </c>
      <c r="AQ57" s="18">
        <f t="shared" si="477"/>
        <v>0.75</v>
      </c>
      <c r="AR57" s="18">
        <f t="shared" si="478"/>
        <v>0</v>
      </c>
      <c r="AS57" s="18">
        <f t="shared" si="479"/>
        <v>0</v>
      </c>
      <c r="AT57" s="18">
        <f t="shared" si="480"/>
        <v>0.70622674009991471</v>
      </c>
      <c r="AU57" s="18">
        <f t="shared" si="481"/>
        <v>0</v>
      </c>
      <c r="AV57" s="18">
        <f t="shared" si="482"/>
        <v>0</v>
      </c>
      <c r="AW57" s="18">
        <f t="shared" si="483"/>
        <v>1.5</v>
      </c>
      <c r="AX57" s="18">
        <f t="shared" si="484"/>
        <v>5.3822106706349153</v>
      </c>
      <c r="AY57" s="18">
        <f t="shared" si="489"/>
        <v>8.4859807109701784</v>
      </c>
    </row>
    <row r="58" spans="2:51" x14ac:dyDescent="0.25">
      <c r="B58" s="18" t="s">
        <v>22</v>
      </c>
      <c r="C58" s="18">
        <v>1</v>
      </c>
      <c r="D58" s="18">
        <v>1</v>
      </c>
      <c r="E58" s="18">
        <v>1</v>
      </c>
      <c r="F58" s="18">
        <v>0.5</v>
      </c>
      <c r="G58" s="18">
        <v>0.5</v>
      </c>
      <c r="H58" s="18">
        <v>0.5</v>
      </c>
      <c r="I58" s="18">
        <v>1</v>
      </c>
      <c r="J58" s="18">
        <v>1</v>
      </c>
      <c r="K58" s="18">
        <v>0.5</v>
      </c>
      <c r="L58" s="18">
        <v>0.5</v>
      </c>
      <c r="M58" s="18">
        <v>0.5</v>
      </c>
      <c r="N58" s="18">
        <v>0</v>
      </c>
      <c r="O58" s="18">
        <v>0</v>
      </c>
      <c r="P58" s="18">
        <v>0.5</v>
      </c>
      <c r="Q58" s="18">
        <v>0.5</v>
      </c>
      <c r="R58" s="18">
        <v>0.5</v>
      </c>
      <c r="S58" s="18">
        <v>0.5</v>
      </c>
      <c r="T58" s="18">
        <v>0.5</v>
      </c>
      <c r="U58" s="18">
        <v>0.5</v>
      </c>
      <c r="V58" s="18">
        <v>1</v>
      </c>
      <c r="W58" s="18">
        <f t="shared" si="461"/>
        <v>1</v>
      </c>
      <c r="X58" s="18">
        <f t="shared" si="462"/>
        <v>1</v>
      </c>
      <c r="Y58" s="18">
        <f t="shared" si="463"/>
        <v>0.9</v>
      </c>
      <c r="Z58" s="18">
        <f t="shared" si="485"/>
        <v>0.6</v>
      </c>
      <c r="AA58" s="18">
        <f t="shared" si="486"/>
        <v>0.5</v>
      </c>
      <c r="AB58" s="18">
        <f t="shared" si="487"/>
        <v>0.3</v>
      </c>
      <c r="AC58" s="18">
        <f t="shared" si="488"/>
        <v>3</v>
      </c>
      <c r="AD58" s="18">
        <f t="shared" si="464"/>
        <v>1.8927892607143721</v>
      </c>
      <c r="AE58" s="18">
        <f t="shared" si="465"/>
        <v>1.5</v>
      </c>
      <c r="AF58" s="18">
        <f t="shared" si="466"/>
        <v>0.43067655807339306</v>
      </c>
      <c r="AG58" s="18">
        <f t="shared" si="467"/>
        <v>0.38685280723454163</v>
      </c>
      <c r="AH58" s="18">
        <f t="shared" si="468"/>
        <v>0.35620718710802218</v>
      </c>
      <c r="AI58" s="18">
        <f t="shared" si="469"/>
        <v>1</v>
      </c>
      <c r="AJ58" s="18">
        <f t="shared" si="470"/>
        <v>0.94639463035718607</v>
      </c>
      <c r="AK58" s="18">
        <f t="shared" si="471"/>
        <v>0.30102999566398114</v>
      </c>
      <c r="AL58" s="18">
        <f t="shared" si="472"/>
        <v>0.28906482631788782</v>
      </c>
      <c r="AM58" s="18">
        <f t="shared" si="473"/>
        <v>0.27894294565112981</v>
      </c>
      <c r="AN58" s="18">
        <f t="shared" si="474"/>
        <v>0</v>
      </c>
      <c r="AO58" s="18">
        <f t="shared" si="475"/>
        <v>0</v>
      </c>
      <c r="AP58" s="18">
        <f t="shared" si="476"/>
        <v>0.2559580248098155</v>
      </c>
      <c r="AQ58" s="18">
        <f t="shared" si="477"/>
        <v>0.25</v>
      </c>
      <c r="AR58" s="18">
        <f t="shared" si="478"/>
        <v>0.24465054211822598</v>
      </c>
      <c r="AS58" s="18">
        <f t="shared" si="479"/>
        <v>0.23981246656813146</v>
      </c>
      <c r="AT58" s="18">
        <f t="shared" si="480"/>
        <v>0.23540891336663824</v>
      </c>
      <c r="AU58" s="18">
        <f t="shared" si="481"/>
        <v>0.23137821315975915</v>
      </c>
      <c r="AV58" s="18">
        <f t="shared" si="482"/>
        <v>0.68301074609085888</v>
      </c>
      <c r="AW58" s="18">
        <f t="shared" si="483"/>
        <v>7.2103186260223069</v>
      </c>
      <c r="AX58" s="18">
        <f t="shared" si="484"/>
        <v>10.103015265469386</v>
      </c>
      <c r="AY58" s="18">
        <f t="shared" si="489"/>
        <v>12.522177117233948</v>
      </c>
    </row>
    <row r="59" spans="2:51" x14ac:dyDescent="0.25">
      <c r="B59" s="18" t="s">
        <v>23</v>
      </c>
      <c r="C59" s="18">
        <v>0.5</v>
      </c>
      <c r="D59" s="18">
        <v>1</v>
      </c>
      <c r="E59" s="18">
        <v>1</v>
      </c>
      <c r="F59" s="18">
        <v>1</v>
      </c>
      <c r="G59" s="18">
        <v>0.5</v>
      </c>
      <c r="H59" s="18">
        <v>1</v>
      </c>
      <c r="I59" s="18">
        <v>1</v>
      </c>
      <c r="J59" s="18">
        <v>1</v>
      </c>
      <c r="K59" s="18">
        <v>1</v>
      </c>
      <c r="L59" s="18">
        <v>0</v>
      </c>
      <c r="M59" s="18">
        <v>1</v>
      </c>
      <c r="N59" s="18">
        <v>0</v>
      </c>
      <c r="O59" s="18">
        <v>0.5</v>
      </c>
      <c r="P59" s="18">
        <v>1</v>
      </c>
      <c r="Q59" s="18">
        <v>0.5</v>
      </c>
      <c r="R59" s="18">
        <v>0</v>
      </c>
      <c r="S59" s="18">
        <v>0.5</v>
      </c>
      <c r="T59" s="18">
        <v>0</v>
      </c>
      <c r="U59" s="18">
        <v>1</v>
      </c>
      <c r="V59" s="18">
        <v>1</v>
      </c>
      <c r="W59" s="18">
        <f t="shared" si="461"/>
        <v>1</v>
      </c>
      <c r="X59" s="18">
        <f t="shared" si="462"/>
        <v>0.9</v>
      </c>
      <c r="Y59" s="18">
        <f t="shared" si="463"/>
        <v>0.8</v>
      </c>
      <c r="Z59" s="18">
        <f t="shared" si="485"/>
        <v>0.6</v>
      </c>
      <c r="AA59" s="18">
        <f t="shared" si="486"/>
        <v>0.7</v>
      </c>
      <c r="AB59" s="18">
        <f t="shared" si="487"/>
        <v>0.55000000000000004</v>
      </c>
      <c r="AC59" s="18">
        <f t="shared" si="488"/>
        <v>1</v>
      </c>
      <c r="AD59" s="18">
        <f t="shared" si="464"/>
        <v>1.8927892607143721</v>
      </c>
      <c r="AE59" s="18">
        <f t="shared" si="465"/>
        <v>1.5</v>
      </c>
      <c r="AF59" s="18">
        <f t="shared" si="466"/>
        <v>1.2920296742201793</v>
      </c>
      <c r="AG59" s="18">
        <f t="shared" si="467"/>
        <v>0.38685280723454163</v>
      </c>
      <c r="AH59" s="18">
        <f t="shared" si="468"/>
        <v>1.0686215613240666</v>
      </c>
      <c r="AI59" s="18">
        <f t="shared" si="469"/>
        <v>1</v>
      </c>
      <c r="AJ59" s="18">
        <f t="shared" si="470"/>
        <v>0.94639463035718607</v>
      </c>
      <c r="AK59" s="18">
        <f t="shared" si="471"/>
        <v>0.90308998699194354</v>
      </c>
      <c r="AL59" s="18">
        <f t="shared" si="472"/>
        <v>0</v>
      </c>
      <c r="AM59" s="18">
        <f t="shared" si="473"/>
        <v>0.8368288369533895</v>
      </c>
      <c r="AN59" s="18">
        <f t="shared" si="474"/>
        <v>0</v>
      </c>
      <c r="AO59" s="18">
        <f t="shared" si="475"/>
        <v>0.26264953503719357</v>
      </c>
      <c r="AP59" s="18">
        <f t="shared" si="476"/>
        <v>0.76787407442944644</v>
      </c>
      <c r="AQ59" s="18">
        <f t="shared" si="477"/>
        <v>0.25</v>
      </c>
      <c r="AR59" s="18">
        <f t="shared" si="478"/>
        <v>0</v>
      </c>
      <c r="AS59" s="18">
        <f t="shared" si="479"/>
        <v>0.23981246656813146</v>
      </c>
      <c r="AT59" s="18">
        <f t="shared" si="480"/>
        <v>0</v>
      </c>
      <c r="AU59" s="18">
        <f t="shared" si="481"/>
        <v>0.69413463947927745</v>
      </c>
      <c r="AV59" s="18">
        <f t="shared" si="482"/>
        <v>0.68301074609085888</v>
      </c>
      <c r="AW59" s="18">
        <f t="shared" si="483"/>
        <v>6.0716717421690936</v>
      </c>
      <c r="AX59" s="18">
        <f t="shared" si="484"/>
        <v>9.9897779208422897</v>
      </c>
      <c r="AY59" s="18">
        <f t="shared" si="489"/>
        <v>13.724088219400587</v>
      </c>
    </row>
    <row r="60" spans="2:51" x14ac:dyDescent="0.25">
      <c r="B60" s="18" t="s">
        <v>24</v>
      </c>
      <c r="C60" s="18">
        <v>1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18">
        <v>1</v>
      </c>
      <c r="T60" s="18">
        <v>1</v>
      </c>
      <c r="U60" s="18">
        <v>1</v>
      </c>
      <c r="V60" s="18">
        <v>1</v>
      </c>
      <c r="W60" s="18">
        <f t="shared" si="461"/>
        <v>1</v>
      </c>
      <c r="X60" s="18">
        <f t="shared" si="462"/>
        <v>1</v>
      </c>
      <c r="Y60" s="18">
        <f t="shared" si="463"/>
        <v>1</v>
      </c>
      <c r="Z60" s="18">
        <f t="shared" si="485"/>
        <v>1</v>
      </c>
      <c r="AA60" s="18">
        <f t="shared" si="486"/>
        <v>1</v>
      </c>
      <c r="AB60" s="18">
        <f t="shared" si="487"/>
        <v>1</v>
      </c>
      <c r="AC60" s="18">
        <f t="shared" si="488"/>
        <v>3</v>
      </c>
      <c r="AD60" s="18">
        <f t="shared" si="464"/>
        <v>1.8927892607143721</v>
      </c>
      <c r="AE60" s="18">
        <f t="shared" si="465"/>
        <v>1.5</v>
      </c>
      <c r="AF60" s="18">
        <f t="shared" si="466"/>
        <v>1.2920296742201793</v>
      </c>
      <c r="AG60" s="18">
        <f t="shared" si="467"/>
        <v>1.1605584217036249</v>
      </c>
      <c r="AH60" s="18">
        <f t="shared" si="468"/>
        <v>1.0686215613240666</v>
      </c>
      <c r="AI60" s="18">
        <f t="shared" si="469"/>
        <v>1</v>
      </c>
      <c r="AJ60" s="18">
        <f t="shared" si="470"/>
        <v>0.94639463035718607</v>
      </c>
      <c r="AK60" s="18">
        <f t="shared" si="471"/>
        <v>0.90308998699194354</v>
      </c>
      <c r="AL60" s="18">
        <f t="shared" si="472"/>
        <v>0.86719447895366342</v>
      </c>
      <c r="AM60" s="18">
        <f t="shared" si="473"/>
        <v>0.8368288369533895</v>
      </c>
      <c r="AN60" s="18">
        <f t="shared" si="474"/>
        <v>0.81071446328195917</v>
      </c>
      <c r="AO60" s="18">
        <f t="shared" si="475"/>
        <v>0.78794860511158071</v>
      </c>
      <c r="AP60" s="18">
        <f t="shared" si="476"/>
        <v>0.76787407442944644</v>
      </c>
      <c r="AQ60" s="18">
        <f t="shared" si="477"/>
        <v>0.75</v>
      </c>
      <c r="AR60" s="18">
        <f t="shared" si="478"/>
        <v>0.73395162635467803</v>
      </c>
      <c r="AS60" s="18">
        <f t="shared" si="479"/>
        <v>0.71943739970439435</v>
      </c>
      <c r="AT60" s="18">
        <f t="shared" si="480"/>
        <v>0.70622674009991471</v>
      </c>
      <c r="AU60" s="18">
        <f t="shared" si="481"/>
        <v>0.69413463947927745</v>
      </c>
      <c r="AV60" s="18">
        <f t="shared" si="482"/>
        <v>0.68301074609085888</v>
      </c>
      <c r="AW60" s="18">
        <f t="shared" si="483"/>
        <v>8.8453773566381777</v>
      </c>
      <c r="AX60" s="18">
        <f t="shared" si="484"/>
        <v>13.630678014265039</v>
      </c>
      <c r="AY60" s="18">
        <f t="shared" si="489"/>
        <v>21.120805145770536</v>
      </c>
    </row>
  </sheetData>
  <mergeCells count="16">
    <mergeCell ref="C48:V48"/>
    <mergeCell ref="W48:Y48"/>
    <mergeCell ref="Z48:AB48"/>
    <mergeCell ref="AW48:AY48"/>
    <mergeCell ref="C5:V5"/>
    <mergeCell ref="C19:V19"/>
    <mergeCell ref="C33:V33"/>
    <mergeCell ref="AW5:AY5"/>
    <mergeCell ref="AW19:AY19"/>
    <mergeCell ref="AW33:AY33"/>
    <mergeCell ref="Z5:AB5"/>
    <mergeCell ref="W5:Y5"/>
    <mergeCell ref="Z19:AB19"/>
    <mergeCell ref="Z33:AB33"/>
    <mergeCell ref="W19:Y19"/>
    <mergeCell ref="W33:Y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2" sqref="H2:J2"/>
    </sheetView>
  </sheetViews>
  <sheetFormatPr defaultRowHeight="15" x14ac:dyDescent="0.25"/>
  <cols>
    <col min="1" max="1" width="8.5703125" bestFit="1" customWidth="1"/>
    <col min="2" max="2" width="5.7109375" bestFit="1" customWidth="1"/>
    <col min="3" max="3" width="6.7109375" bestFit="1" customWidth="1"/>
    <col min="4" max="4" width="6.28515625" bestFit="1" customWidth="1"/>
    <col min="5" max="5" width="5.7109375" bestFit="1" customWidth="1"/>
    <col min="6" max="6" width="6.7109375" bestFit="1" customWidth="1"/>
    <col min="7" max="7" width="6.28515625" bestFit="1" customWidth="1"/>
    <col min="8" max="8" width="5.28515625" bestFit="1" customWidth="1"/>
    <col min="9" max="10" width="6.28515625" bestFit="1" customWidth="1"/>
  </cols>
  <sheetData>
    <row r="1" spans="1:10" ht="15.75" thickBot="1" x14ac:dyDescent="0.3"/>
    <row r="2" spans="1:10" x14ac:dyDescent="0.25">
      <c r="A2" s="24" t="s">
        <v>25</v>
      </c>
      <c r="B2" s="34" t="s">
        <v>15</v>
      </c>
      <c r="C2" s="35"/>
      <c r="D2" s="36"/>
      <c r="E2" s="34" t="s">
        <v>14</v>
      </c>
      <c r="F2" s="35"/>
      <c r="G2" s="36"/>
      <c r="H2" s="34" t="s">
        <v>9</v>
      </c>
      <c r="I2" s="35"/>
      <c r="J2" s="36"/>
    </row>
    <row r="3" spans="1:10" ht="15.75" thickBot="1" x14ac:dyDescent="0.3">
      <c r="A3" s="19"/>
      <c r="B3" s="21" t="s">
        <v>0</v>
      </c>
      <c r="C3" s="22" t="s">
        <v>8</v>
      </c>
      <c r="D3" s="23" t="s">
        <v>12</v>
      </c>
      <c r="E3" s="21" t="s">
        <v>0</v>
      </c>
      <c r="F3" s="22" t="s">
        <v>8</v>
      </c>
      <c r="G3" s="23" t="s">
        <v>12</v>
      </c>
      <c r="H3" s="21" t="s">
        <v>10</v>
      </c>
      <c r="I3" s="22" t="s">
        <v>11</v>
      </c>
      <c r="J3" s="23" t="s">
        <v>12</v>
      </c>
    </row>
    <row r="4" spans="1:10" x14ac:dyDescent="0.25">
      <c r="A4" s="19" t="s">
        <v>1</v>
      </c>
      <c r="B4" s="25">
        <v>0.84444444444444444</v>
      </c>
      <c r="C4" s="26">
        <v>0.76666666666666661</v>
      </c>
      <c r="D4" s="27">
        <v>0.75555555555555565</v>
      </c>
      <c r="E4" s="25">
        <v>0.73333333333333328</v>
      </c>
      <c r="F4" s="26">
        <v>0.56666666666666665</v>
      </c>
      <c r="G4" s="27">
        <v>0.4555555555555556</v>
      </c>
      <c r="H4" s="25">
        <v>6.9890740457885174</v>
      </c>
      <c r="I4" s="26">
        <v>9.392224444125981</v>
      </c>
      <c r="J4" s="27">
        <v>12.066306168648717</v>
      </c>
    </row>
    <row r="5" spans="1:10" x14ac:dyDescent="0.25">
      <c r="A5" s="19" t="s">
        <v>2</v>
      </c>
      <c r="B5" s="25">
        <v>0.88888888888888884</v>
      </c>
      <c r="C5" s="26">
        <v>0.83333333333333337</v>
      </c>
      <c r="D5" s="27">
        <v>0.74444444444444446</v>
      </c>
      <c r="E5" s="25">
        <v>0.82222222222222219</v>
      </c>
      <c r="F5" s="26">
        <v>0.66666666666666663</v>
      </c>
      <c r="G5" s="27">
        <v>0.51666666666666672</v>
      </c>
      <c r="H5" s="25">
        <v>7.473270152778456</v>
      </c>
      <c r="I5" s="26">
        <v>10.383854372092836</v>
      </c>
      <c r="J5" s="27">
        <v>13.868233715443559</v>
      </c>
    </row>
    <row r="6" spans="1:10" ht="15.75" thickBot="1" x14ac:dyDescent="0.3">
      <c r="A6" s="20" t="s">
        <v>13</v>
      </c>
      <c r="B6" s="28">
        <v>0.91111111111111098</v>
      </c>
      <c r="C6" s="29">
        <v>0.93333333333333335</v>
      </c>
      <c r="D6" s="30">
        <v>0.87222222222222223</v>
      </c>
      <c r="E6" s="28">
        <v>0.82222222222222219</v>
      </c>
      <c r="F6" s="29">
        <v>0.81111111111111112</v>
      </c>
      <c r="G6" s="30">
        <v>0.6166666666666667</v>
      </c>
      <c r="H6" s="28">
        <v>7.5296230007047518</v>
      </c>
      <c r="I6" s="29">
        <v>11.614769661890849</v>
      </c>
      <c r="J6" s="30">
        <v>15.797467638460009</v>
      </c>
    </row>
    <row r="13" spans="1:10" x14ac:dyDescent="0.25">
      <c r="C13" s="5"/>
      <c r="D13" s="5"/>
      <c r="E13" s="5"/>
    </row>
    <row r="14" spans="1:10" x14ac:dyDescent="0.25">
      <c r="C14" s="5"/>
      <c r="D14" s="5"/>
      <c r="E14" s="5"/>
    </row>
    <row r="15" spans="1:10" x14ac:dyDescent="0.25">
      <c r="C15" s="5"/>
      <c r="D15" s="5"/>
      <c r="E15" s="5"/>
    </row>
  </sheetData>
  <mergeCells count="3">
    <mergeCell ref="B2:D2"/>
    <mergeCell ref="E2:G2"/>
    <mergeCell ref="H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tabSelected="1" workbookViewId="0">
      <selection activeCell="E25" sqref="E25"/>
    </sheetView>
  </sheetViews>
  <sheetFormatPr defaultRowHeight="15" x14ac:dyDescent="0.25"/>
  <cols>
    <col min="5" max="5" width="7" bestFit="1" customWidth="1"/>
  </cols>
  <sheetData>
    <row r="1" spans="3:10" x14ac:dyDescent="0.25">
      <c r="D1" s="37" t="s">
        <v>30</v>
      </c>
      <c r="E1" s="37"/>
      <c r="F1" s="37"/>
      <c r="G1" s="37" t="s">
        <v>31</v>
      </c>
      <c r="H1" s="37"/>
      <c r="I1" s="37"/>
    </row>
    <row r="2" spans="3:10" x14ac:dyDescent="0.25">
      <c r="C2" t="s">
        <v>26</v>
      </c>
      <c r="D2" t="s">
        <v>27</v>
      </c>
      <c r="E2" t="s">
        <v>28</v>
      </c>
      <c r="F2" t="s">
        <v>29</v>
      </c>
      <c r="G2" t="s">
        <v>32</v>
      </c>
      <c r="H2" t="s">
        <v>28</v>
      </c>
      <c r="I2" t="s">
        <v>29</v>
      </c>
    </row>
    <row r="3" spans="3:10" x14ac:dyDescent="0.25">
      <c r="C3" s="3">
        <v>2</v>
      </c>
      <c r="D3" s="3">
        <v>0.376</v>
      </c>
      <c r="E3" s="3">
        <v>0.376</v>
      </c>
      <c r="F3" s="3">
        <v>0.376</v>
      </c>
      <c r="H3" s="3">
        <v>0.91600000000000004</v>
      </c>
      <c r="J3">
        <f>H3/D3</f>
        <v>2.4361702127659575</v>
      </c>
    </row>
    <row r="4" spans="3:10" x14ac:dyDescent="0.25">
      <c r="C4" s="3">
        <v>4</v>
      </c>
      <c r="D4" s="3">
        <v>0.36799999999999999</v>
      </c>
      <c r="E4" s="3">
        <v>0.55700000000000005</v>
      </c>
      <c r="F4" s="3">
        <v>0.872</v>
      </c>
      <c r="H4" s="3">
        <v>0.90700000000000003</v>
      </c>
      <c r="J4">
        <f>H4/D4</f>
        <v>2.4646739130434785</v>
      </c>
    </row>
    <row r="5" spans="3:10" x14ac:dyDescent="0.25">
      <c r="C5" s="3">
        <v>8</v>
      </c>
      <c r="D5" s="3">
        <v>0.52600000000000002</v>
      </c>
      <c r="E5" s="3">
        <v>0.53879999999999995</v>
      </c>
      <c r="F5" s="3">
        <v>0.82299999999999995</v>
      </c>
      <c r="H5" s="3">
        <v>0.88100000000000001</v>
      </c>
      <c r="J5">
        <f>H5/D5</f>
        <v>1.6749049429657794</v>
      </c>
    </row>
    <row r="6" spans="3:10" x14ac:dyDescent="0.25">
      <c r="C6" s="3">
        <v>16</v>
      </c>
      <c r="D6" s="3">
        <v>0.55300000000000005</v>
      </c>
      <c r="E6" s="3">
        <v>0.628</v>
      </c>
      <c r="F6" s="3">
        <v>0.92400000000000004</v>
      </c>
      <c r="H6" s="3">
        <v>0.85899999999999999</v>
      </c>
      <c r="J6">
        <f>H6/D6</f>
        <v>1.5533453887884265</v>
      </c>
    </row>
    <row r="7" spans="3:10" x14ac:dyDescent="0.25">
      <c r="C7" s="3">
        <v>32</v>
      </c>
      <c r="D7" s="3">
        <v>0.47499999999999998</v>
      </c>
      <c r="E7" s="3">
        <v>0.78100000000000003</v>
      </c>
      <c r="F7" s="3">
        <v>0.96399999999999997</v>
      </c>
      <c r="H7" s="3">
        <v>0.81799999999999995</v>
      </c>
      <c r="J7">
        <f>H7/D7</f>
        <v>1.7221052631578948</v>
      </c>
    </row>
    <row r="8" spans="3:10" x14ac:dyDescent="0.25">
      <c r="C8" s="3">
        <v>64</v>
      </c>
      <c r="D8" s="3">
        <v>0.48899999999999999</v>
      </c>
      <c r="E8" s="3">
        <v>0.83299999999999996</v>
      </c>
      <c r="F8" s="3">
        <v>0.995</v>
      </c>
      <c r="H8" s="3">
        <v>0.77200000000000002</v>
      </c>
      <c r="J8">
        <f>H8/D8</f>
        <v>1.5787321063394684</v>
      </c>
    </row>
    <row r="9" spans="3:10" x14ac:dyDescent="0.25">
      <c r="C9" s="3">
        <v>128</v>
      </c>
      <c r="D9" s="3">
        <v>0.30399999999999999</v>
      </c>
      <c r="E9" s="3">
        <v>0.91</v>
      </c>
      <c r="F9" s="3">
        <v>0.995</v>
      </c>
      <c r="H9" s="3">
        <v>0.73199999999999998</v>
      </c>
      <c r="J9">
        <f>H9/D9</f>
        <v>2.4078947368421053</v>
      </c>
    </row>
    <row r="10" spans="3:10" x14ac:dyDescent="0.25">
      <c r="C10" s="3">
        <v>256</v>
      </c>
      <c r="D10" s="3">
        <v>0.186</v>
      </c>
      <c r="E10" s="3">
        <v>0.93799999999999994</v>
      </c>
      <c r="F10" s="3">
        <v>0.999</v>
      </c>
      <c r="H10" s="3">
        <v>0.69399999999999995</v>
      </c>
      <c r="J10">
        <f>H10/D10</f>
        <v>3.7311827956989245</v>
      </c>
    </row>
    <row r="11" spans="3:10" x14ac:dyDescent="0.25">
      <c r="C11" s="3">
        <v>512</v>
      </c>
      <c r="D11" s="3">
        <v>9.6000000000000002E-2</v>
      </c>
      <c r="E11" s="3">
        <v>0.95530000000000004</v>
      </c>
      <c r="F11" s="3">
        <v>0.999</v>
      </c>
      <c r="H11" s="3">
        <v>0.65500000000000003</v>
      </c>
      <c r="J11">
        <f>H11/D11</f>
        <v>6.822916666666667</v>
      </c>
    </row>
    <row r="12" spans="3:10" x14ac:dyDescent="0.25">
      <c r="C12" s="3">
        <v>1024</v>
      </c>
      <c r="D12" s="3">
        <v>0.107</v>
      </c>
      <c r="E12" s="3">
        <v>0.96389999999999998</v>
      </c>
      <c r="F12" s="3">
        <v>1</v>
      </c>
      <c r="H12" s="3">
        <v>0.61</v>
      </c>
      <c r="J12">
        <f>H12/D12</f>
        <v>5.7009345794392523</v>
      </c>
    </row>
    <row r="15" spans="3:10" x14ac:dyDescent="0.25">
      <c r="E15">
        <f>E12-E11</f>
        <v>8.599999999999941E-3</v>
      </c>
    </row>
    <row r="16" spans="3:10" x14ac:dyDescent="0.25">
      <c r="E16">
        <f>E15/E11</f>
        <v>9.0024076206426679E-3</v>
      </c>
    </row>
    <row r="19" spans="5:5" x14ac:dyDescent="0.25">
      <c r="E19">
        <f>E11-E10</f>
        <v>1.7300000000000093E-2</v>
      </c>
    </row>
    <row r="20" spans="5:5" x14ac:dyDescent="0.25">
      <c r="E20">
        <f>E19/E11</f>
        <v>1.8109494399665124E-2</v>
      </c>
    </row>
    <row r="23" spans="5:5" x14ac:dyDescent="0.25">
      <c r="E23">
        <f>E10-E9</f>
        <v>2.7999999999999914E-2</v>
      </c>
    </row>
    <row r="24" spans="5:5" x14ac:dyDescent="0.25">
      <c r="E24">
        <f>E23/E10</f>
        <v>2.9850746268656626E-2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Summarized data</vt:lpstr>
      <vt:lpstr>Clustering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cp:lastPrinted>2014-02-19T15:29:15Z</cp:lastPrinted>
  <dcterms:created xsi:type="dcterms:W3CDTF">2014-02-19T08:28:57Z</dcterms:created>
  <dcterms:modified xsi:type="dcterms:W3CDTF">2014-03-10T18:06:56Z</dcterms:modified>
</cp:coreProperties>
</file>