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35" windowHeight="1875" activeTab="1"/>
  </bookViews>
  <sheets>
    <sheet name="Raw data" sheetId="1" r:id="rId1"/>
    <sheet name="Summarized data" sheetId="2" r:id="rId2"/>
  </sheets>
  <calcPr calcId="145621"/>
</workbook>
</file>

<file path=xl/calcChain.xml><?xml version="1.0" encoding="utf-8"?>
<calcChain xmlns="http://schemas.openxmlformats.org/spreadsheetml/2006/main">
  <c r="AB39" i="1" l="1"/>
  <c r="AA39" i="1"/>
  <c r="Z39" i="1"/>
  <c r="AB38" i="1"/>
  <c r="AA38" i="1"/>
  <c r="Z38" i="1"/>
  <c r="AB37" i="1"/>
  <c r="AA37" i="1"/>
  <c r="Z37" i="1"/>
  <c r="AB36" i="1"/>
  <c r="AB34" i="1" s="1"/>
  <c r="AA36" i="1"/>
  <c r="Z36" i="1"/>
  <c r="AB35" i="1"/>
  <c r="AA35" i="1"/>
  <c r="Z35" i="1"/>
  <c r="AB29" i="1"/>
  <c r="AA29" i="1"/>
  <c r="Z29" i="1"/>
  <c r="AB28" i="1"/>
  <c r="AA28" i="1"/>
  <c r="Z28" i="1"/>
  <c r="AB27" i="1"/>
  <c r="AA27" i="1"/>
  <c r="AA24" i="1" s="1"/>
  <c r="Z27" i="1"/>
  <c r="AB26" i="1"/>
  <c r="AA26" i="1"/>
  <c r="Z26" i="1"/>
  <c r="AB25" i="1"/>
  <c r="AA25" i="1"/>
  <c r="Z25" i="1"/>
  <c r="Z24" i="1" s="1"/>
  <c r="AB24" i="1"/>
  <c r="AB19" i="1"/>
  <c r="AA19" i="1"/>
  <c r="Z19" i="1"/>
  <c r="AB18" i="1"/>
  <c r="AA18" i="1"/>
  <c r="Z18" i="1"/>
  <c r="AB17" i="1"/>
  <c r="AA17" i="1"/>
  <c r="Z17" i="1"/>
  <c r="AB16" i="1"/>
  <c r="AA16" i="1"/>
  <c r="Z16" i="1"/>
  <c r="AB15" i="1"/>
  <c r="AB14" i="1" s="1"/>
  <c r="AA15" i="1"/>
  <c r="AA14" i="1" s="1"/>
  <c r="Z15" i="1"/>
  <c r="Z14" i="1"/>
  <c r="AB9" i="1"/>
  <c r="AB8" i="1"/>
  <c r="AB7" i="1"/>
  <c r="AB6" i="1"/>
  <c r="AB4" i="1" s="1"/>
  <c r="AA9" i="1"/>
  <c r="AA8" i="1"/>
  <c r="AA7" i="1"/>
  <c r="AA6" i="1"/>
  <c r="AA5" i="1"/>
  <c r="AB5" i="1"/>
  <c r="Z9" i="1"/>
  <c r="Z8" i="1"/>
  <c r="Z7" i="1"/>
  <c r="Z6" i="1"/>
  <c r="Z4" i="1" s="1"/>
  <c r="Z5" i="1"/>
  <c r="W39" i="1"/>
  <c r="X39" i="1"/>
  <c r="Y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Y28" i="1"/>
  <c r="AY27" i="1"/>
  <c r="AY26" i="1"/>
  <c r="AY25" i="1"/>
  <c r="AY18" i="1"/>
  <c r="AY17" i="1"/>
  <c r="AY16" i="1"/>
  <c r="AY15" i="1"/>
  <c r="AY8" i="1"/>
  <c r="AY7" i="1"/>
  <c r="AY6" i="1"/>
  <c r="AV39" i="1"/>
  <c r="AU39" i="1"/>
  <c r="AT39" i="1"/>
  <c r="AS39" i="1"/>
  <c r="AR39" i="1"/>
  <c r="AQ39" i="1"/>
  <c r="AP39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Y38" i="1"/>
  <c r="X38" i="1"/>
  <c r="W38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Y37" i="1" s="1"/>
  <c r="AC37" i="1"/>
  <c r="Y37" i="1"/>
  <c r="X37" i="1"/>
  <c r="W37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Y36" i="1" s="1"/>
  <c r="Y36" i="1"/>
  <c r="X36" i="1"/>
  <c r="W36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Y35" i="1" s="1"/>
  <c r="AE35" i="1"/>
  <c r="AD35" i="1"/>
  <c r="AC35" i="1"/>
  <c r="Y35" i="1"/>
  <c r="X35" i="1"/>
  <c r="W35" i="1"/>
  <c r="Y29" i="1"/>
  <c r="Y28" i="1"/>
  <c r="Y27" i="1"/>
  <c r="Y26" i="1"/>
  <c r="Y25" i="1"/>
  <c r="Y19" i="1"/>
  <c r="Y18" i="1"/>
  <c r="Y17" i="1"/>
  <c r="Y16" i="1"/>
  <c r="Y15" i="1"/>
  <c r="Y9" i="1"/>
  <c r="Y8" i="1"/>
  <c r="Y7" i="1"/>
  <c r="Y6" i="1"/>
  <c r="Y5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X29" i="1"/>
  <c r="W29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X28" i="1"/>
  <c r="W28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X27" i="1"/>
  <c r="W27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X26" i="1"/>
  <c r="W26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X25" i="1" s="1"/>
  <c r="AC25" i="1"/>
  <c r="AW25" i="1" s="1"/>
  <c r="X25" i="1"/>
  <c r="W25" i="1"/>
  <c r="AY38" i="1" l="1"/>
  <c r="AA34" i="1"/>
  <c r="AX37" i="1"/>
  <c r="AX38" i="1"/>
  <c r="Z34" i="1"/>
  <c r="AX35" i="1"/>
  <c r="AX36" i="1"/>
  <c r="AA4" i="1"/>
  <c r="AY39" i="1"/>
  <c r="AY34" i="1" s="1"/>
  <c r="AX39" i="1"/>
  <c r="AX29" i="1"/>
  <c r="AW29" i="1"/>
  <c r="AY29" i="1"/>
  <c r="AY24" i="1" s="1"/>
  <c r="Y4" i="1"/>
  <c r="X34" i="1"/>
  <c r="W34" i="1"/>
  <c r="Y34" i="1"/>
  <c r="AW38" i="1"/>
  <c r="Y24" i="1"/>
  <c r="AX28" i="1"/>
  <c r="W24" i="1"/>
  <c r="X24" i="1"/>
  <c r="Y14" i="1"/>
  <c r="AX27" i="1"/>
  <c r="AW36" i="1"/>
  <c r="AX26" i="1"/>
  <c r="AW26" i="1"/>
  <c r="AW37" i="1"/>
  <c r="AW35" i="1"/>
  <c r="AW39" i="1"/>
  <c r="AW27" i="1"/>
  <c r="AW28" i="1"/>
  <c r="AM15" i="1"/>
  <c r="AN15" i="1"/>
  <c r="AO15" i="1"/>
  <c r="AP15" i="1"/>
  <c r="AQ15" i="1"/>
  <c r="AR15" i="1"/>
  <c r="AS15" i="1"/>
  <c r="AT15" i="1"/>
  <c r="AU15" i="1"/>
  <c r="AV15" i="1"/>
  <c r="AM16" i="1"/>
  <c r="AN16" i="1"/>
  <c r="AO16" i="1"/>
  <c r="AP16" i="1"/>
  <c r="AQ16" i="1"/>
  <c r="AR16" i="1"/>
  <c r="AS16" i="1"/>
  <c r="AT16" i="1"/>
  <c r="AU16" i="1"/>
  <c r="AV16" i="1"/>
  <c r="AM17" i="1"/>
  <c r="AN17" i="1"/>
  <c r="AO17" i="1"/>
  <c r="AP17" i="1"/>
  <c r="AQ17" i="1"/>
  <c r="AR17" i="1"/>
  <c r="AS17" i="1"/>
  <c r="AT17" i="1"/>
  <c r="AU17" i="1"/>
  <c r="AV17" i="1"/>
  <c r="AM18" i="1"/>
  <c r="AN18" i="1"/>
  <c r="AO18" i="1"/>
  <c r="AP18" i="1"/>
  <c r="AQ18" i="1"/>
  <c r="AR18" i="1"/>
  <c r="AS18" i="1"/>
  <c r="AT18" i="1"/>
  <c r="AU18" i="1"/>
  <c r="AV18" i="1"/>
  <c r="AM19" i="1"/>
  <c r="AN19" i="1"/>
  <c r="AO19" i="1"/>
  <c r="AP19" i="1"/>
  <c r="AQ19" i="1"/>
  <c r="AR19" i="1"/>
  <c r="AS19" i="1"/>
  <c r="AT19" i="1"/>
  <c r="AU19" i="1"/>
  <c r="AV19" i="1"/>
  <c r="AM6" i="1"/>
  <c r="AN6" i="1"/>
  <c r="AO6" i="1"/>
  <c r="AP6" i="1"/>
  <c r="AQ6" i="1"/>
  <c r="AR6" i="1"/>
  <c r="AS6" i="1"/>
  <c r="AT6" i="1"/>
  <c r="AU6" i="1"/>
  <c r="AV6" i="1"/>
  <c r="AM7" i="1"/>
  <c r="AN7" i="1"/>
  <c r="AO7" i="1"/>
  <c r="AP7" i="1"/>
  <c r="AQ7" i="1"/>
  <c r="AR7" i="1"/>
  <c r="AS7" i="1"/>
  <c r="AT7" i="1"/>
  <c r="AU7" i="1"/>
  <c r="AV7" i="1"/>
  <c r="AM8" i="1"/>
  <c r="AN8" i="1"/>
  <c r="AO8" i="1"/>
  <c r="AP8" i="1"/>
  <c r="AQ8" i="1"/>
  <c r="AR8" i="1"/>
  <c r="AS8" i="1"/>
  <c r="AT8" i="1"/>
  <c r="AU8" i="1"/>
  <c r="AV8" i="1"/>
  <c r="AM9" i="1"/>
  <c r="AN9" i="1"/>
  <c r="AO9" i="1"/>
  <c r="AP9" i="1"/>
  <c r="AQ9" i="1"/>
  <c r="AR9" i="1"/>
  <c r="AS9" i="1"/>
  <c r="AT9" i="1"/>
  <c r="AU9" i="1"/>
  <c r="AV9" i="1"/>
  <c r="AV5" i="1"/>
  <c r="AU5" i="1"/>
  <c r="AT5" i="1"/>
  <c r="AS5" i="1"/>
  <c r="AR5" i="1"/>
  <c r="AQ5" i="1"/>
  <c r="AP5" i="1"/>
  <c r="AO5" i="1"/>
  <c r="AN5" i="1"/>
  <c r="AM5" i="1"/>
  <c r="X18" i="1"/>
  <c r="X8" i="1"/>
  <c r="AX34" i="1" l="1"/>
  <c r="AX24" i="1"/>
  <c r="AW24" i="1"/>
  <c r="AW34" i="1"/>
  <c r="AL19" i="1"/>
  <c r="AK19" i="1"/>
  <c r="AJ19" i="1"/>
  <c r="AI19" i="1"/>
  <c r="AH19" i="1"/>
  <c r="AG19" i="1"/>
  <c r="AF19" i="1"/>
  <c r="AE19" i="1"/>
  <c r="AD19" i="1"/>
  <c r="AC19" i="1"/>
  <c r="X19" i="1"/>
  <c r="X14" i="1" s="1"/>
  <c r="W19" i="1"/>
  <c r="AL18" i="1"/>
  <c r="AK18" i="1"/>
  <c r="AJ18" i="1"/>
  <c r="AI18" i="1"/>
  <c r="AH18" i="1"/>
  <c r="AG18" i="1"/>
  <c r="AF18" i="1"/>
  <c r="AE18" i="1"/>
  <c r="AD18" i="1"/>
  <c r="AC18" i="1"/>
  <c r="W18" i="1"/>
  <c r="AL17" i="1"/>
  <c r="AK17" i="1"/>
  <c r="AJ17" i="1"/>
  <c r="AI17" i="1"/>
  <c r="AH17" i="1"/>
  <c r="AG17" i="1"/>
  <c r="AF17" i="1"/>
  <c r="AE17" i="1"/>
  <c r="AD17" i="1"/>
  <c r="AC17" i="1"/>
  <c r="X17" i="1"/>
  <c r="W17" i="1"/>
  <c r="AL16" i="1"/>
  <c r="AK16" i="1"/>
  <c r="AJ16" i="1"/>
  <c r="AI16" i="1"/>
  <c r="AH16" i="1"/>
  <c r="AG16" i="1"/>
  <c r="AF16" i="1"/>
  <c r="AE16" i="1"/>
  <c r="AD16" i="1"/>
  <c r="AC16" i="1"/>
  <c r="X16" i="1"/>
  <c r="W16" i="1"/>
  <c r="AL15" i="1"/>
  <c r="AK15" i="1"/>
  <c r="AJ15" i="1"/>
  <c r="AI15" i="1"/>
  <c r="AH15" i="1"/>
  <c r="AG15" i="1"/>
  <c r="AF15" i="1"/>
  <c r="AE15" i="1"/>
  <c r="AD15" i="1"/>
  <c r="AC15" i="1"/>
  <c r="X15" i="1"/>
  <c r="W15" i="1"/>
  <c r="X9" i="1"/>
  <c r="X4" i="1" s="1"/>
  <c r="X7" i="1"/>
  <c r="X6" i="1"/>
  <c r="X5" i="1"/>
  <c r="W9" i="1"/>
  <c r="W8" i="1"/>
  <c r="W7" i="1"/>
  <c r="W6" i="1"/>
  <c r="W5" i="1"/>
  <c r="AC5" i="1"/>
  <c r="AD5" i="1"/>
  <c r="AE5" i="1"/>
  <c r="AF5" i="1"/>
  <c r="AG5" i="1"/>
  <c r="AH5" i="1"/>
  <c r="AI5" i="1"/>
  <c r="AJ5" i="1"/>
  <c r="AK5" i="1"/>
  <c r="AL5" i="1"/>
  <c r="AC6" i="1"/>
  <c r="AD6" i="1"/>
  <c r="AE6" i="1"/>
  <c r="AF6" i="1"/>
  <c r="AG6" i="1"/>
  <c r="AH6" i="1"/>
  <c r="AI6" i="1"/>
  <c r="AJ6" i="1"/>
  <c r="AK6" i="1"/>
  <c r="AL6" i="1"/>
  <c r="AC7" i="1"/>
  <c r="AD7" i="1"/>
  <c r="AE7" i="1"/>
  <c r="AF7" i="1"/>
  <c r="AG7" i="1"/>
  <c r="AH7" i="1"/>
  <c r="AI7" i="1"/>
  <c r="AJ7" i="1"/>
  <c r="AK7" i="1"/>
  <c r="AL7" i="1"/>
  <c r="AC8" i="1"/>
  <c r="AD8" i="1"/>
  <c r="AE8" i="1"/>
  <c r="AF8" i="1"/>
  <c r="AG8" i="1"/>
  <c r="AH8" i="1"/>
  <c r="AI8" i="1"/>
  <c r="AJ8" i="1"/>
  <c r="AK8" i="1"/>
  <c r="AL8" i="1"/>
  <c r="AC9" i="1"/>
  <c r="AD9" i="1"/>
  <c r="AE9" i="1"/>
  <c r="AF9" i="1"/>
  <c r="AG9" i="1"/>
  <c r="AH9" i="1"/>
  <c r="AI9" i="1"/>
  <c r="AJ9" i="1"/>
  <c r="AK9" i="1"/>
  <c r="AL9" i="1"/>
  <c r="AY5" i="1" l="1"/>
  <c r="AY19" i="1"/>
  <c r="AY14" i="1" s="1"/>
  <c r="W14" i="1"/>
  <c r="AY9" i="1"/>
  <c r="W4" i="1"/>
  <c r="AW8" i="1"/>
  <c r="AX7" i="1"/>
  <c r="AX9" i="1"/>
  <c r="AX6" i="1"/>
  <c r="AW16" i="1"/>
  <c r="AW18" i="1"/>
  <c r="AW6" i="1"/>
  <c r="AW5" i="1"/>
  <c r="AX15" i="1"/>
  <c r="AX17" i="1"/>
  <c r="AX19" i="1"/>
  <c r="AX8" i="1"/>
  <c r="AX16" i="1"/>
  <c r="AX18" i="1"/>
  <c r="AW15" i="1"/>
  <c r="AW17" i="1"/>
  <c r="AW19" i="1"/>
  <c r="AX5" i="1"/>
  <c r="AW9" i="1"/>
  <c r="AW7" i="1"/>
  <c r="AY4" i="1" l="1"/>
  <c r="AX14" i="1"/>
  <c r="AX4" i="1"/>
  <c r="AW4" i="1"/>
  <c r="AW14" i="1"/>
</calcChain>
</file>

<file path=xl/sharedStrings.xml><?xml version="1.0" encoding="utf-8"?>
<sst xmlns="http://schemas.openxmlformats.org/spreadsheetml/2006/main" count="84" uniqueCount="20">
  <si>
    <t>Top 5</t>
  </si>
  <si>
    <t>N</t>
  </si>
  <si>
    <t>N+S</t>
  </si>
  <si>
    <t>Query1</t>
  </si>
  <si>
    <t>Query2</t>
  </si>
  <si>
    <t>Query3</t>
  </si>
  <si>
    <t>Query4</t>
  </si>
  <si>
    <t>Query5</t>
  </si>
  <si>
    <t>Precision</t>
  </si>
  <si>
    <t>Top 10</t>
  </si>
  <si>
    <t>DCG</t>
  </si>
  <si>
    <t>Top5</t>
  </si>
  <si>
    <t>Top10</t>
  </si>
  <si>
    <t>Top20</t>
  </si>
  <si>
    <t>N+S+NN</t>
  </si>
  <si>
    <t>N+S+FN</t>
  </si>
  <si>
    <t>Strict Precision</t>
  </si>
  <si>
    <t>Loose Precision</t>
  </si>
  <si>
    <t>Loose precision</t>
  </si>
  <si>
    <t>Strict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</si>
</sst>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39"/>
  <sheetViews>
    <sheetView topLeftCell="B1" workbookViewId="0">
      <selection activeCell="N26" sqref="N26"/>
    </sheetView>
  </sheetViews>
  <sheetFormatPr defaultRowHeight="15" x14ac:dyDescent="0.25"/>
  <cols>
    <col min="1" max="1" width="4.28515625" style="1" customWidth="1"/>
    <col min="2" max="2" width="8.28515625" style="1" bestFit="1" customWidth="1"/>
    <col min="3" max="4" width="2" style="1" customWidth="1"/>
    <col min="5" max="5" width="4" style="1" customWidth="1"/>
    <col min="6" max="6" width="2" style="1" customWidth="1"/>
    <col min="7" max="22" width="4" style="1" customWidth="1"/>
    <col min="23" max="23" width="9.140625" style="1" bestFit="1" customWidth="1"/>
    <col min="24" max="24" width="6.7109375" style="1" bestFit="1" customWidth="1"/>
    <col min="25" max="28" width="6.7109375" style="1" customWidth="1"/>
    <col min="29" max="30" width="6.7109375" style="1" hidden="1" customWidth="1"/>
    <col min="31" max="31" width="4" style="1" hidden="1" customWidth="1"/>
    <col min="32" max="34" width="12" style="1" hidden="1" customWidth="1"/>
    <col min="35" max="35" width="2" style="1" hidden="1" customWidth="1"/>
    <col min="36" max="36" width="6.7109375" style="1" hidden="1" customWidth="1"/>
    <col min="37" max="48" width="12" style="1" hidden="1" customWidth="1"/>
    <col min="49" max="51" width="12" style="1" bestFit="1" customWidth="1"/>
    <col min="52" max="52" width="2" style="1" bestFit="1" customWidth="1"/>
    <col min="54" max="54" width="7.42578125" bestFit="1" customWidth="1"/>
    <col min="55" max="56" width="4" bestFit="1" customWidth="1"/>
    <col min="57" max="57" width="2" bestFit="1" customWidth="1"/>
    <col min="58" max="58" width="2" style="1" bestFit="1" customWidth="1"/>
    <col min="59" max="64" width="4" style="1" bestFit="1" customWidth="1"/>
    <col min="65" max="65" width="9.140625" style="1" bestFit="1" customWidth="1"/>
    <col min="66" max="66" width="6.7109375" style="1" bestFit="1" customWidth="1"/>
    <col min="67" max="67" width="2" style="1" hidden="1" customWidth="1"/>
    <col min="68" max="68" width="3" style="1" hidden="1" customWidth="1"/>
    <col min="69" max="76" width="0" style="1" hidden="1" customWidth="1"/>
    <col min="77" max="16384" width="9.140625" style="1"/>
  </cols>
  <sheetData>
    <row r="1" spans="2:78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2:78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 t="s">
        <v>17</v>
      </c>
      <c r="X2" s="4"/>
      <c r="Y2" s="4"/>
      <c r="Z2" s="4" t="s">
        <v>16</v>
      </c>
      <c r="AA2" s="4"/>
      <c r="AB2" s="4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 x14ac:dyDescent="0.25"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 t="s">
        <v>0</v>
      </c>
      <c r="X3" s="2" t="s">
        <v>9</v>
      </c>
      <c r="Y3" s="2" t="s">
        <v>13</v>
      </c>
      <c r="Z3" s="2" t="s">
        <v>0</v>
      </c>
      <c r="AA3" s="2" t="s">
        <v>9</v>
      </c>
      <c r="AB3" s="2" t="s">
        <v>13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11</v>
      </c>
      <c r="AX3" s="2" t="s">
        <v>12</v>
      </c>
      <c r="AY3" s="2" t="s">
        <v>13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2:78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f>AVERAGE(W5:W9)</f>
        <v>0.91999999999999993</v>
      </c>
      <c r="X4" s="2">
        <f>AVERAGE(X5:X9)</f>
        <v>0.82</v>
      </c>
      <c r="Y4" s="2">
        <f>AVERAGE(Y5:Y9)</f>
        <v>0.85</v>
      </c>
      <c r="Z4" s="2">
        <f>AVERAGE(Z5:Z9)</f>
        <v>0.84000000000000008</v>
      </c>
      <c r="AA4" s="2">
        <f>AVERAGE(AA5:AA9)</f>
        <v>0.61999999999999988</v>
      </c>
      <c r="AB4" s="2">
        <f>AVERAGE(AB5:AB9)</f>
        <v>0.51</v>
      </c>
      <c r="AC4" s="2">
        <v>1</v>
      </c>
      <c r="AD4" s="2">
        <v>2</v>
      </c>
      <c r="AE4" s="2">
        <v>3</v>
      </c>
      <c r="AF4" s="2">
        <v>4</v>
      </c>
      <c r="AG4" s="2">
        <v>5</v>
      </c>
      <c r="AH4" s="2">
        <v>6</v>
      </c>
      <c r="AI4" s="2">
        <v>7</v>
      </c>
      <c r="AJ4" s="2">
        <v>8</v>
      </c>
      <c r="AK4" s="2">
        <v>9</v>
      </c>
      <c r="AL4" s="2">
        <v>10</v>
      </c>
      <c r="AM4" s="2">
        <v>11</v>
      </c>
      <c r="AN4" s="2">
        <v>12</v>
      </c>
      <c r="AO4" s="2">
        <v>13</v>
      </c>
      <c r="AP4" s="2">
        <v>14</v>
      </c>
      <c r="AQ4" s="2">
        <v>15</v>
      </c>
      <c r="AR4" s="2">
        <v>16</v>
      </c>
      <c r="AS4" s="2">
        <v>17</v>
      </c>
      <c r="AT4" s="2">
        <v>18</v>
      </c>
      <c r="AU4" s="2">
        <v>19</v>
      </c>
      <c r="AV4" s="2">
        <v>20</v>
      </c>
      <c r="AW4" s="2">
        <f>AVERAGE(AW5:AW9)</f>
        <v>8.0001186145596002</v>
      </c>
      <c r="AX4" s="2">
        <f>AVERAGE(AX5:AX9)</f>
        <v>10.433752863807266</v>
      </c>
      <c r="AY4" s="2">
        <f>AVERAGE(AY5:AY9)</f>
        <v>14.625442669485754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2:78" x14ac:dyDescent="0.25">
      <c r="B5" s="2" t="s">
        <v>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0</v>
      </c>
      <c r="P5" s="2">
        <v>1</v>
      </c>
      <c r="Q5" s="2">
        <v>0.5</v>
      </c>
      <c r="R5" s="2">
        <v>0.5</v>
      </c>
      <c r="S5" s="2">
        <v>1</v>
      </c>
      <c r="T5" s="2">
        <v>1</v>
      </c>
      <c r="U5" s="2">
        <v>1</v>
      </c>
      <c r="V5" s="2">
        <v>1</v>
      </c>
      <c r="W5" s="2">
        <f t="shared" ref="W4:W9" si="0">COUNTIF(C5:G5,"&gt;0")/5</f>
        <v>1</v>
      </c>
      <c r="X5" s="2">
        <f t="shared" ref="X4:X9" si="1">COUNTIF(C5:L5,"&gt;0")/10</f>
        <v>1</v>
      </c>
      <c r="Y5" s="2">
        <f>COUNTIF(C5:V5,"&gt;0")/20</f>
        <v>0.95</v>
      </c>
      <c r="Z5" s="2">
        <f>COUNTIF(C5:G5,"=1")/5</f>
        <v>1</v>
      </c>
      <c r="AA5" s="2">
        <f>COUNTIF(C5:L5,"=1")/10</f>
        <v>0.9</v>
      </c>
      <c r="AB5" s="2">
        <f>COUNTIF(C5:V5,"=1")/20</f>
        <v>0.8</v>
      </c>
      <c r="AC5" s="2">
        <f>((2^(C5*2))-1)/LOG(C$3+1,2)</f>
        <v>3</v>
      </c>
      <c r="AD5" s="2">
        <f>((2^(D5*2))-1)/LOG(D$3+1,2)</f>
        <v>1.8927892607143721</v>
      </c>
      <c r="AE5" s="2">
        <f>((2^(E5*2))-1)/LOG(E$3+1,2)</f>
        <v>1.5</v>
      </c>
      <c r="AF5" s="2">
        <f>((2^(F5*2))-1)/LOG(F$3+1,2)</f>
        <v>1.2920296742201793</v>
      </c>
      <c r="AG5" s="2">
        <f>((2^(G5*2))-1)/LOG(G$3+1,2)</f>
        <v>1.1605584217036249</v>
      </c>
      <c r="AH5" s="2">
        <f>((2^(H5*2))-1)/LOG(H$3+1,2)</f>
        <v>0.35620718710802218</v>
      </c>
      <c r="AI5" s="2">
        <f>((2^(I5*2))-1)/LOG(I$3+1,2)</f>
        <v>1</v>
      </c>
      <c r="AJ5" s="2">
        <f>((2^(J5*2))-1)/LOG(J$3+1,2)</f>
        <v>0.94639463035718607</v>
      </c>
      <c r="AK5" s="2">
        <f>((2^(K5*2))-1)/LOG(K$3+1,2)</f>
        <v>0.90308998699194354</v>
      </c>
      <c r="AL5" s="2">
        <f>((2^(L5*2))-1)/LOG(L$3+1,2)</f>
        <v>0.86719447895366342</v>
      </c>
      <c r="AM5" s="2">
        <f>((2^(M5*2))-1)/LOG(M$3+1,2)</f>
        <v>0.8368288369533895</v>
      </c>
      <c r="AN5" s="2">
        <f>((2^(N5*2))-1)/LOG(N$3+1,2)</f>
        <v>0.81071446328195917</v>
      </c>
      <c r="AO5" s="2">
        <f>((2^(O5*2))-1)/LOG(O$3+1,2)</f>
        <v>0</v>
      </c>
      <c r="AP5" s="2">
        <f>((2^(P5*2))-1)/LOG(P$3+1,2)</f>
        <v>0.76787407442944644</v>
      </c>
      <c r="AQ5" s="2">
        <f>((2^(Q5*2))-1)/LOG(Q$3+1,2)</f>
        <v>0.25</v>
      </c>
      <c r="AR5" s="2">
        <f>((2^(R5*2))-1)/LOG(R$3+1,2)</f>
        <v>0.24465054211822598</v>
      </c>
      <c r="AS5" s="2">
        <f>((2^(S5*2))-1)/LOG(S$3+1,2)</f>
        <v>0.71943739970439435</v>
      </c>
      <c r="AT5" s="2">
        <f>((2^(T5*2))-1)/LOG(T$3+1,2)</f>
        <v>0.70622674009991471</v>
      </c>
      <c r="AU5" s="2">
        <f>((2^(U5*2))-1)/LOG(U$3+1,2)</f>
        <v>0.69413463947927745</v>
      </c>
      <c r="AV5" s="2">
        <f>((2^(V5*2))-1)/LOG(V$3+1,2)</f>
        <v>0.68301074609085888</v>
      </c>
      <c r="AW5" s="2">
        <f>SUM(AC5:AG5)</f>
        <v>8.8453773566381777</v>
      </c>
      <c r="AX5" s="2">
        <f>SUM(AC5:AL5)</f>
        <v>12.918263640048995</v>
      </c>
      <c r="AY5" s="2">
        <f>SUM(AC5:AV5)</f>
        <v>18.631141082206458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2:78" x14ac:dyDescent="0.25">
      <c r="B6" s="2" t="s">
        <v>4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0.5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0</v>
      </c>
      <c r="W6" s="2">
        <f t="shared" si="0"/>
        <v>0.8</v>
      </c>
      <c r="X6" s="2">
        <f t="shared" si="1"/>
        <v>0.5</v>
      </c>
      <c r="Y6" s="2">
        <f t="shared" ref="Y6:Y9" si="2">COUNTIF(C6:V6,"&gt;0")/20</f>
        <v>0.6</v>
      </c>
      <c r="Z6" s="2">
        <f t="shared" ref="Z6:Z9" si="3">COUNTIF(C6:G6,"=1")/5</f>
        <v>0.8</v>
      </c>
      <c r="AA6" s="2">
        <f t="shared" ref="AA6:AA9" si="4">COUNTIF(C6:L6,"=1")/10</f>
        <v>0.4</v>
      </c>
      <c r="AB6" s="2">
        <f t="shared" ref="AB6:AB9" si="5">COUNTIF(C6:V6,"=1")/20</f>
        <v>0.55000000000000004</v>
      </c>
      <c r="AC6" s="2">
        <f t="shared" ref="AC6:AC9" si="6">((2^(C6*2))-1)/LOG(C$3+1,2)</f>
        <v>3</v>
      </c>
      <c r="AD6" s="2">
        <f t="shared" ref="AD6:AD9" si="7">((2^(D6*2))-1)/LOG(D$3+1,2)</f>
        <v>1.8927892607143721</v>
      </c>
      <c r="AE6" s="2">
        <f t="shared" ref="AE6:AE9" si="8">((2^(E6*2))-1)/LOG(E$3+1,2)</f>
        <v>1.5</v>
      </c>
      <c r="AF6" s="2">
        <f t="shared" ref="AF6:AF9" si="9">((2^(F6*2))-1)/LOG(F$3+1,2)</f>
        <v>1.2920296742201793</v>
      </c>
      <c r="AG6" s="2">
        <f t="shared" ref="AG6:AG9" si="10">((2^(G6*2))-1)/LOG(G$3+1,2)</f>
        <v>0</v>
      </c>
      <c r="AH6" s="2">
        <f t="shared" ref="AH6:AH9" si="11">((2^(H6*2))-1)/LOG(H$3+1,2)</f>
        <v>0</v>
      </c>
      <c r="AI6" s="2">
        <f t="shared" ref="AI6:AI9" si="12">((2^(I6*2))-1)/LOG(I$3+1,2)</f>
        <v>0.33333333333333331</v>
      </c>
      <c r="AJ6" s="2">
        <f t="shared" ref="AJ6:AJ9" si="13">((2^(J6*2))-1)/LOG(J$3+1,2)</f>
        <v>0</v>
      </c>
      <c r="AK6" s="2">
        <f t="shared" ref="AK6:AK9" si="14">((2^(K6*2))-1)/LOG(K$3+1,2)</f>
        <v>0</v>
      </c>
      <c r="AL6" s="2">
        <f t="shared" ref="AL6:AL9" si="15">((2^(L6*2))-1)/LOG(L$3+1,2)</f>
        <v>0</v>
      </c>
      <c r="AM6" s="2">
        <f t="shared" ref="AM6:AM9" si="16">((2^(M6*2))-1)/LOG(M$3+1,2)</f>
        <v>0</v>
      </c>
      <c r="AN6" s="2">
        <f t="shared" ref="AN6:AN9" si="17">((2^(N6*2))-1)/LOG(N$3+1,2)</f>
        <v>0</v>
      </c>
      <c r="AO6" s="2">
        <f t="shared" ref="AO6:AO9" si="18">((2^(O6*2))-1)/LOG(O$3+1,2)</f>
        <v>0.78794860511158071</v>
      </c>
      <c r="AP6" s="2">
        <f t="shared" ref="AP6:AP9" si="19">((2^(P6*2))-1)/LOG(P$3+1,2)</f>
        <v>0.76787407442944644</v>
      </c>
      <c r="AQ6" s="2">
        <f t="shared" ref="AQ6:AQ9" si="20">((2^(Q6*2))-1)/LOG(Q$3+1,2)</f>
        <v>0.75</v>
      </c>
      <c r="AR6" s="2">
        <f t="shared" ref="AR6:AR9" si="21">((2^(R6*2))-1)/LOG(R$3+1,2)</f>
        <v>0.73395162635467803</v>
      </c>
      <c r="AS6" s="2">
        <f t="shared" ref="AS6:AS9" si="22">((2^(S6*2))-1)/LOG(S$3+1,2)</f>
        <v>0.71943739970439435</v>
      </c>
      <c r="AT6" s="2">
        <f t="shared" ref="AT6:AT9" si="23">((2^(T6*2))-1)/LOG(T$3+1,2)</f>
        <v>0.70622674009991471</v>
      </c>
      <c r="AU6" s="2">
        <f t="shared" ref="AU6:AU9" si="24">((2^(U6*2))-1)/LOG(U$3+1,2)</f>
        <v>0.69413463947927745</v>
      </c>
      <c r="AV6" s="2">
        <f t="shared" ref="AV6:AV9" si="25">((2^(V6*2))-1)/LOG(V$3+1,2)</f>
        <v>0</v>
      </c>
      <c r="AW6" s="2">
        <f>SUM(AC6:AG6)</f>
        <v>7.6848189349345519</v>
      </c>
      <c r="AX6" s="2">
        <f>SUM(AC6:AL6)</f>
        <v>8.018152268267885</v>
      </c>
      <c r="AY6" s="2">
        <f t="shared" ref="AY6:AY9" si="26">SUM(AC6:AV6)</f>
        <v>13.177725353447176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2:78" x14ac:dyDescent="0.25">
      <c r="B7" s="2" t="s">
        <v>5</v>
      </c>
      <c r="C7" s="2">
        <v>1</v>
      </c>
      <c r="D7" s="2">
        <v>1</v>
      </c>
      <c r="E7" s="2">
        <v>0.5</v>
      </c>
      <c r="F7" s="2">
        <v>0</v>
      </c>
      <c r="G7" s="2">
        <v>0.5</v>
      </c>
      <c r="H7" s="2">
        <v>0</v>
      </c>
      <c r="I7" s="2">
        <v>0</v>
      </c>
      <c r="J7" s="2">
        <v>0.5</v>
      </c>
      <c r="K7" s="2">
        <v>0</v>
      </c>
      <c r="L7" s="2">
        <v>0.5</v>
      </c>
      <c r="M7" s="2">
        <v>0.5</v>
      </c>
      <c r="N7" s="2">
        <v>0.5</v>
      </c>
      <c r="O7" s="2">
        <v>0.5</v>
      </c>
      <c r="P7" s="2">
        <v>0.5</v>
      </c>
      <c r="Q7" s="2">
        <v>0.5</v>
      </c>
      <c r="R7" s="2">
        <v>0.5</v>
      </c>
      <c r="S7" s="2">
        <v>0.5</v>
      </c>
      <c r="T7" s="2">
        <v>0.5</v>
      </c>
      <c r="U7" s="2">
        <v>0.5</v>
      </c>
      <c r="V7" s="2">
        <v>0.5</v>
      </c>
      <c r="W7" s="2">
        <f t="shared" si="0"/>
        <v>0.8</v>
      </c>
      <c r="X7" s="2">
        <f t="shared" si="1"/>
        <v>0.6</v>
      </c>
      <c r="Y7" s="2">
        <f t="shared" si="2"/>
        <v>0.8</v>
      </c>
      <c r="Z7" s="2">
        <f t="shared" si="3"/>
        <v>0.4</v>
      </c>
      <c r="AA7" s="2">
        <f t="shared" si="4"/>
        <v>0.2</v>
      </c>
      <c r="AB7" s="2">
        <f t="shared" si="5"/>
        <v>0.1</v>
      </c>
      <c r="AC7" s="2">
        <f t="shared" si="6"/>
        <v>3</v>
      </c>
      <c r="AD7" s="2">
        <f t="shared" si="7"/>
        <v>1.8927892607143721</v>
      </c>
      <c r="AE7" s="2">
        <f t="shared" si="8"/>
        <v>0.5</v>
      </c>
      <c r="AF7" s="2">
        <f t="shared" si="9"/>
        <v>0</v>
      </c>
      <c r="AG7" s="2">
        <f t="shared" si="10"/>
        <v>0.38685280723454163</v>
      </c>
      <c r="AH7" s="2">
        <f t="shared" si="11"/>
        <v>0</v>
      </c>
      <c r="AI7" s="2">
        <f t="shared" si="12"/>
        <v>0</v>
      </c>
      <c r="AJ7" s="2">
        <f t="shared" si="13"/>
        <v>0.31546487678572871</v>
      </c>
      <c r="AK7" s="2">
        <f t="shared" si="14"/>
        <v>0</v>
      </c>
      <c r="AL7" s="2">
        <f t="shared" si="15"/>
        <v>0.28906482631788782</v>
      </c>
      <c r="AM7" s="2">
        <f t="shared" si="16"/>
        <v>0.27894294565112981</v>
      </c>
      <c r="AN7" s="2">
        <f t="shared" si="17"/>
        <v>0.27023815442731974</v>
      </c>
      <c r="AO7" s="2">
        <f t="shared" si="18"/>
        <v>0.26264953503719357</v>
      </c>
      <c r="AP7" s="2">
        <f t="shared" si="19"/>
        <v>0.2559580248098155</v>
      </c>
      <c r="AQ7" s="2">
        <f t="shared" si="20"/>
        <v>0.25</v>
      </c>
      <c r="AR7" s="2">
        <f t="shared" si="21"/>
        <v>0.24465054211822598</v>
      </c>
      <c r="AS7" s="2">
        <f t="shared" si="22"/>
        <v>0.23981246656813146</v>
      </c>
      <c r="AT7" s="2">
        <f t="shared" si="23"/>
        <v>0.23540891336663824</v>
      </c>
      <c r="AU7" s="2">
        <f t="shared" si="24"/>
        <v>0.23137821315975915</v>
      </c>
      <c r="AV7" s="2">
        <f t="shared" si="25"/>
        <v>0.22767024869695299</v>
      </c>
      <c r="AW7" s="2">
        <f>SUM(AC7:AG7)</f>
        <v>5.779642067948914</v>
      </c>
      <c r="AX7" s="2">
        <f>SUM(AC7:AL7)</f>
        <v>6.3841717710525305</v>
      </c>
      <c r="AY7" s="2">
        <f t="shared" si="26"/>
        <v>8.8808808148876981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</row>
    <row r="8" spans="2:78" x14ac:dyDescent="0.25">
      <c r="B8" s="2" t="s">
        <v>6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0.5</v>
      </c>
      <c r="K8" s="2">
        <v>0.5</v>
      </c>
      <c r="L8" s="2">
        <v>1</v>
      </c>
      <c r="M8" s="2">
        <v>1</v>
      </c>
      <c r="N8" s="2">
        <v>0.5</v>
      </c>
      <c r="O8" s="2">
        <v>0.5</v>
      </c>
      <c r="P8" s="2">
        <v>0.5</v>
      </c>
      <c r="Q8" s="2">
        <v>0.5</v>
      </c>
      <c r="R8" s="2">
        <v>0.5</v>
      </c>
      <c r="S8" s="2">
        <v>0.5</v>
      </c>
      <c r="T8" s="2">
        <v>0.5</v>
      </c>
      <c r="U8" s="2">
        <v>0</v>
      </c>
      <c r="V8" s="2">
        <v>1</v>
      </c>
      <c r="W8" s="2">
        <f t="shared" si="0"/>
        <v>1</v>
      </c>
      <c r="X8" s="2">
        <f t="shared" si="1"/>
        <v>1</v>
      </c>
      <c r="Y8" s="2">
        <f t="shared" si="2"/>
        <v>0.95</v>
      </c>
      <c r="Z8" s="2">
        <f t="shared" si="3"/>
        <v>1</v>
      </c>
      <c r="AA8" s="2">
        <f t="shared" si="4"/>
        <v>0.8</v>
      </c>
      <c r="AB8" s="2">
        <f t="shared" si="5"/>
        <v>0.5</v>
      </c>
      <c r="AC8" s="2">
        <f t="shared" si="6"/>
        <v>3</v>
      </c>
      <c r="AD8" s="2">
        <f t="shared" si="7"/>
        <v>1.8927892607143721</v>
      </c>
      <c r="AE8" s="2">
        <f t="shared" si="8"/>
        <v>1.5</v>
      </c>
      <c r="AF8" s="2">
        <f t="shared" si="9"/>
        <v>1.2920296742201793</v>
      </c>
      <c r="AG8" s="2">
        <f t="shared" si="10"/>
        <v>1.1605584217036249</v>
      </c>
      <c r="AH8" s="2">
        <f t="shared" si="11"/>
        <v>1.0686215613240666</v>
      </c>
      <c r="AI8" s="2">
        <f t="shared" si="12"/>
        <v>1</v>
      </c>
      <c r="AJ8" s="2">
        <f t="shared" si="13"/>
        <v>0.31546487678572871</v>
      </c>
      <c r="AK8" s="2">
        <f t="shared" si="14"/>
        <v>0.30102999566398114</v>
      </c>
      <c r="AL8" s="2">
        <f t="shared" si="15"/>
        <v>0.86719447895366342</v>
      </c>
      <c r="AM8" s="2">
        <f t="shared" si="16"/>
        <v>0.8368288369533895</v>
      </c>
      <c r="AN8" s="2">
        <f t="shared" si="17"/>
        <v>0.27023815442731974</v>
      </c>
      <c r="AO8" s="2">
        <f t="shared" si="18"/>
        <v>0.26264953503719357</v>
      </c>
      <c r="AP8" s="2">
        <f t="shared" si="19"/>
        <v>0.2559580248098155</v>
      </c>
      <c r="AQ8" s="2">
        <f t="shared" si="20"/>
        <v>0.25</v>
      </c>
      <c r="AR8" s="2">
        <f t="shared" si="21"/>
        <v>0.24465054211822598</v>
      </c>
      <c r="AS8" s="2">
        <f t="shared" si="22"/>
        <v>0.23981246656813146</v>
      </c>
      <c r="AT8" s="2">
        <f t="shared" si="23"/>
        <v>0.23540891336663824</v>
      </c>
      <c r="AU8" s="2">
        <f t="shared" si="24"/>
        <v>0</v>
      </c>
      <c r="AV8" s="2">
        <f t="shared" si="25"/>
        <v>0.68301074609085888</v>
      </c>
      <c r="AW8" s="2">
        <f>SUM(AC8:AG8)</f>
        <v>8.8453773566381777</v>
      </c>
      <c r="AX8" s="2">
        <f>SUM(AC8:AL8)</f>
        <v>12.397688269365618</v>
      </c>
      <c r="AY8" s="2">
        <f t="shared" si="26"/>
        <v>15.676245488737193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</row>
    <row r="9" spans="2:78" x14ac:dyDescent="0.25">
      <c r="B9" s="2" t="s">
        <v>7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0.5</v>
      </c>
      <c r="L9" s="2">
        <v>0.5</v>
      </c>
      <c r="M9" s="2">
        <v>0.5</v>
      </c>
      <c r="N9" s="2">
        <v>1</v>
      </c>
      <c r="O9" s="2">
        <v>0.5</v>
      </c>
      <c r="P9" s="2">
        <v>1</v>
      </c>
      <c r="Q9" s="2">
        <v>1</v>
      </c>
      <c r="R9" s="2">
        <v>1</v>
      </c>
      <c r="S9" s="2">
        <v>0.5</v>
      </c>
      <c r="T9" s="2">
        <v>0.5</v>
      </c>
      <c r="U9" s="2">
        <v>0.5</v>
      </c>
      <c r="V9" s="2">
        <v>0</v>
      </c>
      <c r="W9" s="2">
        <f t="shared" si="0"/>
        <v>1</v>
      </c>
      <c r="X9" s="2">
        <f t="shared" si="1"/>
        <v>1</v>
      </c>
      <c r="Y9" s="2">
        <f t="shared" si="2"/>
        <v>0.95</v>
      </c>
      <c r="Z9" s="2">
        <f t="shared" si="3"/>
        <v>1</v>
      </c>
      <c r="AA9" s="2">
        <f t="shared" si="4"/>
        <v>0.8</v>
      </c>
      <c r="AB9" s="2">
        <f t="shared" si="5"/>
        <v>0.6</v>
      </c>
      <c r="AC9" s="2">
        <f t="shared" si="6"/>
        <v>3</v>
      </c>
      <c r="AD9" s="2">
        <f t="shared" si="7"/>
        <v>1.8927892607143721</v>
      </c>
      <c r="AE9" s="2">
        <f t="shared" si="8"/>
        <v>1.5</v>
      </c>
      <c r="AF9" s="2">
        <f t="shared" si="9"/>
        <v>1.2920296742201793</v>
      </c>
      <c r="AG9" s="2">
        <f t="shared" si="10"/>
        <v>1.1605584217036249</v>
      </c>
      <c r="AH9" s="2">
        <f t="shared" si="11"/>
        <v>1.0686215613240666</v>
      </c>
      <c r="AI9" s="2">
        <f t="shared" si="12"/>
        <v>1</v>
      </c>
      <c r="AJ9" s="2">
        <f t="shared" si="13"/>
        <v>0.94639463035718607</v>
      </c>
      <c r="AK9" s="2">
        <f t="shared" si="14"/>
        <v>0.30102999566398114</v>
      </c>
      <c r="AL9" s="2">
        <f t="shared" si="15"/>
        <v>0.28906482631788782</v>
      </c>
      <c r="AM9" s="2">
        <f t="shared" si="16"/>
        <v>0.27894294565112981</v>
      </c>
      <c r="AN9" s="2">
        <f t="shared" si="17"/>
        <v>0.81071446328195917</v>
      </c>
      <c r="AO9" s="2">
        <f t="shared" si="18"/>
        <v>0.26264953503719357</v>
      </c>
      <c r="AP9" s="2">
        <f t="shared" si="19"/>
        <v>0.76787407442944644</v>
      </c>
      <c r="AQ9" s="2">
        <f t="shared" si="20"/>
        <v>0.75</v>
      </c>
      <c r="AR9" s="2">
        <f t="shared" si="21"/>
        <v>0.73395162635467803</v>
      </c>
      <c r="AS9" s="2">
        <f t="shared" si="22"/>
        <v>0.23981246656813146</v>
      </c>
      <c r="AT9" s="2">
        <f t="shared" si="23"/>
        <v>0.23540891336663824</v>
      </c>
      <c r="AU9" s="2">
        <f t="shared" si="24"/>
        <v>0.23137821315975915</v>
      </c>
      <c r="AV9" s="2">
        <f t="shared" si="25"/>
        <v>0</v>
      </c>
      <c r="AW9" s="2">
        <f>SUM(AC9:AG9)</f>
        <v>8.8453773566381777</v>
      </c>
      <c r="AX9" s="2">
        <f>SUM(AC9:AL9)</f>
        <v>12.450488370301301</v>
      </c>
      <c r="AY9" s="2">
        <f t="shared" si="26"/>
        <v>16.761220608150236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</row>
    <row r="10" spans="2:7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2:78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2:78" x14ac:dyDescent="0.25">
      <c r="B12" s="2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 t="s">
        <v>17</v>
      </c>
      <c r="X12" s="4"/>
      <c r="Y12" s="4"/>
      <c r="Z12" s="4" t="s">
        <v>16</v>
      </c>
      <c r="AA12" s="4"/>
      <c r="AB12" s="4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 t="s">
        <v>10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2:78" x14ac:dyDescent="0.25">
      <c r="B13" s="2"/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>
        <v>11</v>
      </c>
      <c r="N13" s="2">
        <v>12</v>
      </c>
      <c r="O13" s="2">
        <v>13</v>
      </c>
      <c r="P13" s="2">
        <v>14</v>
      </c>
      <c r="Q13" s="2">
        <v>15</v>
      </c>
      <c r="R13" s="2">
        <v>16</v>
      </c>
      <c r="S13" s="2">
        <v>17</v>
      </c>
      <c r="T13" s="2">
        <v>18</v>
      </c>
      <c r="U13" s="2">
        <v>19</v>
      </c>
      <c r="V13" s="2">
        <v>20</v>
      </c>
      <c r="W13" s="2" t="s">
        <v>0</v>
      </c>
      <c r="X13" s="2" t="s">
        <v>9</v>
      </c>
      <c r="Y13" s="2" t="s">
        <v>13</v>
      </c>
      <c r="Z13" s="2" t="s">
        <v>0</v>
      </c>
      <c r="AA13" s="2" t="s">
        <v>9</v>
      </c>
      <c r="AB13" s="2" t="s">
        <v>13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 t="s">
        <v>11</v>
      </c>
      <c r="AX13" s="2" t="s">
        <v>12</v>
      </c>
      <c r="AY13" s="2" t="s">
        <v>13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2:7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f>AVERAGE(W15:W19)</f>
        <v>0.96</v>
      </c>
      <c r="X14" s="2">
        <f>AVERAGE(X15:X19)</f>
        <v>0.84000000000000008</v>
      </c>
      <c r="Y14" s="2">
        <f>AVERAGE(Y15:Y19)</f>
        <v>0.8</v>
      </c>
      <c r="Z14" s="2">
        <f>AVERAGE(Z15:Z19)</f>
        <v>0.96</v>
      </c>
      <c r="AA14" s="2">
        <f>AVERAGE(AA15:AA19)</f>
        <v>0.7</v>
      </c>
      <c r="AB14" s="2">
        <f>AVERAGE(AB15:AB19)</f>
        <v>0.59000000000000008</v>
      </c>
      <c r="AC14" s="2">
        <v>1</v>
      </c>
      <c r="AD14" s="2">
        <v>2</v>
      </c>
      <c r="AE14" s="2">
        <v>3</v>
      </c>
      <c r="AF14" s="2">
        <v>4</v>
      </c>
      <c r="AG14" s="2">
        <v>5</v>
      </c>
      <c r="AH14" s="2">
        <v>6</v>
      </c>
      <c r="AI14" s="2">
        <v>7</v>
      </c>
      <c r="AJ14" s="2">
        <v>8</v>
      </c>
      <c r="AK14" s="2">
        <v>9</v>
      </c>
      <c r="AL14" s="2">
        <v>10</v>
      </c>
      <c r="AM14" s="2">
        <v>11</v>
      </c>
      <c r="AN14" s="2">
        <v>12</v>
      </c>
      <c r="AO14" s="2">
        <v>13</v>
      </c>
      <c r="AP14" s="2">
        <v>14</v>
      </c>
      <c r="AQ14" s="2">
        <v>15</v>
      </c>
      <c r="AR14" s="2">
        <v>16</v>
      </c>
      <c r="AS14" s="2">
        <v>17</v>
      </c>
      <c r="AT14" s="2">
        <v>18</v>
      </c>
      <c r="AU14" s="2">
        <v>19</v>
      </c>
      <c r="AV14" s="2">
        <v>20</v>
      </c>
      <c r="AW14" s="2">
        <f>AVERAGE(AW15:AW19)</f>
        <v>8.6132656722974534</v>
      </c>
      <c r="AX14" s="2">
        <f>AVERAGE(AX15:AX19)</f>
        <v>11.216944980043012</v>
      </c>
      <c r="AY14" s="2">
        <f>AVERAGE(AY15:AY19)</f>
        <v>15.510735150171755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2:78" x14ac:dyDescent="0.25">
      <c r="B15" s="2" t="s">
        <v>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f t="shared" ref="W14:W19" si="27">COUNTIF(C15:G15,"&gt;0")/5</f>
        <v>1</v>
      </c>
      <c r="X15" s="2">
        <f t="shared" ref="X14:X19" si="28">COUNTIF(C15:L15,"&gt;0")/10</f>
        <v>1</v>
      </c>
      <c r="Y15" s="2">
        <f t="shared" ref="Y15:Y19" si="29">COUNTIF(C15:V15,"&gt;0")/20</f>
        <v>1</v>
      </c>
      <c r="Z15" s="2">
        <f>COUNTIF(C15:G15,"=1")/5</f>
        <v>1</v>
      </c>
      <c r="AA15" s="2">
        <f>COUNTIF(C15:L15,"=1")/10</f>
        <v>1</v>
      </c>
      <c r="AB15" s="2">
        <f>COUNTIF(C15:V15,"=1")/20</f>
        <v>1</v>
      </c>
      <c r="AC15" s="2">
        <f>((2^(C15*2))-1)/LOG(C$3+1,2)</f>
        <v>3</v>
      </c>
      <c r="AD15" s="2">
        <f t="shared" ref="AD15:AD19" si="30">((2^(D15*2))-1)/LOG(D$3+1,2)</f>
        <v>1.8927892607143721</v>
      </c>
      <c r="AE15" s="2">
        <f t="shared" ref="AE15:AE19" si="31">((2^(E15*2))-1)/LOG(E$3+1,2)</f>
        <v>1.5</v>
      </c>
      <c r="AF15" s="2">
        <f t="shared" ref="AF15:AF19" si="32">((2^(F15*2))-1)/LOG(F$3+1,2)</f>
        <v>1.2920296742201793</v>
      </c>
      <c r="AG15" s="2">
        <f t="shared" ref="AG15:AG19" si="33">((2^(G15*2))-1)/LOG(G$3+1,2)</f>
        <v>1.1605584217036249</v>
      </c>
      <c r="AH15" s="2">
        <f t="shared" ref="AH15:AH19" si="34">((2^(H15*2))-1)/LOG(H$3+1,2)</f>
        <v>1.0686215613240666</v>
      </c>
      <c r="AI15" s="2">
        <f t="shared" ref="AI15:AI19" si="35">((2^(I15*2))-1)/LOG(I$3+1,2)</f>
        <v>1</v>
      </c>
      <c r="AJ15" s="2">
        <f t="shared" ref="AJ15:AJ19" si="36">((2^(J15*2))-1)/LOG(J$3+1,2)</f>
        <v>0.94639463035718607</v>
      </c>
      <c r="AK15" s="2">
        <f t="shared" ref="AK15:AK19" si="37">((2^(K15*2))-1)/LOG(K$3+1,2)</f>
        <v>0.90308998699194354</v>
      </c>
      <c r="AL15" s="2">
        <f t="shared" ref="AL15:AL19" si="38">((2^(L15*2))-1)/LOG(L$3+1,2)</f>
        <v>0.86719447895366342</v>
      </c>
      <c r="AM15" s="2">
        <f t="shared" ref="AM15:AM19" si="39">((2^(M15*2))-1)/LOG(M$3+1,2)</f>
        <v>0.8368288369533895</v>
      </c>
      <c r="AN15" s="2">
        <f t="shared" ref="AN15:AN19" si="40">((2^(N15*2))-1)/LOG(N$3+1,2)</f>
        <v>0.81071446328195917</v>
      </c>
      <c r="AO15" s="2">
        <f t="shared" ref="AO15:AO19" si="41">((2^(O15*2))-1)/LOG(O$3+1,2)</f>
        <v>0.78794860511158071</v>
      </c>
      <c r="AP15" s="2">
        <f t="shared" ref="AP15:AP19" si="42">((2^(P15*2))-1)/LOG(P$3+1,2)</f>
        <v>0.76787407442944644</v>
      </c>
      <c r="AQ15" s="2">
        <f t="shared" ref="AQ15:AQ19" si="43">((2^(Q15*2))-1)/LOG(Q$3+1,2)</f>
        <v>0.75</v>
      </c>
      <c r="AR15" s="2">
        <f t="shared" ref="AR15:AR19" si="44">((2^(R15*2))-1)/LOG(R$3+1,2)</f>
        <v>0.73395162635467803</v>
      </c>
      <c r="AS15" s="2">
        <f t="shared" ref="AS15:AS19" si="45">((2^(S15*2))-1)/LOG(S$3+1,2)</f>
        <v>0.71943739970439435</v>
      </c>
      <c r="AT15" s="2">
        <f t="shared" ref="AT15:AT19" si="46">((2^(T15*2))-1)/LOG(T$3+1,2)</f>
        <v>0.70622674009991471</v>
      </c>
      <c r="AU15" s="2">
        <f t="shared" ref="AU15:AU19" si="47">((2^(U15*2))-1)/LOG(U$3+1,2)</f>
        <v>0.69413463947927745</v>
      </c>
      <c r="AV15" s="2">
        <f t="shared" ref="AV15:AV19" si="48">((2^(V15*2))-1)/LOG(V$3+1,2)</f>
        <v>0.68301074609085888</v>
      </c>
      <c r="AW15" s="2">
        <f>SUM(AC15:AG15)</f>
        <v>8.8453773566381777</v>
      </c>
      <c r="AX15" s="2">
        <f>SUM(AC15:AL15)</f>
        <v>13.630678014265039</v>
      </c>
      <c r="AY15" s="2">
        <f>SUM(AC15:AV15)</f>
        <v>21.120805145770536</v>
      </c>
      <c r="AZ15" s="2"/>
      <c r="BA15" s="3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</row>
    <row r="16" spans="2:78" x14ac:dyDescent="0.25">
      <c r="B16" s="2" t="s">
        <v>4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0.5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0</v>
      </c>
      <c r="W16" s="2">
        <f t="shared" si="27"/>
        <v>0.8</v>
      </c>
      <c r="X16" s="2">
        <f t="shared" si="28"/>
        <v>0.5</v>
      </c>
      <c r="Y16" s="2">
        <f t="shared" si="29"/>
        <v>0.6</v>
      </c>
      <c r="Z16" s="2">
        <f t="shared" ref="Z16:Z19" si="49">COUNTIF(C16:G16,"=1")/5</f>
        <v>0.8</v>
      </c>
      <c r="AA16" s="2">
        <f t="shared" ref="AA16:AA19" si="50">COUNTIF(C16:L16,"=1")/10</f>
        <v>0.4</v>
      </c>
      <c r="AB16" s="2">
        <f t="shared" ref="AB16:AB19" si="51">COUNTIF(C16:V16,"=1")/20</f>
        <v>0.55000000000000004</v>
      </c>
      <c r="AC16" s="2">
        <f t="shared" ref="AC16:AC19" si="52">((2^(C16*2))-1)/LOG(C$3+1,2)</f>
        <v>3</v>
      </c>
      <c r="AD16" s="2">
        <f t="shared" si="30"/>
        <v>1.8927892607143721</v>
      </c>
      <c r="AE16" s="2">
        <f t="shared" si="31"/>
        <v>1.5</v>
      </c>
      <c r="AF16" s="2">
        <f t="shared" si="32"/>
        <v>1.2920296742201793</v>
      </c>
      <c r="AG16" s="2">
        <f t="shared" si="33"/>
        <v>0</v>
      </c>
      <c r="AH16" s="2">
        <f t="shared" si="34"/>
        <v>0</v>
      </c>
      <c r="AI16" s="2">
        <f t="shared" si="35"/>
        <v>0.33333333333333331</v>
      </c>
      <c r="AJ16" s="2">
        <f t="shared" si="36"/>
        <v>0</v>
      </c>
      <c r="AK16" s="2">
        <f t="shared" si="37"/>
        <v>0</v>
      </c>
      <c r="AL16" s="2">
        <f t="shared" si="38"/>
        <v>0</v>
      </c>
      <c r="AM16" s="2">
        <f t="shared" si="39"/>
        <v>0</v>
      </c>
      <c r="AN16" s="2">
        <f t="shared" si="40"/>
        <v>0</v>
      </c>
      <c r="AO16" s="2">
        <f t="shared" si="41"/>
        <v>0.78794860511158071</v>
      </c>
      <c r="AP16" s="2">
        <f t="shared" si="42"/>
        <v>0.76787407442944644</v>
      </c>
      <c r="AQ16" s="2">
        <f t="shared" si="43"/>
        <v>0.75</v>
      </c>
      <c r="AR16" s="2">
        <f t="shared" si="44"/>
        <v>0.73395162635467803</v>
      </c>
      <c r="AS16" s="2">
        <f t="shared" si="45"/>
        <v>0.71943739970439435</v>
      </c>
      <c r="AT16" s="2">
        <f t="shared" si="46"/>
        <v>0.70622674009991471</v>
      </c>
      <c r="AU16" s="2">
        <f t="shared" si="47"/>
        <v>0.69413463947927745</v>
      </c>
      <c r="AV16" s="2">
        <f t="shared" si="48"/>
        <v>0</v>
      </c>
      <c r="AW16" s="2">
        <f>SUM(AC16:AG16)</f>
        <v>7.6848189349345519</v>
      </c>
      <c r="AX16" s="2">
        <f>SUM(AC16:AL16)</f>
        <v>8.018152268267885</v>
      </c>
      <c r="AY16" s="2">
        <f t="shared" ref="AY16:AY19" si="53">SUM(AC16:AV16)</f>
        <v>13.177725353447176</v>
      </c>
      <c r="AZ16" s="2"/>
      <c r="BA16" s="3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</row>
    <row r="17" spans="2:78" x14ac:dyDescent="0.25">
      <c r="B17" s="2" t="s">
        <v>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0.5</v>
      </c>
      <c r="I17" s="2">
        <v>0.5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0.5</v>
      </c>
      <c r="T17" s="2">
        <v>0</v>
      </c>
      <c r="U17" s="2">
        <v>0</v>
      </c>
      <c r="V17" s="2">
        <v>0</v>
      </c>
      <c r="W17" s="2">
        <f t="shared" si="27"/>
        <v>1</v>
      </c>
      <c r="X17" s="2">
        <f t="shared" si="28"/>
        <v>0.7</v>
      </c>
      <c r="Y17" s="2">
        <f t="shared" si="29"/>
        <v>0.4</v>
      </c>
      <c r="Z17" s="2">
        <f t="shared" si="49"/>
        <v>1</v>
      </c>
      <c r="AA17" s="2">
        <f t="shared" si="50"/>
        <v>0.5</v>
      </c>
      <c r="AB17" s="2">
        <f t="shared" si="51"/>
        <v>0.25</v>
      </c>
      <c r="AC17" s="2">
        <f t="shared" si="52"/>
        <v>3</v>
      </c>
      <c r="AD17" s="2">
        <f t="shared" si="30"/>
        <v>1.8927892607143721</v>
      </c>
      <c r="AE17" s="2">
        <f t="shared" si="31"/>
        <v>1.5</v>
      </c>
      <c r="AF17" s="2">
        <f t="shared" si="32"/>
        <v>1.2920296742201793</v>
      </c>
      <c r="AG17" s="2">
        <f t="shared" si="33"/>
        <v>1.1605584217036249</v>
      </c>
      <c r="AH17" s="2">
        <f t="shared" si="34"/>
        <v>0.35620718710802218</v>
      </c>
      <c r="AI17" s="2">
        <f t="shared" si="35"/>
        <v>0.33333333333333331</v>
      </c>
      <c r="AJ17" s="2">
        <f t="shared" si="36"/>
        <v>0</v>
      </c>
      <c r="AK17" s="2">
        <f t="shared" si="37"/>
        <v>0</v>
      </c>
      <c r="AL17" s="2">
        <f t="shared" si="38"/>
        <v>0</v>
      </c>
      <c r="AM17" s="2">
        <f t="shared" si="39"/>
        <v>0</v>
      </c>
      <c r="AN17" s="2">
        <f t="shared" si="40"/>
        <v>0</v>
      </c>
      <c r="AO17" s="2">
        <f t="shared" si="41"/>
        <v>0</v>
      </c>
      <c r="AP17" s="2">
        <f t="shared" si="42"/>
        <v>0</v>
      </c>
      <c r="AQ17" s="2">
        <f t="shared" si="43"/>
        <v>0</v>
      </c>
      <c r="AR17" s="2">
        <f t="shared" si="44"/>
        <v>0</v>
      </c>
      <c r="AS17" s="2">
        <f t="shared" si="45"/>
        <v>0.23981246656813146</v>
      </c>
      <c r="AT17" s="2">
        <f t="shared" si="46"/>
        <v>0</v>
      </c>
      <c r="AU17" s="2">
        <f t="shared" si="47"/>
        <v>0</v>
      </c>
      <c r="AV17" s="2">
        <f t="shared" si="48"/>
        <v>0</v>
      </c>
      <c r="AW17" s="2">
        <f>SUM(AC17:AG17)</f>
        <v>8.8453773566381777</v>
      </c>
      <c r="AX17" s="2">
        <f>SUM(AC17:AL17)</f>
        <v>9.5349178770795344</v>
      </c>
      <c r="AY17" s="2">
        <f t="shared" si="53"/>
        <v>9.7747303436476667</v>
      </c>
      <c r="AZ17" s="2"/>
      <c r="BA17" s="3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</row>
    <row r="18" spans="2:78" x14ac:dyDescent="0.25">
      <c r="B18" s="2" t="s">
        <v>6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0.5</v>
      </c>
      <c r="L18" s="2">
        <v>0.5</v>
      </c>
      <c r="M18" s="2">
        <v>0.5</v>
      </c>
      <c r="N18" s="2">
        <v>0.5</v>
      </c>
      <c r="O18" s="2">
        <v>0.5</v>
      </c>
      <c r="P18" s="2">
        <v>0.5</v>
      </c>
      <c r="Q18" s="2">
        <v>0.5</v>
      </c>
      <c r="R18" s="2">
        <v>0.5</v>
      </c>
      <c r="S18" s="2">
        <v>0.5</v>
      </c>
      <c r="T18" s="2">
        <v>0.5</v>
      </c>
      <c r="U18" s="2">
        <v>0.5</v>
      </c>
      <c r="V18" s="2">
        <v>0.5</v>
      </c>
      <c r="W18" s="2">
        <f t="shared" si="27"/>
        <v>1</v>
      </c>
      <c r="X18" s="2">
        <f t="shared" si="28"/>
        <v>1</v>
      </c>
      <c r="Y18" s="2">
        <f t="shared" si="29"/>
        <v>1</v>
      </c>
      <c r="Z18" s="2">
        <f t="shared" si="49"/>
        <v>1</v>
      </c>
      <c r="AA18" s="2">
        <f t="shared" si="50"/>
        <v>0.8</v>
      </c>
      <c r="AB18" s="2">
        <f t="shared" si="51"/>
        <v>0.4</v>
      </c>
      <c r="AC18" s="2">
        <f t="shared" si="52"/>
        <v>3</v>
      </c>
      <c r="AD18" s="2">
        <f t="shared" si="30"/>
        <v>1.8927892607143721</v>
      </c>
      <c r="AE18" s="2">
        <f t="shared" si="31"/>
        <v>1.5</v>
      </c>
      <c r="AF18" s="2">
        <f t="shared" si="32"/>
        <v>1.2920296742201793</v>
      </c>
      <c r="AG18" s="2">
        <f t="shared" si="33"/>
        <v>1.1605584217036249</v>
      </c>
      <c r="AH18" s="2">
        <f t="shared" si="34"/>
        <v>1.0686215613240666</v>
      </c>
      <c r="AI18" s="2">
        <f t="shared" si="35"/>
        <v>1</v>
      </c>
      <c r="AJ18" s="2">
        <f t="shared" si="36"/>
        <v>0.94639463035718607</v>
      </c>
      <c r="AK18" s="2">
        <f t="shared" si="37"/>
        <v>0.30102999566398114</v>
      </c>
      <c r="AL18" s="2">
        <f t="shared" si="38"/>
        <v>0.28906482631788782</v>
      </c>
      <c r="AM18" s="2">
        <f t="shared" si="39"/>
        <v>0.27894294565112981</v>
      </c>
      <c r="AN18" s="2">
        <f t="shared" si="40"/>
        <v>0.27023815442731974</v>
      </c>
      <c r="AO18" s="2">
        <f t="shared" si="41"/>
        <v>0.26264953503719357</v>
      </c>
      <c r="AP18" s="2">
        <f t="shared" si="42"/>
        <v>0.2559580248098155</v>
      </c>
      <c r="AQ18" s="2">
        <f t="shared" si="43"/>
        <v>0.25</v>
      </c>
      <c r="AR18" s="2">
        <f t="shared" si="44"/>
        <v>0.24465054211822598</v>
      </c>
      <c r="AS18" s="2">
        <f t="shared" si="45"/>
        <v>0.23981246656813146</v>
      </c>
      <c r="AT18" s="2">
        <f t="shared" si="46"/>
        <v>0.23540891336663824</v>
      </c>
      <c r="AU18" s="2">
        <f t="shared" si="47"/>
        <v>0.23137821315975915</v>
      </c>
      <c r="AV18" s="2">
        <f t="shared" si="48"/>
        <v>0.22767024869695299</v>
      </c>
      <c r="AW18" s="2">
        <f>SUM(AC18:AG18)</f>
        <v>8.8453773566381777</v>
      </c>
      <c r="AX18" s="2">
        <f>SUM(AC18:AL18)</f>
        <v>12.450488370301301</v>
      </c>
      <c r="AY18" s="2">
        <f t="shared" si="53"/>
        <v>14.947197414136468</v>
      </c>
      <c r="AZ18" s="2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</row>
    <row r="19" spans="2:78" x14ac:dyDescent="0.25">
      <c r="B19" s="2" t="s">
        <v>7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0.5</v>
      </c>
      <c r="L19" s="2">
        <v>0.5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0.5</v>
      </c>
      <c r="S19" s="2">
        <v>1</v>
      </c>
      <c r="T19" s="2">
        <v>1</v>
      </c>
      <c r="U19" s="2">
        <v>0.5</v>
      </c>
      <c r="V19" s="2">
        <v>0.5</v>
      </c>
      <c r="W19" s="2">
        <f t="shared" si="27"/>
        <v>1</v>
      </c>
      <c r="X19" s="2">
        <f t="shared" si="28"/>
        <v>1</v>
      </c>
      <c r="Y19" s="2">
        <f t="shared" si="29"/>
        <v>1</v>
      </c>
      <c r="Z19" s="2">
        <f t="shared" si="49"/>
        <v>1</v>
      </c>
      <c r="AA19" s="2">
        <f t="shared" si="50"/>
        <v>0.8</v>
      </c>
      <c r="AB19" s="2">
        <f t="shared" si="51"/>
        <v>0.75</v>
      </c>
      <c r="AC19" s="2">
        <f t="shared" si="52"/>
        <v>3</v>
      </c>
      <c r="AD19" s="2">
        <f t="shared" si="30"/>
        <v>1.8927892607143721</v>
      </c>
      <c r="AE19" s="2">
        <f t="shared" si="31"/>
        <v>1.5</v>
      </c>
      <c r="AF19" s="2">
        <f t="shared" si="32"/>
        <v>1.2920296742201793</v>
      </c>
      <c r="AG19" s="2">
        <f t="shared" si="33"/>
        <v>1.1605584217036249</v>
      </c>
      <c r="AH19" s="2">
        <f t="shared" si="34"/>
        <v>1.0686215613240666</v>
      </c>
      <c r="AI19" s="2">
        <f t="shared" si="35"/>
        <v>1</v>
      </c>
      <c r="AJ19" s="2">
        <f t="shared" si="36"/>
        <v>0.94639463035718607</v>
      </c>
      <c r="AK19" s="2">
        <f t="shared" si="37"/>
        <v>0.30102999566398114</v>
      </c>
      <c r="AL19" s="2">
        <f t="shared" si="38"/>
        <v>0.28906482631788782</v>
      </c>
      <c r="AM19" s="2">
        <f t="shared" si="39"/>
        <v>0.8368288369533895</v>
      </c>
      <c r="AN19" s="2">
        <f t="shared" si="40"/>
        <v>0.81071446328195917</v>
      </c>
      <c r="AO19" s="2">
        <f t="shared" si="41"/>
        <v>0.78794860511158071</v>
      </c>
      <c r="AP19" s="2">
        <f t="shared" si="42"/>
        <v>0.76787407442944644</v>
      </c>
      <c r="AQ19" s="2">
        <f t="shared" si="43"/>
        <v>0.75</v>
      </c>
      <c r="AR19" s="2">
        <f t="shared" si="44"/>
        <v>0.24465054211822598</v>
      </c>
      <c r="AS19" s="2">
        <f t="shared" si="45"/>
        <v>0.71943739970439435</v>
      </c>
      <c r="AT19" s="2">
        <f t="shared" si="46"/>
        <v>0.70622674009991471</v>
      </c>
      <c r="AU19" s="2">
        <f t="shared" si="47"/>
        <v>0.23137821315975915</v>
      </c>
      <c r="AV19" s="2">
        <f t="shared" si="48"/>
        <v>0.22767024869695299</v>
      </c>
      <c r="AW19" s="2">
        <f>SUM(AC19:AG19)</f>
        <v>8.8453773566381777</v>
      </c>
      <c r="AX19" s="2">
        <f>SUM(AC19:AL19)</f>
        <v>12.450488370301301</v>
      </c>
      <c r="AY19" s="2">
        <f t="shared" si="53"/>
        <v>18.53321749385692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</row>
    <row r="21" spans="2:78" x14ac:dyDescent="0.25">
      <c r="BC21" s="2"/>
      <c r="BD21" s="2"/>
    </row>
    <row r="22" spans="2:78" x14ac:dyDescent="0.25">
      <c r="B22" s="2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4" t="s">
        <v>17</v>
      </c>
      <c r="X22" s="4"/>
      <c r="Y22" s="4"/>
      <c r="Z22" s="4" t="s">
        <v>16</v>
      </c>
      <c r="AA22" s="4"/>
      <c r="AB22" s="4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 t="s">
        <v>10</v>
      </c>
      <c r="AX22" s="2"/>
    </row>
    <row r="23" spans="2:78" x14ac:dyDescent="0.25">
      <c r="B23" s="2"/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  <c r="W23" s="2" t="s">
        <v>0</v>
      </c>
      <c r="X23" s="2" t="s">
        <v>9</v>
      </c>
      <c r="Y23" s="2" t="s">
        <v>13</v>
      </c>
      <c r="Z23" s="2" t="s">
        <v>0</v>
      </c>
      <c r="AA23" s="2" t="s">
        <v>9</v>
      </c>
      <c r="AB23" s="2" t="s">
        <v>13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s">
        <v>11</v>
      </c>
      <c r="AX23" s="2" t="s">
        <v>12</v>
      </c>
      <c r="AY23" s="2" t="s">
        <v>13</v>
      </c>
    </row>
    <row r="24" spans="2:7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f>AVERAGE(W25:W29)</f>
        <v>1</v>
      </c>
      <c r="X24" s="2">
        <f>AVERAGE(X25:X29)</f>
        <v>1</v>
      </c>
      <c r="Y24" s="2">
        <f>AVERAGE(Y25:Y29)</f>
        <v>0.95</v>
      </c>
      <c r="Z24" s="2">
        <f>AVERAGE(Z25:Z29)</f>
        <v>1</v>
      </c>
      <c r="AA24" s="2">
        <f>AVERAGE(AA25:AA29)</f>
        <v>0.91999999999999993</v>
      </c>
      <c r="AB24" s="2">
        <f>AVERAGE(AB25:AB29)</f>
        <v>0.73000000000000009</v>
      </c>
      <c r="AC24" s="2">
        <v>1</v>
      </c>
      <c r="AD24" s="2">
        <v>2</v>
      </c>
      <c r="AE24" s="2">
        <v>3</v>
      </c>
      <c r="AF24" s="2">
        <v>4</v>
      </c>
      <c r="AG24" s="2">
        <v>5</v>
      </c>
      <c r="AH24" s="2">
        <v>6</v>
      </c>
      <c r="AI24" s="2">
        <v>7</v>
      </c>
      <c r="AJ24" s="2">
        <v>8</v>
      </c>
      <c r="AK24" s="2">
        <v>9</v>
      </c>
      <c r="AL24" s="2">
        <v>10</v>
      </c>
      <c r="AM24" s="2">
        <v>11</v>
      </c>
      <c r="AN24" s="2">
        <v>12</v>
      </c>
      <c r="AO24" s="2">
        <v>13</v>
      </c>
      <c r="AP24" s="2">
        <v>14</v>
      </c>
      <c r="AQ24" s="2">
        <v>15</v>
      </c>
      <c r="AR24" s="2">
        <v>16</v>
      </c>
      <c r="AS24" s="2">
        <v>17</v>
      </c>
      <c r="AT24" s="2">
        <v>18</v>
      </c>
      <c r="AU24" s="2">
        <v>19</v>
      </c>
      <c r="AV24" s="2">
        <v>20</v>
      </c>
      <c r="AW24" s="2">
        <f>AVERAGE(AW25:AW29)</f>
        <v>8.8453773566381777</v>
      </c>
      <c r="AX24" s="2">
        <f>AVERAGE(AX25:AX29)</f>
        <v>13.111639446169789</v>
      </c>
      <c r="AY24" s="2">
        <f>AVERAGE(AY25:AY29)</f>
        <v>18.117405705475072</v>
      </c>
    </row>
    <row r="25" spans="2:78" x14ac:dyDescent="0.25">
      <c r="B25" s="2" t="s">
        <v>3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0.5</v>
      </c>
      <c r="W25" s="2">
        <f t="shared" ref="W24:W29" si="54">COUNTIF(C25:G25,"&gt;0")/5</f>
        <v>1</v>
      </c>
      <c r="X25" s="2">
        <f t="shared" ref="X24:X29" si="55">COUNTIF(C25:L25,"&gt;0")/10</f>
        <v>1</v>
      </c>
      <c r="Y25" s="2">
        <f t="shared" ref="Y25:Y29" si="56">COUNTIF(C25:V25,"&gt;0")/20</f>
        <v>1</v>
      </c>
      <c r="Z25" s="2">
        <f>COUNTIF(C25:G25,"=1")/5</f>
        <v>1</v>
      </c>
      <c r="AA25" s="2">
        <f>COUNTIF(C25:L25,"=1")/10</f>
        <v>1</v>
      </c>
      <c r="AB25" s="2">
        <f>COUNTIF(C25:V25,"=1")/20</f>
        <v>0.95</v>
      </c>
      <c r="AC25" s="2">
        <f>((2^(C25*2))-1)/LOG(C$3+1,2)</f>
        <v>3</v>
      </c>
      <c r="AD25" s="2">
        <f t="shared" ref="AD25:AD29" si="57">((2^(D25*2))-1)/LOG(D$3+1,2)</f>
        <v>1.8927892607143721</v>
      </c>
      <c r="AE25" s="2">
        <f t="shared" ref="AE25:AE29" si="58">((2^(E25*2))-1)/LOG(E$3+1,2)</f>
        <v>1.5</v>
      </c>
      <c r="AF25" s="2">
        <f t="shared" ref="AF25:AF29" si="59">((2^(F25*2))-1)/LOG(F$3+1,2)</f>
        <v>1.2920296742201793</v>
      </c>
      <c r="AG25" s="2">
        <f t="shared" ref="AG25:AG29" si="60">((2^(G25*2))-1)/LOG(G$3+1,2)</f>
        <v>1.1605584217036249</v>
      </c>
      <c r="AH25" s="2">
        <f t="shared" ref="AH25:AH29" si="61">((2^(H25*2))-1)/LOG(H$3+1,2)</f>
        <v>1.0686215613240666</v>
      </c>
      <c r="AI25" s="2">
        <f t="shared" ref="AI25:AI29" si="62">((2^(I25*2))-1)/LOG(I$3+1,2)</f>
        <v>1</v>
      </c>
      <c r="AJ25" s="2">
        <f t="shared" ref="AJ25:AJ29" si="63">((2^(J25*2))-1)/LOG(J$3+1,2)</f>
        <v>0.94639463035718607</v>
      </c>
      <c r="AK25" s="2">
        <f t="shared" ref="AK25:AK29" si="64">((2^(K25*2))-1)/LOG(K$3+1,2)</f>
        <v>0.90308998699194354</v>
      </c>
      <c r="AL25" s="2">
        <f t="shared" ref="AL25:AL29" si="65">((2^(L25*2))-1)/LOG(L$3+1,2)</f>
        <v>0.86719447895366342</v>
      </c>
      <c r="AM25" s="2">
        <f t="shared" ref="AM25:AM29" si="66">((2^(M25*2))-1)/LOG(M$3+1,2)</f>
        <v>0.8368288369533895</v>
      </c>
      <c r="AN25" s="2">
        <f t="shared" ref="AN25:AN29" si="67">((2^(N25*2))-1)/LOG(N$3+1,2)</f>
        <v>0.81071446328195917</v>
      </c>
      <c r="AO25" s="2">
        <f t="shared" ref="AO25:AO29" si="68">((2^(O25*2))-1)/LOG(O$3+1,2)</f>
        <v>0.78794860511158071</v>
      </c>
      <c r="AP25" s="2">
        <f t="shared" ref="AP25:AP29" si="69">((2^(P25*2))-1)/LOG(P$3+1,2)</f>
        <v>0.76787407442944644</v>
      </c>
      <c r="AQ25" s="2">
        <f t="shared" ref="AQ25:AQ29" si="70">((2^(Q25*2))-1)/LOG(Q$3+1,2)</f>
        <v>0.75</v>
      </c>
      <c r="AR25" s="2">
        <f t="shared" ref="AR25:AR29" si="71">((2^(R25*2))-1)/LOG(R$3+1,2)</f>
        <v>0.73395162635467803</v>
      </c>
      <c r="AS25" s="2">
        <f t="shared" ref="AS25:AS29" si="72">((2^(S25*2))-1)/LOG(S$3+1,2)</f>
        <v>0.71943739970439435</v>
      </c>
      <c r="AT25" s="2">
        <f t="shared" ref="AT25:AT29" si="73">((2^(T25*2))-1)/LOG(T$3+1,2)</f>
        <v>0.70622674009991471</v>
      </c>
      <c r="AU25" s="2">
        <f t="shared" ref="AU25:AU29" si="74">((2^(U25*2))-1)/LOG(U$3+1,2)</f>
        <v>0.69413463947927745</v>
      </c>
      <c r="AV25" s="2">
        <f t="shared" ref="AV25:AV29" si="75">((2^(V25*2))-1)/LOG(V$3+1,2)</f>
        <v>0.22767024869695299</v>
      </c>
      <c r="AW25" s="2">
        <f>SUM(AC25:AG25)</f>
        <v>8.8453773566381777</v>
      </c>
      <c r="AX25" s="2">
        <f>SUM(AC25:AL25)</f>
        <v>13.630678014265039</v>
      </c>
      <c r="AY25" s="2">
        <f>SUM(AC25:AV25)</f>
        <v>20.665464648376631</v>
      </c>
    </row>
    <row r="26" spans="2:78" x14ac:dyDescent="0.25">
      <c r="B26" s="2" t="s">
        <v>4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0.5</v>
      </c>
      <c r="S26" s="2">
        <v>0.5</v>
      </c>
      <c r="T26" s="2">
        <v>0.5</v>
      </c>
      <c r="U26" s="2">
        <v>0.5</v>
      </c>
      <c r="V26" s="2">
        <v>0.5</v>
      </c>
      <c r="W26" s="2">
        <f t="shared" si="54"/>
        <v>1</v>
      </c>
      <c r="X26" s="2">
        <f t="shared" si="55"/>
        <v>1</v>
      </c>
      <c r="Y26" s="2">
        <f t="shared" si="56"/>
        <v>1</v>
      </c>
      <c r="Z26" s="2">
        <f t="shared" ref="Z26:Z29" si="76">COUNTIF(C26:G26,"=1")/5</f>
        <v>1</v>
      </c>
      <c r="AA26" s="2">
        <f t="shared" ref="AA26:AA29" si="77">COUNTIF(C26:L26,"=1")/10</f>
        <v>1</v>
      </c>
      <c r="AB26" s="2">
        <f t="shared" ref="AB26:AB29" si="78">COUNTIF(C26:V26,"=1")/20</f>
        <v>0.75</v>
      </c>
      <c r="AC26" s="2">
        <f t="shared" ref="AC26:AC29" si="79">((2^(C26*2))-1)/LOG(C$3+1,2)</f>
        <v>3</v>
      </c>
      <c r="AD26" s="2">
        <f t="shared" si="57"/>
        <v>1.8927892607143721</v>
      </c>
      <c r="AE26" s="2">
        <f t="shared" si="58"/>
        <v>1.5</v>
      </c>
      <c r="AF26" s="2">
        <f t="shared" si="59"/>
        <v>1.2920296742201793</v>
      </c>
      <c r="AG26" s="2">
        <f t="shared" si="60"/>
        <v>1.1605584217036249</v>
      </c>
      <c r="AH26" s="2">
        <f t="shared" si="61"/>
        <v>1.0686215613240666</v>
      </c>
      <c r="AI26" s="2">
        <f t="shared" si="62"/>
        <v>1</v>
      </c>
      <c r="AJ26" s="2">
        <f t="shared" si="63"/>
        <v>0.94639463035718607</v>
      </c>
      <c r="AK26" s="2">
        <f t="shared" si="64"/>
        <v>0.90308998699194354</v>
      </c>
      <c r="AL26" s="2">
        <f t="shared" si="65"/>
        <v>0.86719447895366342</v>
      </c>
      <c r="AM26" s="2">
        <f t="shared" si="66"/>
        <v>0.8368288369533895</v>
      </c>
      <c r="AN26" s="2">
        <f t="shared" si="67"/>
        <v>0.81071446328195917</v>
      </c>
      <c r="AO26" s="2">
        <f t="shared" si="68"/>
        <v>0.78794860511158071</v>
      </c>
      <c r="AP26" s="2">
        <f t="shared" si="69"/>
        <v>0.76787407442944644</v>
      </c>
      <c r="AQ26" s="2">
        <f t="shared" si="70"/>
        <v>0.75</v>
      </c>
      <c r="AR26" s="2">
        <f t="shared" si="71"/>
        <v>0.24465054211822598</v>
      </c>
      <c r="AS26" s="2">
        <f t="shared" si="72"/>
        <v>0.23981246656813146</v>
      </c>
      <c r="AT26" s="2">
        <f t="shared" si="73"/>
        <v>0.23540891336663824</v>
      </c>
      <c r="AU26" s="2">
        <f t="shared" si="74"/>
        <v>0.23137821315975915</v>
      </c>
      <c r="AV26" s="2">
        <f t="shared" si="75"/>
        <v>0.22767024869695299</v>
      </c>
      <c r="AW26" s="2">
        <f>SUM(AC26:AG26)</f>
        <v>8.8453773566381777</v>
      </c>
      <c r="AX26" s="2">
        <f>SUM(AC26:AL26)</f>
        <v>13.630678014265039</v>
      </c>
      <c r="AY26" s="2">
        <f t="shared" ref="AY26:AY29" si="80">SUM(AC26:AV26)</f>
        <v>18.762964377951121</v>
      </c>
    </row>
    <row r="27" spans="2:78" x14ac:dyDescent="0.25">
      <c r="B27" s="2" t="s">
        <v>5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0.5</v>
      </c>
      <c r="J27" s="2">
        <v>0.5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0.5</v>
      </c>
      <c r="R27" s="2">
        <v>0</v>
      </c>
      <c r="S27" s="2">
        <v>0.5</v>
      </c>
      <c r="T27" s="2">
        <v>0.5</v>
      </c>
      <c r="U27" s="2">
        <v>1</v>
      </c>
      <c r="V27" s="2">
        <v>0</v>
      </c>
      <c r="W27" s="2">
        <f t="shared" si="54"/>
        <v>1</v>
      </c>
      <c r="X27" s="2">
        <f t="shared" si="55"/>
        <v>1</v>
      </c>
      <c r="Y27" s="2">
        <f t="shared" si="56"/>
        <v>0.75</v>
      </c>
      <c r="Z27" s="2">
        <f t="shared" si="76"/>
        <v>1</v>
      </c>
      <c r="AA27" s="2">
        <f t="shared" si="77"/>
        <v>0.8</v>
      </c>
      <c r="AB27" s="2">
        <f t="shared" si="78"/>
        <v>0.5</v>
      </c>
      <c r="AC27" s="2">
        <f t="shared" si="79"/>
        <v>3</v>
      </c>
      <c r="AD27" s="2">
        <f t="shared" si="57"/>
        <v>1.8927892607143721</v>
      </c>
      <c r="AE27" s="2">
        <f t="shared" si="58"/>
        <v>1.5</v>
      </c>
      <c r="AF27" s="2">
        <f t="shared" si="59"/>
        <v>1.2920296742201793</v>
      </c>
      <c r="AG27" s="2">
        <f t="shared" si="60"/>
        <v>1.1605584217036249</v>
      </c>
      <c r="AH27" s="2">
        <f t="shared" si="61"/>
        <v>1.0686215613240666</v>
      </c>
      <c r="AI27" s="2">
        <f t="shared" si="62"/>
        <v>0.33333333333333331</v>
      </c>
      <c r="AJ27" s="2">
        <f t="shared" si="63"/>
        <v>0.31546487678572871</v>
      </c>
      <c r="AK27" s="2">
        <f t="shared" si="64"/>
        <v>0.90308998699194354</v>
      </c>
      <c r="AL27" s="2">
        <f t="shared" si="65"/>
        <v>0.86719447895366342</v>
      </c>
      <c r="AM27" s="2">
        <f t="shared" si="66"/>
        <v>0.8368288369533895</v>
      </c>
      <c r="AN27" s="2">
        <f t="shared" si="67"/>
        <v>0</v>
      </c>
      <c r="AO27" s="2">
        <f t="shared" si="68"/>
        <v>0</v>
      </c>
      <c r="AP27" s="2">
        <f t="shared" si="69"/>
        <v>0</v>
      </c>
      <c r="AQ27" s="2">
        <f t="shared" si="70"/>
        <v>0.25</v>
      </c>
      <c r="AR27" s="2">
        <f t="shared" si="71"/>
        <v>0</v>
      </c>
      <c r="AS27" s="2">
        <f t="shared" si="72"/>
        <v>0.23981246656813146</v>
      </c>
      <c r="AT27" s="2">
        <f t="shared" si="73"/>
        <v>0.23540891336663824</v>
      </c>
      <c r="AU27" s="2">
        <f t="shared" si="74"/>
        <v>0.69413463947927745</v>
      </c>
      <c r="AV27" s="2">
        <f t="shared" si="75"/>
        <v>0</v>
      </c>
      <c r="AW27" s="2">
        <f>SUM(AC27:AG27)</f>
        <v>8.8453773566381777</v>
      </c>
      <c r="AX27" s="2">
        <f>SUM(AC27:AL27)</f>
        <v>12.333081594026915</v>
      </c>
      <c r="AY27" s="2">
        <f t="shared" si="80"/>
        <v>14.589266450394351</v>
      </c>
    </row>
    <row r="28" spans="2:78" x14ac:dyDescent="0.25">
      <c r="B28" s="2" t="s">
        <v>6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0.5</v>
      </c>
      <c r="J28" s="2">
        <v>0.5</v>
      </c>
      <c r="K28" s="2">
        <v>1</v>
      </c>
      <c r="L28" s="2">
        <v>1</v>
      </c>
      <c r="M28" s="2">
        <v>1</v>
      </c>
      <c r="N28" s="2">
        <v>1</v>
      </c>
      <c r="O28" s="2">
        <v>0.5</v>
      </c>
      <c r="P28" s="2">
        <v>0.5</v>
      </c>
      <c r="Q28" s="2">
        <v>0.5</v>
      </c>
      <c r="R28" s="2">
        <v>0.5</v>
      </c>
      <c r="S28" s="2">
        <v>0.5</v>
      </c>
      <c r="T28" s="2">
        <v>0.5</v>
      </c>
      <c r="U28" s="2">
        <v>0.5</v>
      </c>
      <c r="V28" s="2">
        <v>0.5</v>
      </c>
      <c r="W28" s="2">
        <f t="shared" si="54"/>
        <v>1</v>
      </c>
      <c r="X28" s="2">
        <f t="shared" si="55"/>
        <v>1</v>
      </c>
      <c r="Y28" s="2">
        <f t="shared" si="56"/>
        <v>1</v>
      </c>
      <c r="Z28" s="2">
        <f t="shared" si="76"/>
        <v>1</v>
      </c>
      <c r="AA28" s="2">
        <f t="shared" si="77"/>
        <v>0.8</v>
      </c>
      <c r="AB28" s="2">
        <f t="shared" si="78"/>
        <v>0.5</v>
      </c>
      <c r="AC28" s="2">
        <f t="shared" si="79"/>
        <v>3</v>
      </c>
      <c r="AD28" s="2">
        <f t="shared" si="57"/>
        <v>1.8927892607143721</v>
      </c>
      <c r="AE28" s="2">
        <f t="shared" si="58"/>
        <v>1.5</v>
      </c>
      <c r="AF28" s="2">
        <f t="shared" si="59"/>
        <v>1.2920296742201793</v>
      </c>
      <c r="AG28" s="2">
        <f t="shared" si="60"/>
        <v>1.1605584217036249</v>
      </c>
      <c r="AH28" s="2">
        <f t="shared" si="61"/>
        <v>1.0686215613240666</v>
      </c>
      <c r="AI28" s="2">
        <f t="shared" si="62"/>
        <v>0.33333333333333331</v>
      </c>
      <c r="AJ28" s="2">
        <f t="shared" si="63"/>
        <v>0.31546487678572871</v>
      </c>
      <c r="AK28" s="2">
        <f t="shared" si="64"/>
        <v>0.90308998699194354</v>
      </c>
      <c r="AL28" s="2">
        <f t="shared" si="65"/>
        <v>0.86719447895366342</v>
      </c>
      <c r="AM28" s="2">
        <f t="shared" si="66"/>
        <v>0.8368288369533895</v>
      </c>
      <c r="AN28" s="2">
        <f t="shared" si="67"/>
        <v>0.81071446328195917</v>
      </c>
      <c r="AO28" s="2">
        <f t="shared" si="68"/>
        <v>0.26264953503719357</v>
      </c>
      <c r="AP28" s="2">
        <f t="shared" si="69"/>
        <v>0.2559580248098155</v>
      </c>
      <c r="AQ28" s="2">
        <f t="shared" si="70"/>
        <v>0.25</v>
      </c>
      <c r="AR28" s="2">
        <f t="shared" si="71"/>
        <v>0.24465054211822598</v>
      </c>
      <c r="AS28" s="2">
        <f t="shared" si="72"/>
        <v>0.23981246656813146</v>
      </c>
      <c r="AT28" s="2">
        <f t="shared" si="73"/>
        <v>0.23540891336663824</v>
      </c>
      <c r="AU28" s="2">
        <f t="shared" si="74"/>
        <v>0.23137821315975915</v>
      </c>
      <c r="AV28" s="2">
        <f t="shared" si="75"/>
        <v>0.22767024869695299</v>
      </c>
      <c r="AW28" s="2">
        <f>SUM(AC28:AG28)</f>
        <v>8.8453773566381777</v>
      </c>
      <c r="AX28" s="2">
        <f>SUM(AC28:AL28)</f>
        <v>12.333081594026915</v>
      </c>
      <c r="AY28" s="2">
        <f t="shared" si="80"/>
        <v>15.928152838018981</v>
      </c>
    </row>
    <row r="29" spans="2:78" x14ac:dyDescent="0.25">
      <c r="B29" s="2" t="s">
        <v>7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0.5</v>
      </c>
      <c r="T29" s="2">
        <v>1</v>
      </c>
      <c r="U29" s="2">
        <v>1</v>
      </c>
      <c r="V29" s="2">
        <v>1</v>
      </c>
      <c r="W29" s="2">
        <f t="shared" si="54"/>
        <v>1</v>
      </c>
      <c r="X29" s="2">
        <f t="shared" si="55"/>
        <v>1</v>
      </c>
      <c r="Y29" s="2">
        <f t="shared" si="56"/>
        <v>1</v>
      </c>
      <c r="Z29" s="2">
        <f t="shared" si="76"/>
        <v>1</v>
      </c>
      <c r="AA29" s="2">
        <f t="shared" si="77"/>
        <v>1</v>
      </c>
      <c r="AB29" s="2">
        <f t="shared" si="78"/>
        <v>0.95</v>
      </c>
      <c r="AC29" s="2">
        <f t="shared" si="79"/>
        <v>3</v>
      </c>
      <c r="AD29" s="2">
        <f t="shared" si="57"/>
        <v>1.8927892607143721</v>
      </c>
      <c r="AE29" s="2">
        <f t="shared" si="58"/>
        <v>1.5</v>
      </c>
      <c r="AF29" s="2">
        <f t="shared" si="59"/>
        <v>1.2920296742201793</v>
      </c>
      <c r="AG29" s="2">
        <f t="shared" si="60"/>
        <v>1.1605584217036249</v>
      </c>
      <c r="AH29" s="2">
        <f t="shared" si="61"/>
        <v>1.0686215613240666</v>
      </c>
      <c r="AI29" s="2">
        <f t="shared" si="62"/>
        <v>1</v>
      </c>
      <c r="AJ29" s="2">
        <f t="shared" si="63"/>
        <v>0.94639463035718607</v>
      </c>
      <c r="AK29" s="2">
        <f t="shared" si="64"/>
        <v>0.90308998699194354</v>
      </c>
      <c r="AL29" s="2">
        <f t="shared" si="65"/>
        <v>0.86719447895366342</v>
      </c>
      <c r="AM29" s="2">
        <f t="shared" si="66"/>
        <v>0.8368288369533895</v>
      </c>
      <c r="AN29" s="2">
        <f t="shared" si="67"/>
        <v>0.81071446328195917</v>
      </c>
      <c r="AO29" s="2">
        <f t="shared" si="68"/>
        <v>0.78794860511158071</v>
      </c>
      <c r="AP29" s="2">
        <f t="shared" si="69"/>
        <v>0.76787407442944644</v>
      </c>
      <c r="AQ29" s="2">
        <f t="shared" si="70"/>
        <v>0.75</v>
      </c>
      <c r="AR29" s="2">
        <f t="shared" si="71"/>
        <v>0.73395162635467803</v>
      </c>
      <c r="AS29" s="2">
        <f t="shared" si="72"/>
        <v>0.23981246656813146</v>
      </c>
      <c r="AT29" s="2">
        <f t="shared" si="73"/>
        <v>0.70622674009991471</v>
      </c>
      <c r="AU29" s="2">
        <f t="shared" si="74"/>
        <v>0.69413463947927745</v>
      </c>
      <c r="AV29" s="2">
        <f t="shared" si="75"/>
        <v>0.68301074609085888</v>
      </c>
      <c r="AW29" s="2">
        <f>SUM(AC29:AG29)</f>
        <v>8.8453773566381777</v>
      </c>
      <c r="AX29" s="2">
        <f>SUM(AC29:AL29)</f>
        <v>13.630678014265039</v>
      </c>
      <c r="AY29" s="2">
        <f t="shared" si="80"/>
        <v>20.641180212634275</v>
      </c>
    </row>
    <row r="32" spans="2:78" x14ac:dyDescent="0.25">
      <c r="B32" s="2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8</v>
      </c>
      <c r="X32" s="2"/>
      <c r="Y32" s="2"/>
      <c r="Z32" s="4" t="s">
        <v>16</v>
      </c>
      <c r="AA32" s="4"/>
      <c r="AB32" s="4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 t="s">
        <v>10</v>
      </c>
      <c r="AX32" s="2"/>
    </row>
    <row r="33" spans="2:51" x14ac:dyDescent="0.25">
      <c r="B33" s="2"/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2">
        <v>11</v>
      </c>
      <c r="N33" s="2">
        <v>12</v>
      </c>
      <c r="O33" s="2">
        <v>13</v>
      </c>
      <c r="P33" s="2">
        <v>14</v>
      </c>
      <c r="Q33" s="2">
        <v>15</v>
      </c>
      <c r="R33" s="2">
        <v>16</v>
      </c>
      <c r="S33" s="2">
        <v>17</v>
      </c>
      <c r="T33" s="2">
        <v>18</v>
      </c>
      <c r="U33" s="2">
        <v>19</v>
      </c>
      <c r="V33" s="2">
        <v>20</v>
      </c>
      <c r="W33" s="2" t="s">
        <v>0</v>
      </c>
      <c r="X33" s="2" t="s">
        <v>9</v>
      </c>
      <c r="Y33" s="2" t="s">
        <v>13</v>
      </c>
      <c r="Z33" s="2" t="s">
        <v>0</v>
      </c>
      <c r="AA33" s="2" t="s">
        <v>9</v>
      </c>
      <c r="AB33" s="2" t="s">
        <v>13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 t="s">
        <v>11</v>
      </c>
      <c r="AX33" s="2" t="s">
        <v>12</v>
      </c>
      <c r="AY33" s="2" t="s">
        <v>13</v>
      </c>
    </row>
    <row r="34" spans="2:5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f>AVERAGE(W35:W39)</f>
        <v>1</v>
      </c>
      <c r="X34" s="2">
        <f>AVERAGE(X35:X39)</f>
        <v>1</v>
      </c>
      <c r="Y34" s="2">
        <f>AVERAGE(Y35:Y39)</f>
        <v>0.95</v>
      </c>
      <c r="Z34" s="2">
        <f>AVERAGE(Z35:Z39)</f>
        <v>1</v>
      </c>
      <c r="AA34" s="2">
        <f>AVERAGE(AA35:AA39)</f>
        <v>0.91999999999999993</v>
      </c>
      <c r="AB34" s="2">
        <f>AVERAGE(AB35:AB39)</f>
        <v>0.73000000000000009</v>
      </c>
      <c r="AC34" s="2">
        <v>1</v>
      </c>
      <c r="AD34" s="2">
        <v>2</v>
      </c>
      <c r="AE34" s="2">
        <v>3</v>
      </c>
      <c r="AF34" s="2">
        <v>4</v>
      </c>
      <c r="AG34" s="2">
        <v>5</v>
      </c>
      <c r="AH34" s="2">
        <v>6</v>
      </c>
      <c r="AI34" s="2">
        <v>7</v>
      </c>
      <c r="AJ34" s="2">
        <v>8</v>
      </c>
      <c r="AK34" s="2">
        <v>9</v>
      </c>
      <c r="AL34" s="2">
        <v>10</v>
      </c>
      <c r="AM34" s="2">
        <v>11</v>
      </c>
      <c r="AN34" s="2">
        <v>12</v>
      </c>
      <c r="AO34" s="2">
        <v>13</v>
      </c>
      <c r="AP34" s="2">
        <v>14</v>
      </c>
      <c r="AQ34" s="2">
        <v>15</v>
      </c>
      <c r="AR34" s="2">
        <v>16</v>
      </c>
      <c r="AS34" s="2">
        <v>17</v>
      </c>
      <c r="AT34" s="2">
        <v>18</v>
      </c>
      <c r="AU34" s="2">
        <v>19</v>
      </c>
      <c r="AV34" s="2">
        <v>20</v>
      </c>
      <c r="AW34" s="2">
        <f>AVERAGE(AW35:AW39)</f>
        <v>8.8453773566381777</v>
      </c>
      <c r="AX34" s="2">
        <f>AVERAGE(AX35:AX39)</f>
        <v>13.111639446169789</v>
      </c>
      <c r="AY34" s="2">
        <f>AVERAGE(AY35:AY39)</f>
        <v>18.117405705475072</v>
      </c>
    </row>
    <row r="35" spans="2:51" x14ac:dyDescent="0.25">
      <c r="B35" s="2" t="s">
        <v>3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0.5</v>
      </c>
      <c r="W35" s="2">
        <f t="shared" ref="W34:W39" si="81">COUNTIF(C35:G35,"&gt;0")/5</f>
        <v>1</v>
      </c>
      <c r="X35" s="2">
        <f t="shared" ref="X34:X39" si="82">COUNTIF(C35:L35,"&gt;0")/10</f>
        <v>1</v>
      </c>
      <c r="Y35" s="2">
        <f t="shared" ref="Y35:Y39" si="83">COUNTIF(C35:V35,"&gt;0")/20</f>
        <v>1</v>
      </c>
      <c r="Z35" s="2">
        <f>COUNTIF(C35:G35,"=1")/5</f>
        <v>1</v>
      </c>
      <c r="AA35" s="2">
        <f>COUNTIF(C35:L35,"=1")/10</f>
        <v>1</v>
      </c>
      <c r="AB35" s="2">
        <f>COUNTIF(C35:V35,"=1")/20</f>
        <v>0.95</v>
      </c>
      <c r="AC35" s="2">
        <f>((2^(C35*2))-1)/LOG(C$3+1,2)</f>
        <v>3</v>
      </c>
      <c r="AD35" s="2">
        <f t="shared" ref="AD35:AD39" si="84">((2^(D35*2))-1)/LOG(D$3+1,2)</f>
        <v>1.8927892607143721</v>
      </c>
      <c r="AE35" s="2">
        <f t="shared" ref="AE35:AE39" si="85">((2^(E35*2))-1)/LOG(E$3+1,2)</f>
        <v>1.5</v>
      </c>
      <c r="AF35" s="2">
        <f t="shared" ref="AF35:AF39" si="86">((2^(F35*2))-1)/LOG(F$3+1,2)</f>
        <v>1.2920296742201793</v>
      </c>
      <c r="AG35" s="2">
        <f t="shared" ref="AG35:AG39" si="87">((2^(G35*2))-1)/LOG(G$3+1,2)</f>
        <v>1.1605584217036249</v>
      </c>
      <c r="AH35" s="2">
        <f t="shared" ref="AH35:AH39" si="88">((2^(H35*2))-1)/LOG(H$3+1,2)</f>
        <v>1.0686215613240666</v>
      </c>
      <c r="AI35" s="2">
        <f t="shared" ref="AI35:AI39" si="89">((2^(I35*2))-1)/LOG(I$3+1,2)</f>
        <v>1</v>
      </c>
      <c r="AJ35" s="2">
        <f t="shared" ref="AJ35:AJ39" si="90">((2^(J35*2))-1)/LOG(J$3+1,2)</f>
        <v>0.94639463035718607</v>
      </c>
      <c r="AK35" s="2">
        <f t="shared" ref="AK35:AK39" si="91">((2^(K35*2))-1)/LOG(K$3+1,2)</f>
        <v>0.90308998699194354</v>
      </c>
      <c r="AL35" s="2">
        <f t="shared" ref="AL35:AL39" si="92">((2^(L35*2))-1)/LOG(L$3+1,2)</f>
        <v>0.86719447895366342</v>
      </c>
      <c r="AM35" s="2">
        <f t="shared" ref="AM35:AM39" si="93">((2^(M35*2))-1)/LOG(M$3+1,2)</f>
        <v>0.8368288369533895</v>
      </c>
      <c r="AN35" s="2">
        <f t="shared" ref="AN35:AN39" si="94">((2^(N35*2))-1)/LOG(N$3+1,2)</f>
        <v>0.81071446328195917</v>
      </c>
      <c r="AO35" s="2">
        <f t="shared" ref="AO35:AO39" si="95">((2^(O35*2))-1)/LOG(O$3+1,2)</f>
        <v>0.78794860511158071</v>
      </c>
      <c r="AP35" s="2">
        <f t="shared" ref="AP35:AP39" si="96">((2^(P35*2))-1)/LOG(P$3+1,2)</f>
        <v>0.76787407442944644</v>
      </c>
      <c r="AQ35" s="2">
        <f t="shared" ref="AQ35:AQ39" si="97">((2^(Q35*2))-1)/LOG(Q$3+1,2)</f>
        <v>0.75</v>
      </c>
      <c r="AR35" s="2">
        <f t="shared" ref="AR35:AR39" si="98">((2^(R35*2))-1)/LOG(R$3+1,2)</f>
        <v>0.73395162635467803</v>
      </c>
      <c r="AS35" s="2">
        <f t="shared" ref="AS35:AS39" si="99">((2^(S35*2))-1)/LOG(S$3+1,2)</f>
        <v>0.71943739970439435</v>
      </c>
      <c r="AT35" s="2">
        <f t="shared" ref="AT35:AT39" si="100">((2^(T35*2))-1)/LOG(T$3+1,2)</f>
        <v>0.70622674009991471</v>
      </c>
      <c r="AU35" s="2">
        <f t="shared" ref="AU35:AU39" si="101">((2^(U35*2))-1)/LOG(U$3+1,2)</f>
        <v>0.69413463947927745</v>
      </c>
      <c r="AV35" s="2">
        <f t="shared" ref="AV35:AV39" si="102">((2^(V35*2))-1)/LOG(V$3+1,2)</f>
        <v>0.22767024869695299</v>
      </c>
      <c r="AW35" s="2">
        <f>SUM(AC35:AG35)</f>
        <v>8.8453773566381777</v>
      </c>
      <c r="AX35" s="2">
        <f>SUM(AC35:AL35)</f>
        <v>13.630678014265039</v>
      </c>
      <c r="AY35" s="2">
        <f>SUM(AC35:AV35)</f>
        <v>20.665464648376631</v>
      </c>
    </row>
    <row r="36" spans="2:51" x14ac:dyDescent="0.25">
      <c r="B36" s="2" t="s">
        <v>4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0.5</v>
      </c>
      <c r="S36" s="2">
        <v>0.5</v>
      </c>
      <c r="T36" s="2">
        <v>0.5</v>
      </c>
      <c r="U36" s="2">
        <v>0.5</v>
      </c>
      <c r="V36" s="2">
        <v>0.5</v>
      </c>
      <c r="W36" s="2">
        <f t="shared" si="81"/>
        <v>1</v>
      </c>
      <c r="X36" s="2">
        <f t="shared" si="82"/>
        <v>1</v>
      </c>
      <c r="Y36" s="2">
        <f t="shared" si="83"/>
        <v>1</v>
      </c>
      <c r="Z36" s="2">
        <f t="shared" ref="Z36:Z39" si="103">COUNTIF(C36:G36,"=1")/5</f>
        <v>1</v>
      </c>
      <c r="AA36" s="2">
        <f t="shared" ref="AA36:AA39" si="104">COUNTIF(C36:L36,"=1")/10</f>
        <v>1</v>
      </c>
      <c r="AB36" s="2">
        <f t="shared" ref="AB36:AB39" si="105">COUNTIF(C36:V36,"=1")/20</f>
        <v>0.75</v>
      </c>
      <c r="AC36" s="2">
        <f t="shared" ref="AC36:AC39" si="106">((2^(C36*2))-1)/LOG(C$3+1,2)</f>
        <v>3</v>
      </c>
      <c r="AD36" s="2">
        <f t="shared" si="84"/>
        <v>1.8927892607143721</v>
      </c>
      <c r="AE36" s="2">
        <f t="shared" si="85"/>
        <v>1.5</v>
      </c>
      <c r="AF36" s="2">
        <f t="shared" si="86"/>
        <v>1.2920296742201793</v>
      </c>
      <c r="AG36" s="2">
        <f t="shared" si="87"/>
        <v>1.1605584217036249</v>
      </c>
      <c r="AH36" s="2">
        <f t="shared" si="88"/>
        <v>1.0686215613240666</v>
      </c>
      <c r="AI36" s="2">
        <f t="shared" si="89"/>
        <v>1</v>
      </c>
      <c r="AJ36" s="2">
        <f t="shared" si="90"/>
        <v>0.94639463035718607</v>
      </c>
      <c r="AK36" s="2">
        <f t="shared" si="91"/>
        <v>0.90308998699194354</v>
      </c>
      <c r="AL36" s="2">
        <f t="shared" si="92"/>
        <v>0.86719447895366342</v>
      </c>
      <c r="AM36" s="2">
        <f t="shared" si="93"/>
        <v>0.8368288369533895</v>
      </c>
      <c r="AN36" s="2">
        <f t="shared" si="94"/>
        <v>0.81071446328195917</v>
      </c>
      <c r="AO36" s="2">
        <f t="shared" si="95"/>
        <v>0.78794860511158071</v>
      </c>
      <c r="AP36" s="2">
        <f t="shared" si="96"/>
        <v>0.76787407442944644</v>
      </c>
      <c r="AQ36" s="2">
        <f t="shared" si="97"/>
        <v>0.75</v>
      </c>
      <c r="AR36" s="2">
        <f t="shared" si="98"/>
        <v>0.24465054211822598</v>
      </c>
      <c r="AS36" s="2">
        <f t="shared" si="99"/>
        <v>0.23981246656813146</v>
      </c>
      <c r="AT36" s="2">
        <f t="shared" si="100"/>
        <v>0.23540891336663824</v>
      </c>
      <c r="AU36" s="2">
        <f t="shared" si="101"/>
        <v>0.23137821315975915</v>
      </c>
      <c r="AV36" s="2">
        <f t="shared" si="102"/>
        <v>0.22767024869695299</v>
      </c>
      <c r="AW36" s="2">
        <f>SUM(AC36:AG36)</f>
        <v>8.8453773566381777</v>
      </c>
      <c r="AX36" s="2">
        <f>SUM(AC36:AL36)</f>
        <v>13.630678014265039</v>
      </c>
      <c r="AY36" s="2">
        <f t="shared" ref="AY36:AY39" si="107">SUM(AC36:AV36)</f>
        <v>18.762964377951121</v>
      </c>
    </row>
    <row r="37" spans="2:51" x14ac:dyDescent="0.25">
      <c r="B37" s="2" t="s">
        <v>5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0.5</v>
      </c>
      <c r="J37" s="2">
        <v>0.5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0.5</v>
      </c>
      <c r="R37" s="2">
        <v>0</v>
      </c>
      <c r="S37" s="2">
        <v>0.5</v>
      </c>
      <c r="T37" s="2">
        <v>0.5</v>
      </c>
      <c r="U37" s="2">
        <v>1</v>
      </c>
      <c r="V37" s="2">
        <v>0</v>
      </c>
      <c r="W37" s="2">
        <f t="shared" si="81"/>
        <v>1</v>
      </c>
      <c r="X37" s="2">
        <f t="shared" si="82"/>
        <v>1</v>
      </c>
      <c r="Y37" s="2">
        <f t="shared" si="83"/>
        <v>0.75</v>
      </c>
      <c r="Z37" s="2">
        <f t="shared" si="103"/>
        <v>1</v>
      </c>
      <c r="AA37" s="2">
        <f t="shared" si="104"/>
        <v>0.8</v>
      </c>
      <c r="AB37" s="2">
        <f t="shared" si="105"/>
        <v>0.5</v>
      </c>
      <c r="AC37" s="2">
        <f t="shared" si="106"/>
        <v>3</v>
      </c>
      <c r="AD37" s="2">
        <f t="shared" si="84"/>
        <v>1.8927892607143721</v>
      </c>
      <c r="AE37" s="2">
        <f t="shared" si="85"/>
        <v>1.5</v>
      </c>
      <c r="AF37" s="2">
        <f t="shared" si="86"/>
        <v>1.2920296742201793</v>
      </c>
      <c r="AG37" s="2">
        <f t="shared" si="87"/>
        <v>1.1605584217036249</v>
      </c>
      <c r="AH37" s="2">
        <f t="shared" si="88"/>
        <v>1.0686215613240666</v>
      </c>
      <c r="AI37" s="2">
        <f t="shared" si="89"/>
        <v>0.33333333333333331</v>
      </c>
      <c r="AJ37" s="2">
        <f t="shared" si="90"/>
        <v>0.31546487678572871</v>
      </c>
      <c r="AK37" s="2">
        <f t="shared" si="91"/>
        <v>0.90308998699194354</v>
      </c>
      <c r="AL37" s="2">
        <f t="shared" si="92"/>
        <v>0.86719447895366342</v>
      </c>
      <c r="AM37" s="2">
        <f t="shared" si="93"/>
        <v>0.8368288369533895</v>
      </c>
      <c r="AN37" s="2">
        <f t="shared" si="94"/>
        <v>0</v>
      </c>
      <c r="AO37" s="2">
        <f t="shared" si="95"/>
        <v>0</v>
      </c>
      <c r="AP37" s="2">
        <f t="shared" si="96"/>
        <v>0</v>
      </c>
      <c r="AQ37" s="2">
        <f t="shared" si="97"/>
        <v>0.25</v>
      </c>
      <c r="AR37" s="2">
        <f t="shared" si="98"/>
        <v>0</v>
      </c>
      <c r="AS37" s="2">
        <f t="shared" si="99"/>
        <v>0.23981246656813146</v>
      </c>
      <c r="AT37" s="2">
        <f t="shared" si="100"/>
        <v>0.23540891336663824</v>
      </c>
      <c r="AU37" s="2">
        <f t="shared" si="101"/>
        <v>0.69413463947927745</v>
      </c>
      <c r="AV37" s="2">
        <f t="shared" si="102"/>
        <v>0</v>
      </c>
      <c r="AW37" s="2">
        <f>SUM(AC37:AG37)</f>
        <v>8.8453773566381777</v>
      </c>
      <c r="AX37" s="2">
        <f>SUM(AC37:AL37)</f>
        <v>12.333081594026915</v>
      </c>
      <c r="AY37" s="2">
        <f t="shared" si="107"/>
        <v>14.589266450394351</v>
      </c>
    </row>
    <row r="38" spans="2:51" x14ac:dyDescent="0.25">
      <c r="B38" s="2" t="s">
        <v>6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0.5</v>
      </c>
      <c r="J38" s="2">
        <v>0.5</v>
      </c>
      <c r="K38" s="2">
        <v>1</v>
      </c>
      <c r="L38" s="2">
        <v>1</v>
      </c>
      <c r="M38" s="2">
        <v>1</v>
      </c>
      <c r="N38" s="2">
        <v>1</v>
      </c>
      <c r="O38" s="2">
        <v>0.5</v>
      </c>
      <c r="P38" s="2">
        <v>0.5</v>
      </c>
      <c r="Q38" s="2">
        <v>0.5</v>
      </c>
      <c r="R38" s="2">
        <v>0.5</v>
      </c>
      <c r="S38" s="2">
        <v>0.5</v>
      </c>
      <c r="T38" s="2">
        <v>0.5</v>
      </c>
      <c r="U38" s="2">
        <v>0.5</v>
      </c>
      <c r="V38" s="2">
        <v>0.5</v>
      </c>
      <c r="W38" s="2">
        <f t="shared" si="81"/>
        <v>1</v>
      </c>
      <c r="X38" s="2">
        <f t="shared" si="82"/>
        <v>1</v>
      </c>
      <c r="Y38" s="2">
        <f t="shared" si="83"/>
        <v>1</v>
      </c>
      <c r="Z38" s="2">
        <f t="shared" si="103"/>
        <v>1</v>
      </c>
      <c r="AA38" s="2">
        <f t="shared" si="104"/>
        <v>0.8</v>
      </c>
      <c r="AB38" s="2">
        <f t="shared" si="105"/>
        <v>0.5</v>
      </c>
      <c r="AC38" s="2">
        <f t="shared" si="106"/>
        <v>3</v>
      </c>
      <c r="AD38" s="2">
        <f t="shared" si="84"/>
        <v>1.8927892607143721</v>
      </c>
      <c r="AE38" s="2">
        <f t="shared" si="85"/>
        <v>1.5</v>
      </c>
      <c r="AF38" s="2">
        <f t="shared" si="86"/>
        <v>1.2920296742201793</v>
      </c>
      <c r="AG38" s="2">
        <f t="shared" si="87"/>
        <v>1.1605584217036249</v>
      </c>
      <c r="AH38" s="2">
        <f t="shared" si="88"/>
        <v>1.0686215613240666</v>
      </c>
      <c r="AI38" s="2">
        <f t="shared" si="89"/>
        <v>0.33333333333333331</v>
      </c>
      <c r="AJ38" s="2">
        <f t="shared" si="90"/>
        <v>0.31546487678572871</v>
      </c>
      <c r="AK38" s="2">
        <f t="shared" si="91"/>
        <v>0.90308998699194354</v>
      </c>
      <c r="AL38" s="2">
        <f t="shared" si="92"/>
        <v>0.86719447895366342</v>
      </c>
      <c r="AM38" s="2">
        <f t="shared" si="93"/>
        <v>0.8368288369533895</v>
      </c>
      <c r="AN38" s="2">
        <f t="shared" si="94"/>
        <v>0.81071446328195917</v>
      </c>
      <c r="AO38" s="2">
        <f t="shared" si="95"/>
        <v>0.26264953503719357</v>
      </c>
      <c r="AP38" s="2">
        <f t="shared" si="96"/>
        <v>0.2559580248098155</v>
      </c>
      <c r="AQ38" s="2">
        <f t="shared" si="97"/>
        <v>0.25</v>
      </c>
      <c r="AR38" s="2">
        <f t="shared" si="98"/>
        <v>0.24465054211822598</v>
      </c>
      <c r="AS38" s="2">
        <f t="shared" si="99"/>
        <v>0.23981246656813146</v>
      </c>
      <c r="AT38" s="2">
        <f t="shared" si="100"/>
        <v>0.23540891336663824</v>
      </c>
      <c r="AU38" s="2">
        <f t="shared" si="101"/>
        <v>0.23137821315975915</v>
      </c>
      <c r="AV38" s="2">
        <f t="shared" si="102"/>
        <v>0.22767024869695299</v>
      </c>
      <c r="AW38" s="2">
        <f>SUM(AC38:AG38)</f>
        <v>8.8453773566381777</v>
      </c>
      <c r="AX38" s="2">
        <f>SUM(AC38:AL38)</f>
        <v>12.333081594026915</v>
      </c>
      <c r="AY38" s="2">
        <f t="shared" si="107"/>
        <v>15.928152838018981</v>
      </c>
    </row>
    <row r="39" spans="2:51" x14ac:dyDescent="0.25">
      <c r="B39" s="2" t="s">
        <v>7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0.5</v>
      </c>
      <c r="T39" s="2">
        <v>1</v>
      </c>
      <c r="U39" s="2">
        <v>1</v>
      </c>
      <c r="V39" s="2">
        <v>1</v>
      </c>
      <c r="W39" s="2">
        <f t="shared" si="81"/>
        <v>1</v>
      </c>
      <c r="X39" s="2">
        <f t="shared" si="82"/>
        <v>1</v>
      </c>
      <c r="Y39" s="2">
        <f t="shared" si="83"/>
        <v>1</v>
      </c>
      <c r="Z39" s="2">
        <f t="shared" si="103"/>
        <v>1</v>
      </c>
      <c r="AA39" s="2">
        <f t="shared" si="104"/>
        <v>1</v>
      </c>
      <c r="AB39" s="2">
        <f t="shared" si="105"/>
        <v>0.95</v>
      </c>
      <c r="AC39" s="2">
        <f t="shared" si="106"/>
        <v>3</v>
      </c>
      <c r="AD39" s="2">
        <f t="shared" si="84"/>
        <v>1.8927892607143721</v>
      </c>
      <c r="AE39" s="2">
        <f t="shared" si="85"/>
        <v>1.5</v>
      </c>
      <c r="AF39" s="2">
        <f t="shared" si="86"/>
        <v>1.2920296742201793</v>
      </c>
      <c r="AG39" s="2">
        <f t="shared" si="87"/>
        <v>1.1605584217036249</v>
      </c>
      <c r="AH39" s="2">
        <f t="shared" si="88"/>
        <v>1.0686215613240666</v>
      </c>
      <c r="AI39" s="2">
        <f t="shared" si="89"/>
        <v>1</v>
      </c>
      <c r="AJ39" s="2">
        <f t="shared" si="90"/>
        <v>0.94639463035718607</v>
      </c>
      <c r="AK39" s="2">
        <f t="shared" si="91"/>
        <v>0.90308998699194354</v>
      </c>
      <c r="AL39" s="2">
        <f t="shared" si="92"/>
        <v>0.86719447895366342</v>
      </c>
      <c r="AM39" s="2">
        <f t="shared" si="93"/>
        <v>0.8368288369533895</v>
      </c>
      <c r="AN39" s="2">
        <f t="shared" si="94"/>
        <v>0.81071446328195917</v>
      </c>
      <c r="AO39" s="2">
        <f t="shared" si="95"/>
        <v>0.78794860511158071</v>
      </c>
      <c r="AP39" s="2">
        <f t="shared" si="96"/>
        <v>0.76787407442944644</v>
      </c>
      <c r="AQ39" s="2">
        <f t="shared" si="97"/>
        <v>0.75</v>
      </c>
      <c r="AR39" s="2">
        <f t="shared" si="98"/>
        <v>0.73395162635467803</v>
      </c>
      <c r="AS39" s="2">
        <f t="shared" si="99"/>
        <v>0.23981246656813146</v>
      </c>
      <c r="AT39" s="2">
        <f t="shared" si="100"/>
        <v>0.70622674009991471</v>
      </c>
      <c r="AU39" s="2">
        <f t="shared" si="101"/>
        <v>0.69413463947927745</v>
      </c>
      <c r="AV39" s="2">
        <f t="shared" si="102"/>
        <v>0.68301074609085888</v>
      </c>
      <c r="AW39" s="2">
        <f>SUM(AC39:AG39)</f>
        <v>8.8453773566381777</v>
      </c>
      <c r="AX39" s="2">
        <f>SUM(AC39:AL39)</f>
        <v>13.630678014265039</v>
      </c>
      <c r="AY39" s="2">
        <f t="shared" si="107"/>
        <v>20.641180212634275</v>
      </c>
    </row>
  </sheetData>
  <mergeCells count="7">
    <mergeCell ref="Z2:AB2"/>
    <mergeCell ref="W2:Y2"/>
    <mergeCell ref="Z12:AB12"/>
    <mergeCell ref="Z22:AB22"/>
    <mergeCell ref="Z32:AB32"/>
    <mergeCell ref="W12:Y12"/>
    <mergeCell ref="W22:Y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L24" sqref="L24"/>
    </sheetView>
  </sheetViews>
  <sheetFormatPr defaultRowHeight="15" x14ac:dyDescent="0.25"/>
  <cols>
    <col min="2" max="2" width="14.85546875" bestFit="1" customWidth="1"/>
  </cols>
  <sheetData>
    <row r="2" spans="2:5" x14ac:dyDescent="0.25">
      <c r="B2" t="s">
        <v>18</v>
      </c>
      <c r="C2">
        <v>5</v>
      </c>
      <c r="D2">
        <v>10</v>
      </c>
      <c r="E2">
        <v>20</v>
      </c>
    </row>
    <row r="3" spans="2:5" x14ac:dyDescent="0.25">
      <c r="B3" t="s">
        <v>1</v>
      </c>
      <c r="C3">
        <v>0.91999999999999993</v>
      </c>
      <c r="D3">
        <v>0.82</v>
      </c>
      <c r="E3">
        <v>0.85</v>
      </c>
    </row>
    <row r="4" spans="2:5" x14ac:dyDescent="0.25">
      <c r="B4" t="s">
        <v>2</v>
      </c>
      <c r="C4">
        <v>0.96</v>
      </c>
      <c r="D4">
        <v>0.84000000000000008</v>
      </c>
      <c r="E4">
        <v>0.8</v>
      </c>
    </row>
    <row r="5" spans="2:5" x14ac:dyDescent="0.25">
      <c r="B5" t="s">
        <v>14</v>
      </c>
      <c r="C5">
        <v>1</v>
      </c>
      <c r="D5">
        <v>1</v>
      </c>
      <c r="E5">
        <v>0.95</v>
      </c>
    </row>
    <row r="7" spans="2:5" x14ac:dyDescent="0.25">
      <c r="B7" t="s">
        <v>19</v>
      </c>
      <c r="C7">
        <v>5</v>
      </c>
      <c r="D7">
        <v>10</v>
      </c>
      <c r="E7">
        <v>20</v>
      </c>
    </row>
    <row r="8" spans="2:5" x14ac:dyDescent="0.25">
      <c r="B8" t="s">
        <v>1</v>
      </c>
      <c r="C8">
        <v>0.84000000000000008</v>
      </c>
      <c r="D8">
        <v>0.61999999999999988</v>
      </c>
      <c r="E8">
        <v>0.51</v>
      </c>
    </row>
    <row r="9" spans="2:5" x14ac:dyDescent="0.25">
      <c r="B9" t="s">
        <v>2</v>
      </c>
      <c r="C9">
        <v>0.96</v>
      </c>
      <c r="D9">
        <v>0.7</v>
      </c>
      <c r="E9">
        <v>0.59000000000000008</v>
      </c>
    </row>
    <row r="10" spans="2:5" x14ac:dyDescent="0.25">
      <c r="B10" t="s">
        <v>14</v>
      </c>
      <c r="C10">
        <v>1</v>
      </c>
      <c r="D10">
        <v>0.91999999999999993</v>
      </c>
      <c r="E10">
        <v>0.73000000000000009</v>
      </c>
    </row>
    <row r="12" spans="2:5" x14ac:dyDescent="0.25">
      <c r="B12" t="s">
        <v>10</v>
      </c>
      <c r="C12">
        <v>5</v>
      </c>
      <c r="D12">
        <v>10</v>
      </c>
      <c r="E12">
        <v>20</v>
      </c>
    </row>
    <row r="13" spans="2:5" x14ac:dyDescent="0.25">
      <c r="B13" t="s">
        <v>1</v>
      </c>
      <c r="C13" s="5">
        <v>8.0001186145596002</v>
      </c>
      <c r="D13" s="5">
        <v>10.433752863807266</v>
      </c>
      <c r="E13" s="5">
        <v>14.625442669485754</v>
      </c>
    </row>
    <row r="14" spans="2:5" x14ac:dyDescent="0.25">
      <c r="B14" t="s">
        <v>2</v>
      </c>
      <c r="C14" s="5">
        <v>8.6132656722974534</v>
      </c>
      <c r="D14" s="5">
        <v>11.216944980043012</v>
      </c>
      <c r="E14" s="5">
        <v>15.510735150171755</v>
      </c>
    </row>
    <row r="15" spans="2:5" x14ac:dyDescent="0.25">
      <c r="B15" t="s">
        <v>14</v>
      </c>
      <c r="C15" s="5">
        <v>8.8453773566381777</v>
      </c>
      <c r="D15" s="5">
        <v>13.111639446169789</v>
      </c>
      <c r="E15" s="5">
        <v>18.117405705475072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Summarized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Artie</dc:creator>
  <cp:lastModifiedBy>Artie</cp:lastModifiedBy>
  <cp:lastPrinted>2014-02-19T15:29:15Z</cp:lastPrinted>
  <dcterms:created xsi:type="dcterms:W3CDTF">2014-02-19T08:28:57Z</dcterms:created>
  <dcterms:modified xsi:type="dcterms:W3CDTF">2014-02-20T16:51:08Z</dcterms:modified>
</cp:coreProperties>
</file>