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0" windowWidth="7635" windowHeight="1875"/>
  </bookViews>
  <sheets>
    <sheet name="Raw data" sheetId="1" r:id="rId1"/>
    <sheet name="Summarized data" sheetId="2" r:id="rId2"/>
  </sheets>
  <calcPr calcId="145621"/>
</workbook>
</file>

<file path=xl/calcChain.xml><?xml version="1.0" encoding="utf-8"?>
<calcChain xmlns="http://schemas.openxmlformats.org/spreadsheetml/2006/main">
  <c r="AB32" i="1" l="1"/>
  <c r="AA32" i="1"/>
  <c r="Z32" i="1"/>
  <c r="AB31" i="1"/>
  <c r="AA31" i="1"/>
  <c r="Z31" i="1"/>
  <c r="AB30" i="1"/>
  <c r="AA30" i="1"/>
  <c r="AA27" i="1" s="1"/>
  <c r="Z30" i="1"/>
  <c r="AB29" i="1"/>
  <c r="AA29" i="1"/>
  <c r="Z29" i="1"/>
  <c r="AB28" i="1"/>
  <c r="AA28" i="1"/>
  <c r="Z28" i="1"/>
  <c r="Z27" i="1" s="1"/>
  <c r="AB27" i="1"/>
  <c r="AB22" i="1"/>
  <c r="AA22" i="1"/>
  <c r="Z22" i="1"/>
  <c r="AB21" i="1"/>
  <c r="AA21" i="1"/>
  <c r="Z21" i="1"/>
  <c r="AB20" i="1"/>
  <c r="AA20" i="1"/>
  <c r="Z20" i="1"/>
  <c r="AB19" i="1"/>
  <c r="AA19" i="1"/>
  <c r="Z19" i="1"/>
  <c r="AB18" i="1"/>
  <c r="AB17" i="1" s="1"/>
  <c r="AA18" i="1"/>
  <c r="AA17" i="1" s="1"/>
  <c r="Z18" i="1"/>
  <c r="Z17" i="1"/>
  <c r="AB12" i="1"/>
  <c r="AB11" i="1"/>
  <c r="AB10" i="1"/>
  <c r="AB9" i="1"/>
  <c r="AB7" i="1" s="1"/>
  <c r="AA12" i="1"/>
  <c r="AA11" i="1"/>
  <c r="AA10" i="1"/>
  <c r="AA9" i="1"/>
  <c r="AA8" i="1"/>
  <c r="AB8" i="1"/>
  <c r="Z12" i="1"/>
  <c r="Z11" i="1"/>
  <c r="Z10" i="1"/>
  <c r="Z9" i="1"/>
  <c r="Z7" i="1" s="1"/>
  <c r="Z8" i="1"/>
  <c r="AY31" i="1"/>
  <c r="AY30" i="1"/>
  <c r="AY29" i="1"/>
  <c r="AY28" i="1"/>
  <c r="AY21" i="1"/>
  <c r="AY20" i="1"/>
  <c r="AY19" i="1"/>
  <c r="AY18" i="1"/>
  <c r="AY11" i="1"/>
  <c r="AY10" i="1"/>
  <c r="AY9" i="1"/>
  <c r="Y32" i="1"/>
  <c r="Y31" i="1"/>
  <c r="Y30" i="1"/>
  <c r="Y29" i="1"/>
  <c r="Y28" i="1"/>
  <c r="Y22" i="1"/>
  <c r="Y21" i="1"/>
  <c r="Y20" i="1"/>
  <c r="Y19" i="1"/>
  <c r="Y18" i="1"/>
  <c r="Y12" i="1"/>
  <c r="Y11" i="1"/>
  <c r="Y10" i="1"/>
  <c r="Y9" i="1"/>
  <c r="Y8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X32" i="1"/>
  <c r="W32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X31" i="1"/>
  <c r="W31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X30" i="1"/>
  <c r="W30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X29" i="1"/>
  <c r="W29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X28" i="1" s="1"/>
  <c r="AC28" i="1"/>
  <c r="AW28" i="1" s="1"/>
  <c r="X28" i="1"/>
  <c r="W28" i="1"/>
  <c r="AA7" i="1" l="1"/>
  <c r="AX32" i="1"/>
  <c r="AW32" i="1"/>
  <c r="AY32" i="1"/>
  <c r="AY27" i="1" s="1"/>
  <c r="Y7" i="1"/>
  <c r="Y27" i="1"/>
  <c r="AX31" i="1"/>
  <c r="W27" i="1"/>
  <c r="X27" i="1"/>
  <c r="Y17" i="1"/>
  <c r="AX30" i="1"/>
  <c r="AX29" i="1"/>
  <c r="AW29" i="1"/>
  <c r="AW30" i="1"/>
  <c r="AW31" i="1"/>
  <c r="AM18" i="1"/>
  <c r="AN18" i="1"/>
  <c r="AO18" i="1"/>
  <c r="AP18" i="1"/>
  <c r="AQ18" i="1"/>
  <c r="AR18" i="1"/>
  <c r="AS18" i="1"/>
  <c r="AT18" i="1"/>
  <c r="AU18" i="1"/>
  <c r="AV18" i="1"/>
  <c r="AM19" i="1"/>
  <c r="AN19" i="1"/>
  <c r="AO19" i="1"/>
  <c r="AP19" i="1"/>
  <c r="AQ19" i="1"/>
  <c r="AR19" i="1"/>
  <c r="AS19" i="1"/>
  <c r="AT19" i="1"/>
  <c r="AU19" i="1"/>
  <c r="AV19" i="1"/>
  <c r="AM20" i="1"/>
  <c r="AN20" i="1"/>
  <c r="AO20" i="1"/>
  <c r="AP20" i="1"/>
  <c r="AQ20" i="1"/>
  <c r="AR20" i="1"/>
  <c r="AS20" i="1"/>
  <c r="AT20" i="1"/>
  <c r="AU20" i="1"/>
  <c r="AV20" i="1"/>
  <c r="AM21" i="1"/>
  <c r="AN21" i="1"/>
  <c r="AO21" i="1"/>
  <c r="AP21" i="1"/>
  <c r="AQ21" i="1"/>
  <c r="AR21" i="1"/>
  <c r="AS21" i="1"/>
  <c r="AT21" i="1"/>
  <c r="AU21" i="1"/>
  <c r="AV21" i="1"/>
  <c r="AM22" i="1"/>
  <c r="AN22" i="1"/>
  <c r="AO22" i="1"/>
  <c r="AP22" i="1"/>
  <c r="AQ22" i="1"/>
  <c r="AR22" i="1"/>
  <c r="AS22" i="1"/>
  <c r="AT22" i="1"/>
  <c r="AU22" i="1"/>
  <c r="AV22" i="1"/>
  <c r="AM9" i="1"/>
  <c r="AN9" i="1"/>
  <c r="AO9" i="1"/>
  <c r="AP9" i="1"/>
  <c r="AQ9" i="1"/>
  <c r="AR9" i="1"/>
  <c r="AS9" i="1"/>
  <c r="AT9" i="1"/>
  <c r="AU9" i="1"/>
  <c r="AV9" i="1"/>
  <c r="AM10" i="1"/>
  <c r="AN10" i="1"/>
  <c r="AO10" i="1"/>
  <c r="AP10" i="1"/>
  <c r="AQ10" i="1"/>
  <c r="AR10" i="1"/>
  <c r="AS10" i="1"/>
  <c r="AT10" i="1"/>
  <c r="AU10" i="1"/>
  <c r="AV10" i="1"/>
  <c r="AM11" i="1"/>
  <c r="AN11" i="1"/>
  <c r="AO11" i="1"/>
  <c r="AP11" i="1"/>
  <c r="AQ11" i="1"/>
  <c r="AR11" i="1"/>
  <c r="AS11" i="1"/>
  <c r="AT11" i="1"/>
  <c r="AU11" i="1"/>
  <c r="AV11" i="1"/>
  <c r="AM12" i="1"/>
  <c r="AN12" i="1"/>
  <c r="AO12" i="1"/>
  <c r="AP12" i="1"/>
  <c r="AQ12" i="1"/>
  <c r="AR12" i="1"/>
  <c r="AS12" i="1"/>
  <c r="AT12" i="1"/>
  <c r="AU12" i="1"/>
  <c r="AV12" i="1"/>
  <c r="AV8" i="1"/>
  <c r="AU8" i="1"/>
  <c r="AT8" i="1"/>
  <c r="AS8" i="1"/>
  <c r="AR8" i="1"/>
  <c r="AQ8" i="1"/>
  <c r="AP8" i="1"/>
  <c r="AO8" i="1"/>
  <c r="AN8" i="1"/>
  <c r="AM8" i="1"/>
  <c r="X21" i="1"/>
  <c r="X11" i="1"/>
  <c r="AX27" i="1" l="1"/>
  <c r="AW27" i="1"/>
  <c r="AL22" i="1"/>
  <c r="AK22" i="1"/>
  <c r="AJ22" i="1"/>
  <c r="AI22" i="1"/>
  <c r="AH22" i="1"/>
  <c r="AG22" i="1"/>
  <c r="AF22" i="1"/>
  <c r="AE22" i="1"/>
  <c r="AD22" i="1"/>
  <c r="AC22" i="1"/>
  <c r="X22" i="1"/>
  <c r="X17" i="1" s="1"/>
  <c r="W22" i="1"/>
  <c r="AL21" i="1"/>
  <c r="AK21" i="1"/>
  <c r="AJ21" i="1"/>
  <c r="AI21" i="1"/>
  <c r="AH21" i="1"/>
  <c r="AG21" i="1"/>
  <c r="AF21" i="1"/>
  <c r="AE21" i="1"/>
  <c r="AD21" i="1"/>
  <c r="AC21" i="1"/>
  <c r="W21" i="1"/>
  <c r="AL20" i="1"/>
  <c r="AK20" i="1"/>
  <c r="AJ20" i="1"/>
  <c r="AI20" i="1"/>
  <c r="AH20" i="1"/>
  <c r="AG20" i="1"/>
  <c r="AF20" i="1"/>
  <c r="AE20" i="1"/>
  <c r="AD20" i="1"/>
  <c r="AC20" i="1"/>
  <c r="X20" i="1"/>
  <c r="W20" i="1"/>
  <c r="AL19" i="1"/>
  <c r="AK19" i="1"/>
  <c r="AJ19" i="1"/>
  <c r="AI19" i="1"/>
  <c r="AH19" i="1"/>
  <c r="AG19" i="1"/>
  <c r="AF19" i="1"/>
  <c r="AE19" i="1"/>
  <c r="AD19" i="1"/>
  <c r="AC19" i="1"/>
  <c r="X19" i="1"/>
  <c r="W19" i="1"/>
  <c r="AL18" i="1"/>
  <c r="AK18" i="1"/>
  <c r="AJ18" i="1"/>
  <c r="AI18" i="1"/>
  <c r="AH18" i="1"/>
  <c r="AG18" i="1"/>
  <c r="AF18" i="1"/>
  <c r="AE18" i="1"/>
  <c r="AD18" i="1"/>
  <c r="AC18" i="1"/>
  <c r="X18" i="1"/>
  <c r="W18" i="1"/>
  <c r="X12" i="1"/>
  <c r="X7" i="1" s="1"/>
  <c r="X10" i="1"/>
  <c r="X9" i="1"/>
  <c r="X8" i="1"/>
  <c r="W12" i="1"/>
  <c r="W11" i="1"/>
  <c r="W10" i="1"/>
  <c r="W9" i="1"/>
  <c r="W8" i="1"/>
  <c r="AC8" i="1"/>
  <c r="AD8" i="1"/>
  <c r="AE8" i="1"/>
  <c r="AF8" i="1"/>
  <c r="AG8" i="1"/>
  <c r="AH8" i="1"/>
  <c r="AI8" i="1"/>
  <c r="AJ8" i="1"/>
  <c r="AK8" i="1"/>
  <c r="AL8" i="1"/>
  <c r="AC9" i="1"/>
  <c r="AD9" i="1"/>
  <c r="AE9" i="1"/>
  <c r="AF9" i="1"/>
  <c r="AG9" i="1"/>
  <c r="AH9" i="1"/>
  <c r="AI9" i="1"/>
  <c r="AJ9" i="1"/>
  <c r="AK9" i="1"/>
  <c r="AL9" i="1"/>
  <c r="AC10" i="1"/>
  <c r="AD10" i="1"/>
  <c r="AE10" i="1"/>
  <c r="AF10" i="1"/>
  <c r="AG10" i="1"/>
  <c r="AH10" i="1"/>
  <c r="AI10" i="1"/>
  <c r="AJ10" i="1"/>
  <c r="AK10" i="1"/>
  <c r="AL10" i="1"/>
  <c r="AC11" i="1"/>
  <c r="AD11" i="1"/>
  <c r="AE11" i="1"/>
  <c r="AF11" i="1"/>
  <c r="AG11" i="1"/>
  <c r="AH11" i="1"/>
  <c r="AI11" i="1"/>
  <c r="AJ11" i="1"/>
  <c r="AK11" i="1"/>
  <c r="AL11" i="1"/>
  <c r="AC12" i="1"/>
  <c r="AD12" i="1"/>
  <c r="AE12" i="1"/>
  <c r="AF12" i="1"/>
  <c r="AG12" i="1"/>
  <c r="AH12" i="1"/>
  <c r="AI12" i="1"/>
  <c r="AJ12" i="1"/>
  <c r="AK12" i="1"/>
  <c r="AL12" i="1"/>
  <c r="AY8" i="1" l="1"/>
  <c r="AY22" i="1"/>
  <c r="AY17" i="1" s="1"/>
  <c r="W17" i="1"/>
  <c r="AY12" i="1"/>
  <c r="W7" i="1"/>
  <c r="AW11" i="1"/>
  <c r="AX10" i="1"/>
  <c r="AX12" i="1"/>
  <c r="AX9" i="1"/>
  <c r="AW19" i="1"/>
  <c r="AW21" i="1"/>
  <c r="AW9" i="1"/>
  <c r="AW8" i="1"/>
  <c r="AX18" i="1"/>
  <c r="AX20" i="1"/>
  <c r="AX22" i="1"/>
  <c r="AX11" i="1"/>
  <c r="AX19" i="1"/>
  <c r="AX21" i="1"/>
  <c r="AW18" i="1"/>
  <c r="AW20" i="1"/>
  <c r="AW22" i="1"/>
  <c r="AX8" i="1"/>
  <c r="AW12" i="1"/>
  <c r="AW10" i="1"/>
  <c r="AY7" i="1" l="1"/>
  <c r="AX17" i="1"/>
  <c r="AX7" i="1"/>
  <c r="AW7" i="1"/>
  <c r="AW17" i="1"/>
</calcChain>
</file>

<file path=xl/sharedStrings.xml><?xml version="1.0" encoding="utf-8"?>
<sst xmlns="http://schemas.openxmlformats.org/spreadsheetml/2006/main" count="72" uniqueCount="22">
  <si>
    <t>Top 5</t>
  </si>
  <si>
    <t>N</t>
  </si>
  <si>
    <t>N+S</t>
  </si>
  <si>
    <t>Query1</t>
  </si>
  <si>
    <t>Query2</t>
  </si>
  <si>
    <t>Query3</t>
  </si>
  <si>
    <t>Query4</t>
  </si>
  <si>
    <t>Query5</t>
  </si>
  <si>
    <t>Top 10</t>
  </si>
  <si>
    <t>DCG</t>
  </si>
  <si>
    <t>Top5</t>
  </si>
  <si>
    <t>Top10</t>
  </si>
  <si>
    <t>Top20</t>
  </si>
  <si>
    <t>N+S+NN</t>
  </si>
  <si>
    <t>Strict Precision</t>
  </si>
  <si>
    <t>Loose Precision</t>
  </si>
  <si>
    <t>Loose precision</t>
  </si>
  <si>
    <t>Strict precision</t>
  </si>
  <si>
    <t>1 Strict relevant</t>
  </si>
  <si>
    <t>0.5 Partially relevant</t>
  </si>
  <si>
    <t>0 No relevant</t>
  </si>
  <si>
    <t>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</si>
</sst>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2" fontId="0" fillId="0" borderId="0" xfId="0" applyNumberFormat="1"/>
    <xf numFmtId="0" fontId="0" fillId="0" borderId="0" xfId="0" applyFill="1" applyBorder="1" applyAlignment="1">
      <alignment horizontal="center"/>
    </xf>
    <xf numFmtId="0" fontId="0" fillId="0" borderId="1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4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15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42"/>
  <sheetViews>
    <sheetView tabSelected="1" topLeftCell="A12" workbookViewId="0">
      <selection activeCell="AW22" sqref="AW22"/>
    </sheetView>
  </sheetViews>
  <sheetFormatPr defaultRowHeight="15" x14ac:dyDescent="0.25"/>
  <cols>
    <col min="1" max="1" width="19.42578125" style="1" bestFit="1" customWidth="1"/>
    <col min="2" max="2" width="8.28515625" style="1" bestFit="1" customWidth="1"/>
    <col min="3" max="4" width="2" style="1" customWidth="1"/>
    <col min="5" max="5" width="4" style="1" customWidth="1"/>
    <col min="6" max="6" width="2" style="1" customWidth="1"/>
    <col min="7" max="22" width="4" style="1" customWidth="1"/>
    <col min="23" max="23" width="9.140625" style="1" bestFit="1" customWidth="1"/>
    <col min="24" max="24" width="6.7109375" style="1" bestFit="1" customWidth="1"/>
    <col min="25" max="28" width="6.7109375" style="1" customWidth="1"/>
    <col min="29" max="30" width="6.7109375" style="1" hidden="1" customWidth="1"/>
    <col min="31" max="31" width="4" style="1" hidden="1" customWidth="1"/>
    <col min="32" max="34" width="12" style="1" hidden="1" customWidth="1"/>
    <col min="35" max="35" width="2" style="1" hidden="1" customWidth="1"/>
    <col min="36" max="36" width="6.7109375" style="1" hidden="1" customWidth="1"/>
    <col min="37" max="48" width="12" style="1" hidden="1" customWidth="1"/>
    <col min="49" max="51" width="12" style="1" bestFit="1" customWidth="1"/>
    <col min="52" max="52" width="2" style="1" bestFit="1" customWidth="1"/>
    <col min="54" max="54" width="7.42578125" bestFit="1" customWidth="1"/>
    <col min="55" max="56" width="4" bestFit="1" customWidth="1"/>
    <col min="57" max="57" width="2" bestFit="1" customWidth="1"/>
    <col min="58" max="58" width="2" style="1" bestFit="1" customWidth="1"/>
    <col min="59" max="64" width="4" style="1" bestFit="1" customWidth="1"/>
    <col min="65" max="65" width="9.140625" style="1" bestFit="1" customWidth="1"/>
    <col min="66" max="66" width="6.7109375" style="1" bestFit="1" customWidth="1"/>
    <col min="67" max="67" width="2" style="1" hidden="1" customWidth="1"/>
    <col min="68" max="68" width="3" style="1" hidden="1" customWidth="1"/>
    <col min="69" max="76" width="0" style="1" hidden="1" customWidth="1"/>
    <col min="77" max="16384" width="9.140625" style="1"/>
  </cols>
  <sheetData>
    <row r="1" spans="1:78" x14ac:dyDescent="0.25">
      <c r="A1" s="7" t="s">
        <v>18</v>
      </c>
    </row>
    <row r="2" spans="1:78" x14ac:dyDescent="0.25">
      <c r="A2" s="8" t="s">
        <v>19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</row>
    <row r="3" spans="1:78" x14ac:dyDescent="0.25">
      <c r="A3" s="9" t="s">
        <v>20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</row>
    <row r="4" spans="1:78" ht="15.75" thickBot="1" x14ac:dyDescent="0.3"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</row>
    <row r="5" spans="1:78" ht="15.75" thickBot="1" x14ac:dyDescent="0.3">
      <c r="B5" s="10" t="s">
        <v>1</v>
      </c>
      <c r="C5" s="11" t="s">
        <v>21</v>
      </c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1" t="s">
        <v>15</v>
      </c>
      <c r="X5" s="12"/>
      <c r="Y5" s="12"/>
      <c r="Z5" s="11" t="s">
        <v>14</v>
      </c>
      <c r="AA5" s="12"/>
      <c r="AB5" s="13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2" t="s">
        <v>9</v>
      </c>
      <c r="AX5" s="12"/>
      <c r="AY5" s="13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</row>
    <row r="6" spans="1:78" x14ac:dyDescent="0.25">
      <c r="B6" s="2"/>
      <c r="C6" s="2">
        <v>1</v>
      </c>
      <c r="D6" s="2">
        <v>2</v>
      </c>
      <c r="E6" s="2">
        <v>3</v>
      </c>
      <c r="F6" s="2">
        <v>4</v>
      </c>
      <c r="G6" s="2">
        <v>5</v>
      </c>
      <c r="H6" s="2">
        <v>6</v>
      </c>
      <c r="I6" s="2">
        <v>7</v>
      </c>
      <c r="J6" s="2">
        <v>8</v>
      </c>
      <c r="K6" s="2">
        <v>9</v>
      </c>
      <c r="L6" s="2">
        <v>10</v>
      </c>
      <c r="M6" s="2">
        <v>11</v>
      </c>
      <c r="N6" s="2">
        <v>12</v>
      </c>
      <c r="O6" s="2">
        <v>13</v>
      </c>
      <c r="P6" s="2">
        <v>14</v>
      </c>
      <c r="Q6" s="2">
        <v>15</v>
      </c>
      <c r="R6" s="2">
        <v>16</v>
      </c>
      <c r="S6" s="2">
        <v>17</v>
      </c>
      <c r="T6" s="2">
        <v>18</v>
      </c>
      <c r="U6" s="2">
        <v>19</v>
      </c>
      <c r="V6" s="2">
        <v>20</v>
      </c>
      <c r="W6" s="15" t="s">
        <v>0</v>
      </c>
      <c r="X6" s="4" t="s">
        <v>8</v>
      </c>
      <c r="Y6" s="4" t="s">
        <v>12</v>
      </c>
      <c r="Z6" s="4" t="s">
        <v>0</v>
      </c>
      <c r="AA6" s="4" t="s">
        <v>8</v>
      </c>
      <c r="AB6" s="16" t="s">
        <v>12</v>
      </c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 t="s">
        <v>10</v>
      </c>
      <c r="AX6" s="2" t="s">
        <v>11</v>
      </c>
      <c r="AY6" s="2" t="s">
        <v>12</v>
      </c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</row>
    <row r="7" spans="1:78" ht="15.75" thickBot="1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17">
        <f t="shared" ref="W7:AB7" si="0">AVERAGE(W8:W12)</f>
        <v>0.91999999999999993</v>
      </c>
      <c r="X7" s="18">
        <f t="shared" si="0"/>
        <v>0.82</v>
      </c>
      <c r="Y7" s="18">
        <f t="shared" si="0"/>
        <v>0.85</v>
      </c>
      <c r="Z7" s="18">
        <f t="shared" si="0"/>
        <v>0.84000000000000008</v>
      </c>
      <c r="AA7" s="18">
        <f t="shared" si="0"/>
        <v>0.61999999999999988</v>
      </c>
      <c r="AB7" s="19">
        <f t="shared" si="0"/>
        <v>0.51</v>
      </c>
      <c r="AC7" s="2">
        <v>1</v>
      </c>
      <c r="AD7" s="2">
        <v>2</v>
      </c>
      <c r="AE7" s="2">
        <v>3</v>
      </c>
      <c r="AF7" s="2">
        <v>4</v>
      </c>
      <c r="AG7" s="2">
        <v>5</v>
      </c>
      <c r="AH7" s="2">
        <v>6</v>
      </c>
      <c r="AI7" s="2">
        <v>7</v>
      </c>
      <c r="AJ7" s="2">
        <v>8</v>
      </c>
      <c r="AK7" s="2">
        <v>9</v>
      </c>
      <c r="AL7" s="2">
        <v>10</v>
      </c>
      <c r="AM7" s="2">
        <v>11</v>
      </c>
      <c r="AN7" s="2">
        <v>12</v>
      </c>
      <c r="AO7" s="2">
        <v>13</v>
      </c>
      <c r="AP7" s="2">
        <v>14</v>
      </c>
      <c r="AQ7" s="2">
        <v>15</v>
      </c>
      <c r="AR7" s="2">
        <v>16</v>
      </c>
      <c r="AS7" s="2">
        <v>17</v>
      </c>
      <c r="AT7" s="2">
        <v>18</v>
      </c>
      <c r="AU7" s="2">
        <v>19</v>
      </c>
      <c r="AV7" s="2">
        <v>20</v>
      </c>
      <c r="AW7" s="2">
        <f>AVERAGE(AW8:AW12)</f>
        <v>8.0001186145596002</v>
      </c>
      <c r="AX7" s="2">
        <f>AVERAGE(AX8:AX12)</f>
        <v>10.433752863807266</v>
      </c>
      <c r="AY7" s="2">
        <f>AVERAGE(AY8:AY12)</f>
        <v>14.625442669485754</v>
      </c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</row>
    <row r="8" spans="1:78" x14ac:dyDescent="0.25">
      <c r="B8" s="2" t="s">
        <v>3</v>
      </c>
      <c r="C8" s="2">
        <v>1</v>
      </c>
      <c r="D8" s="2">
        <v>1</v>
      </c>
      <c r="E8" s="2">
        <v>1</v>
      </c>
      <c r="F8" s="2">
        <v>1</v>
      </c>
      <c r="G8" s="2">
        <v>1</v>
      </c>
      <c r="H8" s="2">
        <v>0.5</v>
      </c>
      <c r="I8" s="2">
        <v>1</v>
      </c>
      <c r="J8" s="2">
        <v>1</v>
      </c>
      <c r="K8" s="2">
        <v>1</v>
      </c>
      <c r="L8" s="2">
        <v>1</v>
      </c>
      <c r="M8" s="2">
        <v>1</v>
      </c>
      <c r="N8" s="2">
        <v>1</v>
      </c>
      <c r="O8" s="2">
        <v>0</v>
      </c>
      <c r="P8" s="2">
        <v>1</v>
      </c>
      <c r="Q8" s="2">
        <v>0.5</v>
      </c>
      <c r="R8" s="2">
        <v>0.5</v>
      </c>
      <c r="S8" s="2">
        <v>1</v>
      </c>
      <c r="T8" s="2">
        <v>1</v>
      </c>
      <c r="U8" s="2">
        <v>1</v>
      </c>
      <c r="V8" s="2">
        <v>1</v>
      </c>
      <c r="W8" s="2">
        <f t="shared" ref="W8:W12" si="1">COUNTIF(C8:G8,"&gt;0")/5</f>
        <v>1</v>
      </c>
      <c r="X8" s="2">
        <f t="shared" ref="X8:X12" si="2">COUNTIF(C8:L8,"&gt;0")/10</f>
        <v>1</v>
      </c>
      <c r="Y8" s="2">
        <f>COUNTIF(C8:V8,"&gt;0")/20</f>
        <v>0.95</v>
      </c>
      <c r="Z8" s="2">
        <f>COUNTIF(C8:G8,"=1")/5</f>
        <v>1</v>
      </c>
      <c r="AA8" s="2">
        <f>COUNTIF(C8:L8,"=1")/10</f>
        <v>0.9</v>
      </c>
      <c r="AB8" s="2">
        <f>COUNTIF(C8:V8,"=1")/20</f>
        <v>0.8</v>
      </c>
      <c r="AC8" s="2">
        <f t="shared" ref="AC8:AV8" si="3">((2^(C8*2))-1)/LOG(C$6+1,2)</f>
        <v>3</v>
      </c>
      <c r="AD8" s="2">
        <f t="shared" si="3"/>
        <v>1.8927892607143721</v>
      </c>
      <c r="AE8" s="2">
        <f t="shared" si="3"/>
        <v>1.5</v>
      </c>
      <c r="AF8" s="2">
        <f t="shared" si="3"/>
        <v>1.2920296742201793</v>
      </c>
      <c r="AG8" s="2">
        <f t="shared" si="3"/>
        <v>1.1605584217036249</v>
      </c>
      <c r="AH8" s="2">
        <f t="shared" si="3"/>
        <v>0.35620718710802218</v>
      </c>
      <c r="AI8" s="2">
        <f t="shared" si="3"/>
        <v>1</v>
      </c>
      <c r="AJ8" s="2">
        <f t="shared" si="3"/>
        <v>0.94639463035718607</v>
      </c>
      <c r="AK8" s="2">
        <f t="shared" si="3"/>
        <v>0.90308998699194354</v>
      </c>
      <c r="AL8" s="2">
        <f t="shared" si="3"/>
        <v>0.86719447895366342</v>
      </c>
      <c r="AM8" s="2">
        <f t="shared" si="3"/>
        <v>0.8368288369533895</v>
      </c>
      <c r="AN8" s="2">
        <f t="shared" si="3"/>
        <v>0.81071446328195917</v>
      </c>
      <c r="AO8" s="2">
        <f t="shared" si="3"/>
        <v>0</v>
      </c>
      <c r="AP8" s="2">
        <f t="shared" si="3"/>
        <v>0.76787407442944644</v>
      </c>
      <c r="AQ8" s="2">
        <f t="shared" si="3"/>
        <v>0.25</v>
      </c>
      <c r="AR8" s="2">
        <f t="shared" si="3"/>
        <v>0.24465054211822598</v>
      </c>
      <c r="AS8" s="2">
        <f t="shared" si="3"/>
        <v>0.71943739970439435</v>
      </c>
      <c r="AT8" s="2">
        <f t="shared" si="3"/>
        <v>0.70622674009991471</v>
      </c>
      <c r="AU8" s="2">
        <f t="shared" si="3"/>
        <v>0.69413463947927745</v>
      </c>
      <c r="AV8" s="2">
        <f t="shared" si="3"/>
        <v>0.68301074609085888</v>
      </c>
      <c r="AW8" s="2">
        <f>SUM(AC8:AG8)</f>
        <v>8.8453773566381777</v>
      </c>
      <c r="AX8" s="2">
        <f>SUM(AC8:AL8)</f>
        <v>12.918263640048995</v>
      </c>
      <c r="AY8" s="2">
        <f>SUM(AC8:AV8)</f>
        <v>18.631141082206458</v>
      </c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</row>
    <row r="9" spans="1:78" x14ac:dyDescent="0.25">
      <c r="B9" s="2" t="s">
        <v>4</v>
      </c>
      <c r="C9" s="2">
        <v>1</v>
      </c>
      <c r="D9" s="2">
        <v>1</v>
      </c>
      <c r="E9" s="2">
        <v>1</v>
      </c>
      <c r="F9" s="2">
        <v>1</v>
      </c>
      <c r="G9" s="2">
        <v>0</v>
      </c>
      <c r="H9" s="2">
        <v>0</v>
      </c>
      <c r="I9" s="2">
        <v>0.5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1</v>
      </c>
      <c r="P9" s="2">
        <v>1</v>
      </c>
      <c r="Q9" s="2">
        <v>1</v>
      </c>
      <c r="R9" s="2">
        <v>1</v>
      </c>
      <c r="S9" s="2">
        <v>1</v>
      </c>
      <c r="T9" s="2">
        <v>1</v>
      </c>
      <c r="U9" s="2">
        <v>1</v>
      </c>
      <c r="V9" s="2">
        <v>0</v>
      </c>
      <c r="W9" s="2">
        <f t="shared" si="1"/>
        <v>0.8</v>
      </c>
      <c r="X9" s="2">
        <f t="shared" si="2"/>
        <v>0.5</v>
      </c>
      <c r="Y9" s="2">
        <f t="shared" ref="Y9:Y12" si="4">COUNTIF(C9:V9,"&gt;0")/20</f>
        <v>0.6</v>
      </c>
      <c r="Z9" s="2">
        <f t="shared" ref="Z9:Z12" si="5">COUNTIF(C9:G9,"=1")/5</f>
        <v>0.8</v>
      </c>
      <c r="AA9" s="2">
        <f t="shared" ref="AA9:AA12" si="6">COUNTIF(C9:L9,"=1")/10</f>
        <v>0.4</v>
      </c>
      <c r="AB9" s="2">
        <f t="shared" ref="AB9:AB12" si="7">COUNTIF(C9:V9,"=1")/20</f>
        <v>0.55000000000000004</v>
      </c>
      <c r="AC9" s="2">
        <f t="shared" ref="AC9:AC12" si="8">((2^(C9*2))-1)/LOG(C$6+1,2)</f>
        <v>3</v>
      </c>
      <c r="AD9" s="2">
        <f t="shared" ref="AD9:AD12" si="9">((2^(D9*2))-1)/LOG(D$6+1,2)</f>
        <v>1.8927892607143721</v>
      </c>
      <c r="AE9" s="2">
        <f t="shared" ref="AE9:AE12" si="10">((2^(E9*2))-1)/LOG(E$6+1,2)</f>
        <v>1.5</v>
      </c>
      <c r="AF9" s="2">
        <f t="shared" ref="AF9:AF12" si="11">((2^(F9*2))-1)/LOG(F$6+1,2)</f>
        <v>1.2920296742201793</v>
      </c>
      <c r="AG9" s="2">
        <f t="shared" ref="AG9:AG12" si="12">((2^(G9*2))-1)/LOG(G$6+1,2)</f>
        <v>0</v>
      </c>
      <c r="AH9" s="2">
        <f t="shared" ref="AH9:AH12" si="13">((2^(H9*2))-1)/LOG(H$6+1,2)</f>
        <v>0</v>
      </c>
      <c r="AI9" s="2">
        <f t="shared" ref="AI9:AI12" si="14">((2^(I9*2))-1)/LOG(I$6+1,2)</f>
        <v>0.33333333333333331</v>
      </c>
      <c r="AJ9" s="2">
        <f t="shared" ref="AJ9:AJ12" si="15">((2^(J9*2))-1)/LOG(J$6+1,2)</f>
        <v>0</v>
      </c>
      <c r="AK9" s="2">
        <f t="shared" ref="AK9:AK12" si="16">((2^(K9*2))-1)/LOG(K$6+1,2)</f>
        <v>0</v>
      </c>
      <c r="AL9" s="2">
        <f t="shared" ref="AL9:AL12" si="17">((2^(L9*2))-1)/LOG(L$6+1,2)</f>
        <v>0</v>
      </c>
      <c r="AM9" s="2">
        <f t="shared" ref="AM9:AM12" si="18">((2^(M9*2))-1)/LOG(M$6+1,2)</f>
        <v>0</v>
      </c>
      <c r="AN9" s="2">
        <f t="shared" ref="AN9:AN12" si="19">((2^(N9*2))-1)/LOG(N$6+1,2)</f>
        <v>0</v>
      </c>
      <c r="AO9" s="2">
        <f t="shared" ref="AO9:AO12" si="20">((2^(O9*2))-1)/LOG(O$6+1,2)</f>
        <v>0.78794860511158071</v>
      </c>
      <c r="AP9" s="2">
        <f t="shared" ref="AP9:AP12" si="21">((2^(P9*2))-1)/LOG(P$6+1,2)</f>
        <v>0.76787407442944644</v>
      </c>
      <c r="AQ9" s="2">
        <f t="shared" ref="AQ9:AQ12" si="22">((2^(Q9*2))-1)/LOG(Q$6+1,2)</f>
        <v>0.75</v>
      </c>
      <c r="AR9" s="2">
        <f t="shared" ref="AR9:AR12" si="23">((2^(R9*2))-1)/LOG(R$6+1,2)</f>
        <v>0.73395162635467803</v>
      </c>
      <c r="AS9" s="2">
        <f t="shared" ref="AS9:AS12" si="24">((2^(S9*2))-1)/LOG(S$6+1,2)</f>
        <v>0.71943739970439435</v>
      </c>
      <c r="AT9" s="2">
        <f t="shared" ref="AT9:AT12" si="25">((2^(T9*2))-1)/LOG(T$6+1,2)</f>
        <v>0.70622674009991471</v>
      </c>
      <c r="AU9" s="2">
        <f t="shared" ref="AU9:AU12" si="26">((2^(U9*2))-1)/LOG(U$6+1,2)</f>
        <v>0.69413463947927745</v>
      </c>
      <c r="AV9" s="2">
        <f t="shared" ref="AV9:AV12" si="27">((2^(V9*2))-1)/LOG(V$6+1,2)</f>
        <v>0</v>
      </c>
      <c r="AW9" s="2">
        <f>SUM(AC9:AG9)</f>
        <v>7.6848189349345519</v>
      </c>
      <c r="AX9" s="2">
        <f>SUM(AC9:AL9)</f>
        <v>8.018152268267885</v>
      </c>
      <c r="AY9" s="2">
        <f t="shared" ref="AY9:AY12" si="28">SUM(AC9:AV9)</f>
        <v>13.177725353447176</v>
      </c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</row>
    <row r="10" spans="1:78" x14ac:dyDescent="0.25">
      <c r="B10" s="2" t="s">
        <v>5</v>
      </c>
      <c r="C10" s="2">
        <v>1</v>
      </c>
      <c r="D10" s="2">
        <v>1</v>
      </c>
      <c r="E10" s="2">
        <v>0.5</v>
      </c>
      <c r="F10" s="2">
        <v>0</v>
      </c>
      <c r="G10" s="2">
        <v>0.5</v>
      </c>
      <c r="H10" s="2">
        <v>0</v>
      </c>
      <c r="I10" s="2">
        <v>0</v>
      </c>
      <c r="J10" s="2">
        <v>0.5</v>
      </c>
      <c r="K10" s="2">
        <v>0</v>
      </c>
      <c r="L10" s="2">
        <v>0.5</v>
      </c>
      <c r="M10" s="2">
        <v>0.5</v>
      </c>
      <c r="N10" s="2">
        <v>0.5</v>
      </c>
      <c r="O10" s="2">
        <v>0.5</v>
      </c>
      <c r="P10" s="2">
        <v>0.5</v>
      </c>
      <c r="Q10" s="2">
        <v>0.5</v>
      </c>
      <c r="R10" s="2">
        <v>0.5</v>
      </c>
      <c r="S10" s="2">
        <v>0.5</v>
      </c>
      <c r="T10" s="2">
        <v>0.5</v>
      </c>
      <c r="U10" s="2">
        <v>0.5</v>
      </c>
      <c r="V10" s="2">
        <v>0.5</v>
      </c>
      <c r="W10" s="2">
        <f t="shared" si="1"/>
        <v>0.8</v>
      </c>
      <c r="X10" s="2">
        <f t="shared" si="2"/>
        <v>0.6</v>
      </c>
      <c r="Y10" s="2">
        <f t="shared" si="4"/>
        <v>0.8</v>
      </c>
      <c r="Z10" s="2">
        <f t="shared" si="5"/>
        <v>0.4</v>
      </c>
      <c r="AA10" s="2">
        <f t="shared" si="6"/>
        <v>0.2</v>
      </c>
      <c r="AB10" s="2">
        <f t="shared" si="7"/>
        <v>0.1</v>
      </c>
      <c r="AC10" s="2">
        <f t="shared" si="8"/>
        <v>3</v>
      </c>
      <c r="AD10" s="2">
        <f t="shared" si="9"/>
        <v>1.8927892607143721</v>
      </c>
      <c r="AE10" s="2">
        <f t="shared" si="10"/>
        <v>0.5</v>
      </c>
      <c r="AF10" s="2">
        <f t="shared" si="11"/>
        <v>0</v>
      </c>
      <c r="AG10" s="2">
        <f t="shared" si="12"/>
        <v>0.38685280723454163</v>
      </c>
      <c r="AH10" s="2">
        <f t="shared" si="13"/>
        <v>0</v>
      </c>
      <c r="AI10" s="2">
        <f t="shared" si="14"/>
        <v>0</v>
      </c>
      <c r="AJ10" s="2">
        <f t="shared" si="15"/>
        <v>0.31546487678572871</v>
      </c>
      <c r="AK10" s="2">
        <f t="shared" si="16"/>
        <v>0</v>
      </c>
      <c r="AL10" s="2">
        <f t="shared" si="17"/>
        <v>0.28906482631788782</v>
      </c>
      <c r="AM10" s="2">
        <f t="shared" si="18"/>
        <v>0.27894294565112981</v>
      </c>
      <c r="AN10" s="2">
        <f t="shared" si="19"/>
        <v>0.27023815442731974</v>
      </c>
      <c r="AO10" s="2">
        <f t="shared" si="20"/>
        <v>0.26264953503719357</v>
      </c>
      <c r="AP10" s="2">
        <f t="shared" si="21"/>
        <v>0.2559580248098155</v>
      </c>
      <c r="AQ10" s="2">
        <f t="shared" si="22"/>
        <v>0.25</v>
      </c>
      <c r="AR10" s="2">
        <f t="shared" si="23"/>
        <v>0.24465054211822598</v>
      </c>
      <c r="AS10" s="2">
        <f t="shared" si="24"/>
        <v>0.23981246656813146</v>
      </c>
      <c r="AT10" s="2">
        <f t="shared" si="25"/>
        <v>0.23540891336663824</v>
      </c>
      <c r="AU10" s="2">
        <f t="shared" si="26"/>
        <v>0.23137821315975915</v>
      </c>
      <c r="AV10" s="2">
        <f t="shared" si="27"/>
        <v>0.22767024869695299</v>
      </c>
      <c r="AW10" s="2">
        <f>SUM(AC10:AG10)</f>
        <v>5.779642067948914</v>
      </c>
      <c r="AX10" s="2">
        <f>SUM(AC10:AL10)</f>
        <v>6.3841717710525305</v>
      </c>
      <c r="AY10" s="2">
        <f t="shared" si="28"/>
        <v>8.8808808148876981</v>
      </c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</row>
    <row r="11" spans="1:78" x14ac:dyDescent="0.25">
      <c r="B11" s="2" t="s">
        <v>6</v>
      </c>
      <c r="C11" s="2">
        <v>1</v>
      </c>
      <c r="D11" s="2">
        <v>1</v>
      </c>
      <c r="E11" s="2">
        <v>1</v>
      </c>
      <c r="F11" s="2">
        <v>1</v>
      </c>
      <c r="G11" s="2">
        <v>1</v>
      </c>
      <c r="H11" s="2">
        <v>1</v>
      </c>
      <c r="I11" s="2">
        <v>1</v>
      </c>
      <c r="J11" s="2">
        <v>0.5</v>
      </c>
      <c r="K11" s="2">
        <v>0.5</v>
      </c>
      <c r="L11" s="2">
        <v>1</v>
      </c>
      <c r="M11" s="2">
        <v>1</v>
      </c>
      <c r="N11" s="2">
        <v>0.5</v>
      </c>
      <c r="O11" s="2">
        <v>0.5</v>
      </c>
      <c r="P11" s="2">
        <v>0.5</v>
      </c>
      <c r="Q11" s="2">
        <v>0.5</v>
      </c>
      <c r="R11" s="2">
        <v>0.5</v>
      </c>
      <c r="S11" s="2">
        <v>0.5</v>
      </c>
      <c r="T11" s="2">
        <v>0.5</v>
      </c>
      <c r="U11" s="2">
        <v>0</v>
      </c>
      <c r="V11" s="2">
        <v>1</v>
      </c>
      <c r="W11" s="2">
        <f t="shared" si="1"/>
        <v>1</v>
      </c>
      <c r="X11" s="2">
        <f t="shared" si="2"/>
        <v>1</v>
      </c>
      <c r="Y11" s="2">
        <f t="shared" si="4"/>
        <v>0.95</v>
      </c>
      <c r="Z11" s="2">
        <f t="shared" si="5"/>
        <v>1</v>
      </c>
      <c r="AA11" s="2">
        <f t="shared" si="6"/>
        <v>0.8</v>
      </c>
      <c r="AB11" s="2">
        <f t="shared" si="7"/>
        <v>0.5</v>
      </c>
      <c r="AC11" s="2">
        <f t="shared" si="8"/>
        <v>3</v>
      </c>
      <c r="AD11" s="2">
        <f t="shared" si="9"/>
        <v>1.8927892607143721</v>
      </c>
      <c r="AE11" s="2">
        <f t="shared" si="10"/>
        <v>1.5</v>
      </c>
      <c r="AF11" s="2">
        <f t="shared" si="11"/>
        <v>1.2920296742201793</v>
      </c>
      <c r="AG11" s="2">
        <f t="shared" si="12"/>
        <v>1.1605584217036249</v>
      </c>
      <c r="AH11" s="2">
        <f t="shared" si="13"/>
        <v>1.0686215613240666</v>
      </c>
      <c r="AI11" s="2">
        <f t="shared" si="14"/>
        <v>1</v>
      </c>
      <c r="AJ11" s="2">
        <f t="shared" si="15"/>
        <v>0.31546487678572871</v>
      </c>
      <c r="AK11" s="2">
        <f t="shared" si="16"/>
        <v>0.30102999566398114</v>
      </c>
      <c r="AL11" s="2">
        <f t="shared" si="17"/>
        <v>0.86719447895366342</v>
      </c>
      <c r="AM11" s="2">
        <f t="shared" si="18"/>
        <v>0.8368288369533895</v>
      </c>
      <c r="AN11" s="2">
        <f t="shared" si="19"/>
        <v>0.27023815442731974</v>
      </c>
      <c r="AO11" s="2">
        <f t="shared" si="20"/>
        <v>0.26264953503719357</v>
      </c>
      <c r="AP11" s="2">
        <f t="shared" si="21"/>
        <v>0.2559580248098155</v>
      </c>
      <c r="AQ11" s="2">
        <f t="shared" si="22"/>
        <v>0.25</v>
      </c>
      <c r="AR11" s="2">
        <f t="shared" si="23"/>
        <v>0.24465054211822598</v>
      </c>
      <c r="AS11" s="2">
        <f t="shared" si="24"/>
        <v>0.23981246656813146</v>
      </c>
      <c r="AT11" s="2">
        <f t="shared" si="25"/>
        <v>0.23540891336663824</v>
      </c>
      <c r="AU11" s="2">
        <f t="shared" si="26"/>
        <v>0</v>
      </c>
      <c r="AV11" s="2">
        <f t="shared" si="27"/>
        <v>0.68301074609085888</v>
      </c>
      <c r="AW11" s="2">
        <f>SUM(AC11:AG11)</f>
        <v>8.8453773566381777</v>
      </c>
      <c r="AX11" s="2">
        <f>SUM(AC11:AL11)</f>
        <v>12.397688269365618</v>
      </c>
      <c r="AY11" s="2">
        <f t="shared" si="28"/>
        <v>15.676245488737193</v>
      </c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</row>
    <row r="12" spans="1:78" x14ac:dyDescent="0.25">
      <c r="B12" s="2" t="s">
        <v>7</v>
      </c>
      <c r="C12" s="2">
        <v>1</v>
      </c>
      <c r="D12" s="2">
        <v>1</v>
      </c>
      <c r="E12" s="2">
        <v>1</v>
      </c>
      <c r="F12" s="2">
        <v>1</v>
      </c>
      <c r="G12" s="2">
        <v>1</v>
      </c>
      <c r="H12" s="2">
        <v>1</v>
      </c>
      <c r="I12" s="2">
        <v>1</v>
      </c>
      <c r="J12" s="2">
        <v>1</v>
      </c>
      <c r="K12" s="2">
        <v>0.5</v>
      </c>
      <c r="L12" s="2">
        <v>0.5</v>
      </c>
      <c r="M12" s="2">
        <v>0.5</v>
      </c>
      <c r="N12" s="2">
        <v>1</v>
      </c>
      <c r="O12" s="2">
        <v>0.5</v>
      </c>
      <c r="P12" s="2">
        <v>1</v>
      </c>
      <c r="Q12" s="2">
        <v>1</v>
      </c>
      <c r="R12" s="2">
        <v>1</v>
      </c>
      <c r="S12" s="2">
        <v>0.5</v>
      </c>
      <c r="T12" s="2">
        <v>0.5</v>
      </c>
      <c r="U12" s="2">
        <v>0.5</v>
      </c>
      <c r="V12" s="2">
        <v>0</v>
      </c>
      <c r="W12" s="2">
        <f t="shared" si="1"/>
        <v>1</v>
      </c>
      <c r="X12" s="2">
        <f t="shared" si="2"/>
        <v>1</v>
      </c>
      <c r="Y12" s="2">
        <f t="shared" si="4"/>
        <v>0.95</v>
      </c>
      <c r="Z12" s="2">
        <f t="shared" si="5"/>
        <v>1</v>
      </c>
      <c r="AA12" s="2">
        <f t="shared" si="6"/>
        <v>0.8</v>
      </c>
      <c r="AB12" s="2">
        <f t="shared" si="7"/>
        <v>0.6</v>
      </c>
      <c r="AC12" s="2">
        <f t="shared" si="8"/>
        <v>3</v>
      </c>
      <c r="AD12" s="2">
        <f t="shared" si="9"/>
        <v>1.8927892607143721</v>
      </c>
      <c r="AE12" s="2">
        <f t="shared" si="10"/>
        <v>1.5</v>
      </c>
      <c r="AF12" s="2">
        <f t="shared" si="11"/>
        <v>1.2920296742201793</v>
      </c>
      <c r="AG12" s="2">
        <f t="shared" si="12"/>
        <v>1.1605584217036249</v>
      </c>
      <c r="AH12" s="2">
        <f t="shared" si="13"/>
        <v>1.0686215613240666</v>
      </c>
      <c r="AI12" s="2">
        <f t="shared" si="14"/>
        <v>1</v>
      </c>
      <c r="AJ12" s="2">
        <f t="shared" si="15"/>
        <v>0.94639463035718607</v>
      </c>
      <c r="AK12" s="2">
        <f t="shared" si="16"/>
        <v>0.30102999566398114</v>
      </c>
      <c r="AL12" s="2">
        <f t="shared" si="17"/>
        <v>0.28906482631788782</v>
      </c>
      <c r="AM12" s="2">
        <f t="shared" si="18"/>
        <v>0.27894294565112981</v>
      </c>
      <c r="AN12" s="2">
        <f t="shared" si="19"/>
        <v>0.81071446328195917</v>
      </c>
      <c r="AO12" s="2">
        <f t="shared" si="20"/>
        <v>0.26264953503719357</v>
      </c>
      <c r="AP12" s="2">
        <f t="shared" si="21"/>
        <v>0.76787407442944644</v>
      </c>
      <c r="AQ12" s="2">
        <f t="shared" si="22"/>
        <v>0.75</v>
      </c>
      <c r="AR12" s="2">
        <f t="shared" si="23"/>
        <v>0.73395162635467803</v>
      </c>
      <c r="AS12" s="2">
        <f t="shared" si="24"/>
        <v>0.23981246656813146</v>
      </c>
      <c r="AT12" s="2">
        <f t="shared" si="25"/>
        <v>0.23540891336663824</v>
      </c>
      <c r="AU12" s="2">
        <f t="shared" si="26"/>
        <v>0.23137821315975915</v>
      </c>
      <c r="AV12" s="2">
        <f t="shared" si="27"/>
        <v>0</v>
      </c>
      <c r="AW12" s="2">
        <f>SUM(AC12:AG12)</f>
        <v>8.8453773566381777</v>
      </c>
      <c r="AX12" s="2">
        <f>SUM(AC12:AL12)</f>
        <v>12.450488370301301</v>
      </c>
      <c r="AY12" s="2">
        <f t="shared" si="28"/>
        <v>16.761220608150236</v>
      </c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</row>
    <row r="13" spans="1:78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</row>
    <row r="14" spans="1:78" ht="15.75" thickBot="1" x14ac:dyDescent="0.3"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</row>
    <row r="15" spans="1:78" ht="15.75" thickBot="1" x14ac:dyDescent="0.3">
      <c r="B15" s="10" t="s">
        <v>2</v>
      </c>
      <c r="C15" s="11" t="s">
        <v>21</v>
      </c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1" t="s">
        <v>15</v>
      </c>
      <c r="X15" s="12"/>
      <c r="Y15" s="12"/>
      <c r="Z15" s="11" t="s">
        <v>14</v>
      </c>
      <c r="AA15" s="12"/>
      <c r="AB15" s="13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2" t="s">
        <v>9</v>
      </c>
      <c r="AX15" s="12"/>
      <c r="AY15" s="13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</row>
    <row r="16" spans="1:78" x14ac:dyDescent="0.25">
      <c r="B16" s="2"/>
      <c r="C16" s="2">
        <v>1</v>
      </c>
      <c r="D16" s="2">
        <v>2</v>
      </c>
      <c r="E16" s="2">
        <v>3</v>
      </c>
      <c r="F16" s="2">
        <v>4</v>
      </c>
      <c r="G16" s="2">
        <v>5</v>
      </c>
      <c r="H16" s="2">
        <v>6</v>
      </c>
      <c r="I16" s="2">
        <v>7</v>
      </c>
      <c r="J16" s="2">
        <v>8</v>
      </c>
      <c r="K16" s="2">
        <v>9</v>
      </c>
      <c r="L16" s="2">
        <v>10</v>
      </c>
      <c r="M16" s="2">
        <v>11</v>
      </c>
      <c r="N16" s="2">
        <v>12</v>
      </c>
      <c r="O16" s="2">
        <v>13</v>
      </c>
      <c r="P16" s="2">
        <v>14</v>
      </c>
      <c r="Q16" s="2">
        <v>15</v>
      </c>
      <c r="R16" s="2">
        <v>16</v>
      </c>
      <c r="S16" s="2">
        <v>17</v>
      </c>
      <c r="T16" s="2">
        <v>18</v>
      </c>
      <c r="U16" s="2">
        <v>19</v>
      </c>
      <c r="V16" s="2">
        <v>20</v>
      </c>
      <c r="W16" s="15" t="s">
        <v>0</v>
      </c>
      <c r="X16" s="4" t="s">
        <v>8</v>
      </c>
      <c r="Y16" s="4" t="s">
        <v>12</v>
      </c>
      <c r="Z16" s="4" t="s">
        <v>0</v>
      </c>
      <c r="AA16" s="4" t="s">
        <v>8</v>
      </c>
      <c r="AB16" s="16" t="s">
        <v>12</v>
      </c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 t="s">
        <v>10</v>
      </c>
      <c r="AX16" s="2" t="s">
        <v>11</v>
      </c>
      <c r="AY16" s="2" t="s">
        <v>12</v>
      </c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</row>
    <row r="17" spans="2:78" ht="15.75" thickBot="1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17">
        <f t="shared" ref="W17:AB17" si="29">AVERAGE(W18:W22)</f>
        <v>0.96</v>
      </c>
      <c r="X17" s="18">
        <f t="shared" si="29"/>
        <v>0.84000000000000008</v>
      </c>
      <c r="Y17" s="18">
        <f t="shared" si="29"/>
        <v>0.8</v>
      </c>
      <c r="Z17" s="18">
        <f t="shared" si="29"/>
        <v>0.96</v>
      </c>
      <c r="AA17" s="18">
        <f t="shared" si="29"/>
        <v>0.7</v>
      </c>
      <c r="AB17" s="19">
        <f t="shared" si="29"/>
        <v>0.59000000000000008</v>
      </c>
      <c r="AC17" s="2">
        <v>1</v>
      </c>
      <c r="AD17" s="2">
        <v>2</v>
      </c>
      <c r="AE17" s="2">
        <v>3</v>
      </c>
      <c r="AF17" s="2">
        <v>4</v>
      </c>
      <c r="AG17" s="2">
        <v>5</v>
      </c>
      <c r="AH17" s="2">
        <v>6</v>
      </c>
      <c r="AI17" s="2">
        <v>7</v>
      </c>
      <c r="AJ17" s="2">
        <v>8</v>
      </c>
      <c r="AK17" s="2">
        <v>9</v>
      </c>
      <c r="AL17" s="2">
        <v>10</v>
      </c>
      <c r="AM17" s="2">
        <v>11</v>
      </c>
      <c r="AN17" s="2">
        <v>12</v>
      </c>
      <c r="AO17" s="2">
        <v>13</v>
      </c>
      <c r="AP17" s="2">
        <v>14</v>
      </c>
      <c r="AQ17" s="2">
        <v>15</v>
      </c>
      <c r="AR17" s="2">
        <v>16</v>
      </c>
      <c r="AS17" s="2">
        <v>17</v>
      </c>
      <c r="AT17" s="2">
        <v>18</v>
      </c>
      <c r="AU17" s="2">
        <v>19</v>
      </c>
      <c r="AV17" s="2">
        <v>20</v>
      </c>
      <c r="AW17" s="2">
        <f>AVERAGE(AW18:AW22)</f>
        <v>8.6132656722974534</v>
      </c>
      <c r="AX17" s="2">
        <f>AVERAGE(AX18:AX22)</f>
        <v>11.216944980043012</v>
      </c>
      <c r="AY17" s="2">
        <f>AVERAGE(AY18:AY22)</f>
        <v>15.510735150171755</v>
      </c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</row>
    <row r="18" spans="2:78" x14ac:dyDescent="0.25">
      <c r="B18" s="2" t="s">
        <v>3</v>
      </c>
      <c r="C18" s="2">
        <v>1</v>
      </c>
      <c r="D18" s="2">
        <v>1</v>
      </c>
      <c r="E18" s="2">
        <v>1</v>
      </c>
      <c r="F18" s="2">
        <v>1</v>
      </c>
      <c r="G18" s="2">
        <v>1</v>
      </c>
      <c r="H18" s="2">
        <v>1</v>
      </c>
      <c r="I18" s="2">
        <v>1</v>
      </c>
      <c r="J18" s="2">
        <v>1</v>
      </c>
      <c r="K18" s="2">
        <v>1</v>
      </c>
      <c r="L18" s="2">
        <v>1</v>
      </c>
      <c r="M18" s="2">
        <v>1</v>
      </c>
      <c r="N18" s="2">
        <v>1</v>
      </c>
      <c r="O18" s="2">
        <v>1</v>
      </c>
      <c r="P18" s="2">
        <v>1</v>
      </c>
      <c r="Q18" s="2">
        <v>1</v>
      </c>
      <c r="R18" s="2">
        <v>1</v>
      </c>
      <c r="S18" s="2">
        <v>1</v>
      </c>
      <c r="T18" s="2">
        <v>1</v>
      </c>
      <c r="U18" s="2">
        <v>1</v>
      </c>
      <c r="V18" s="2">
        <v>1</v>
      </c>
      <c r="W18" s="2">
        <f t="shared" ref="W18:W22" si="30">COUNTIF(C18:G18,"&gt;0")/5</f>
        <v>1</v>
      </c>
      <c r="X18" s="2">
        <f t="shared" ref="X18:X22" si="31">COUNTIF(C18:L18,"&gt;0")/10</f>
        <v>1</v>
      </c>
      <c r="Y18" s="2">
        <f t="shared" ref="Y18:Y22" si="32">COUNTIF(C18:V18,"&gt;0")/20</f>
        <v>1</v>
      </c>
      <c r="Z18" s="2">
        <f>COUNTIF(C18:G18,"=1")/5</f>
        <v>1</v>
      </c>
      <c r="AA18" s="2">
        <f>COUNTIF(C18:L18,"=1")/10</f>
        <v>1</v>
      </c>
      <c r="AB18" s="2">
        <f>COUNTIF(C18:V18,"=1")/20</f>
        <v>1</v>
      </c>
      <c r="AC18" s="2">
        <f>((2^(C18*2))-1)/LOG(C$6+1,2)</f>
        <v>3</v>
      </c>
      <c r="AD18" s="2">
        <f t="shared" ref="AD18:AD22" si="33">((2^(D18*2))-1)/LOG(D$6+1,2)</f>
        <v>1.8927892607143721</v>
      </c>
      <c r="AE18" s="2">
        <f t="shared" ref="AE18:AE22" si="34">((2^(E18*2))-1)/LOG(E$6+1,2)</f>
        <v>1.5</v>
      </c>
      <c r="AF18" s="2">
        <f t="shared" ref="AF18:AF22" si="35">((2^(F18*2))-1)/LOG(F$6+1,2)</f>
        <v>1.2920296742201793</v>
      </c>
      <c r="AG18" s="2">
        <f t="shared" ref="AG18:AG22" si="36">((2^(G18*2))-1)/LOG(G$6+1,2)</f>
        <v>1.1605584217036249</v>
      </c>
      <c r="AH18" s="2">
        <f t="shared" ref="AH18:AH22" si="37">((2^(H18*2))-1)/LOG(H$6+1,2)</f>
        <v>1.0686215613240666</v>
      </c>
      <c r="AI18" s="2">
        <f t="shared" ref="AI18:AI22" si="38">((2^(I18*2))-1)/LOG(I$6+1,2)</f>
        <v>1</v>
      </c>
      <c r="AJ18" s="2">
        <f t="shared" ref="AJ18:AJ22" si="39">((2^(J18*2))-1)/LOG(J$6+1,2)</f>
        <v>0.94639463035718607</v>
      </c>
      <c r="AK18" s="2">
        <f t="shared" ref="AK18:AK22" si="40">((2^(K18*2))-1)/LOG(K$6+1,2)</f>
        <v>0.90308998699194354</v>
      </c>
      <c r="AL18" s="2">
        <f t="shared" ref="AL18:AL22" si="41">((2^(L18*2))-1)/LOG(L$6+1,2)</f>
        <v>0.86719447895366342</v>
      </c>
      <c r="AM18" s="2">
        <f t="shared" ref="AM18:AM22" si="42">((2^(M18*2))-1)/LOG(M$6+1,2)</f>
        <v>0.8368288369533895</v>
      </c>
      <c r="AN18" s="2">
        <f t="shared" ref="AN18:AN22" si="43">((2^(N18*2))-1)/LOG(N$6+1,2)</f>
        <v>0.81071446328195917</v>
      </c>
      <c r="AO18" s="2">
        <f t="shared" ref="AO18:AO22" si="44">((2^(O18*2))-1)/LOG(O$6+1,2)</f>
        <v>0.78794860511158071</v>
      </c>
      <c r="AP18" s="2">
        <f t="shared" ref="AP18:AP22" si="45">((2^(P18*2))-1)/LOG(P$6+1,2)</f>
        <v>0.76787407442944644</v>
      </c>
      <c r="AQ18" s="2">
        <f t="shared" ref="AQ18:AQ22" si="46">((2^(Q18*2))-1)/LOG(Q$6+1,2)</f>
        <v>0.75</v>
      </c>
      <c r="AR18" s="2">
        <f t="shared" ref="AR18:AR22" si="47">((2^(R18*2))-1)/LOG(R$6+1,2)</f>
        <v>0.73395162635467803</v>
      </c>
      <c r="AS18" s="2">
        <f t="shared" ref="AS18:AS22" si="48">((2^(S18*2))-1)/LOG(S$6+1,2)</f>
        <v>0.71943739970439435</v>
      </c>
      <c r="AT18" s="2">
        <f t="shared" ref="AT18:AT22" si="49">((2^(T18*2))-1)/LOG(T$6+1,2)</f>
        <v>0.70622674009991471</v>
      </c>
      <c r="AU18" s="2">
        <f t="shared" ref="AU18:AU22" si="50">((2^(U18*2))-1)/LOG(U$6+1,2)</f>
        <v>0.69413463947927745</v>
      </c>
      <c r="AV18" s="2">
        <f t="shared" ref="AV18:AV22" si="51">((2^(V18*2))-1)/LOG(V$6+1,2)</f>
        <v>0.68301074609085888</v>
      </c>
      <c r="AW18" s="2">
        <f>SUM(AC18:AG18)</f>
        <v>8.8453773566381777</v>
      </c>
      <c r="AX18" s="2">
        <f>SUM(AC18:AL18)</f>
        <v>13.630678014265039</v>
      </c>
      <c r="AY18" s="2">
        <f>SUM(AC18:AV18)</f>
        <v>21.120805145770536</v>
      </c>
      <c r="AZ18" s="2"/>
      <c r="BA18" s="3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</row>
    <row r="19" spans="2:78" x14ac:dyDescent="0.25">
      <c r="B19" s="2" t="s">
        <v>4</v>
      </c>
      <c r="C19" s="2">
        <v>1</v>
      </c>
      <c r="D19" s="2">
        <v>1</v>
      </c>
      <c r="E19" s="2">
        <v>1</v>
      </c>
      <c r="F19" s="2">
        <v>1</v>
      </c>
      <c r="G19" s="2">
        <v>0</v>
      </c>
      <c r="H19" s="2">
        <v>0</v>
      </c>
      <c r="I19" s="2">
        <v>0.5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1</v>
      </c>
      <c r="P19" s="2">
        <v>1</v>
      </c>
      <c r="Q19" s="2">
        <v>1</v>
      </c>
      <c r="R19" s="2">
        <v>1</v>
      </c>
      <c r="S19" s="2">
        <v>1</v>
      </c>
      <c r="T19" s="2">
        <v>1</v>
      </c>
      <c r="U19" s="2">
        <v>1</v>
      </c>
      <c r="V19" s="2">
        <v>0</v>
      </c>
      <c r="W19" s="2">
        <f t="shared" si="30"/>
        <v>0.8</v>
      </c>
      <c r="X19" s="2">
        <f t="shared" si="31"/>
        <v>0.5</v>
      </c>
      <c r="Y19" s="2">
        <f t="shared" si="32"/>
        <v>0.6</v>
      </c>
      <c r="Z19" s="2">
        <f t="shared" ref="Z19:Z22" si="52">COUNTIF(C19:G19,"=1")/5</f>
        <v>0.8</v>
      </c>
      <c r="AA19" s="2">
        <f t="shared" ref="AA19:AA22" si="53">COUNTIF(C19:L19,"=1")/10</f>
        <v>0.4</v>
      </c>
      <c r="AB19" s="2">
        <f t="shared" ref="AB19:AB22" si="54">COUNTIF(C19:V19,"=1")/20</f>
        <v>0.55000000000000004</v>
      </c>
      <c r="AC19" s="2">
        <f t="shared" ref="AC19:AC22" si="55">((2^(C19*2))-1)/LOG(C$6+1,2)</f>
        <v>3</v>
      </c>
      <c r="AD19" s="2">
        <f t="shared" si="33"/>
        <v>1.8927892607143721</v>
      </c>
      <c r="AE19" s="2">
        <f t="shared" si="34"/>
        <v>1.5</v>
      </c>
      <c r="AF19" s="2">
        <f t="shared" si="35"/>
        <v>1.2920296742201793</v>
      </c>
      <c r="AG19" s="2">
        <f t="shared" si="36"/>
        <v>0</v>
      </c>
      <c r="AH19" s="2">
        <f t="shared" si="37"/>
        <v>0</v>
      </c>
      <c r="AI19" s="2">
        <f t="shared" si="38"/>
        <v>0.33333333333333331</v>
      </c>
      <c r="AJ19" s="2">
        <f t="shared" si="39"/>
        <v>0</v>
      </c>
      <c r="AK19" s="2">
        <f t="shared" si="40"/>
        <v>0</v>
      </c>
      <c r="AL19" s="2">
        <f t="shared" si="41"/>
        <v>0</v>
      </c>
      <c r="AM19" s="2">
        <f t="shared" si="42"/>
        <v>0</v>
      </c>
      <c r="AN19" s="2">
        <f t="shared" si="43"/>
        <v>0</v>
      </c>
      <c r="AO19" s="2">
        <f t="shared" si="44"/>
        <v>0.78794860511158071</v>
      </c>
      <c r="AP19" s="2">
        <f t="shared" si="45"/>
        <v>0.76787407442944644</v>
      </c>
      <c r="AQ19" s="2">
        <f t="shared" si="46"/>
        <v>0.75</v>
      </c>
      <c r="AR19" s="2">
        <f t="shared" si="47"/>
        <v>0.73395162635467803</v>
      </c>
      <c r="AS19" s="2">
        <f t="shared" si="48"/>
        <v>0.71943739970439435</v>
      </c>
      <c r="AT19" s="2">
        <f t="shared" si="49"/>
        <v>0.70622674009991471</v>
      </c>
      <c r="AU19" s="2">
        <f t="shared" si="50"/>
        <v>0.69413463947927745</v>
      </c>
      <c r="AV19" s="2">
        <f t="shared" si="51"/>
        <v>0</v>
      </c>
      <c r="AW19" s="2">
        <f>SUM(AC19:AG19)</f>
        <v>7.6848189349345519</v>
      </c>
      <c r="AX19" s="2">
        <f>SUM(AC19:AL19)</f>
        <v>8.018152268267885</v>
      </c>
      <c r="AY19" s="2">
        <f t="shared" ref="AY19:AY22" si="56">SUM(AC19:AV19)</f>
        <v>13.177725353447176</v>
      </c>
      <c r="AZ19" s="2"/>
      <c r="BA19" s="3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</row>
    <row r="20" spans="2:78" x14ac:dyDescent="0.25">
      <c r="B20" s="2" t="s">
        <v>5</v>
      </c>
      <c r="C20" s="2">
        <v>1</v>
      </c>
      <c r="D20" s="2">
        <v>1</v>
      </c>
      <c r="E20" s="2">
        <v>1</v>
      </c>
      <c r="F20" s="2">
        <v>1</v>
      </c>
      <c r="G20" s="2">
        <v>1</v>
      </c>
      <c r="H20" s="2">
        <v>0.5</v>
      </c>
      <c r="I20" s="2">
        <v>0.5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0.5</v>
      </c>
      <c r="T20" s="2">
        <v>0</v>
      </c>
      <c r="U20" s="2">
        <v>0</v>
      </c>
      <c r="V20" s="2">
        <v>0</v>
      </c>
      <c r="W20" s="2">
        <f t="shared" si="30"/>
        <v>1</v>
      </c>
      <c r="X20" s="2">
        <f t="shared" si="31"/>
        <v>0.7</v>
      </c>
      <c r="Y20" s="2">
        <f t="shared" si="32"/>
        <v>0.4</v>
      </c>
      <c r="Z20" s="2">
        <f t="shared" si="52"/>
        <v>1</v>
      </c>
      <c r="AA20" s="2">
        <f t="shared" si="53"/>
        <v>0.5</v>
      </c>
      <c r="AB20" s="2">
        <f t="shared" si="54"/>
        <v>0.25</v>
      </c>
      <c r="AC20" s="2">
        <f t="shared" si="55"/>
        <v>3</v>
      </c>
      <c r="AD20" s="2">
        <f t="shared" si="33"/>
        <v>1.8927892607143721</v>
      </c>
      <c r="AE20" s="2">
        <f t="shared" si="34"/>
        <v>1.5</v>
      </c>
      <c r="AF20" s="2">
        <f t="shared" si="35"/>
        <v>1.2920296742201793</v>
      </c>
      <c r="AG20" s="2">
        <f t="shared" si="36"/>
        <v>1.1605584217036249</v>
      </c>
      <c r="AH20" s="2">
        <f t="shared" si="37"/>
        <v>0.35620718710802218</v>
      </c>
      <c r="AI20" s="2">
        <f t="shared" si="38"/>
        <v>0.33333333333333331</v>
      </c>
      <c r="AJ20" s="2">
        <f t="shared" si="39"/>
        <v>0</v>
      </c>
      <c r="AK20" s="2">
        <f t="shared" si="40"/>
        <v>0</v>
      </c>
      <c r="AL20" s="2">
        <f t="shared" si="41"/>
        <v>0</v>
      </c>
      <c r="AM20" s="2">
        <f t="shared" si="42"/>
        <v>0</v>
      </c>
      <c r="AN20" s="2">
        <f t="shared" si="43"/>
        <v>0</v>
      </c>
      <c r="AO20" s="2">
        <f t="shared" si="44"/>
        <v>0</v>
      </c>
      <c r="AP20" s="2">
        <f t="shared" si="45"/>
        <v>0</v>
      </c>
      <c r="AQ20" s="2">
        <f t="shared" si="46"/>
        <v>0</v>
      </c>
      <c r="AR20" s="2">
        <f t="shared" si="47"/>
        <v>0</v>
      </c>
      <c r="AS20" s="2">
        <f t="shared" si="48"/>
        <v>0.23981246656813146</v>
      </c>
      <c r="AT20" s="2">
        <f t="shared" si="49"/>
        <v>0</v>
      </c>
      <c r="AU20" s="2">
        <f t="shared" si="50"/>
        <v>0</v>
      </c>
      <c r="AV20" s="2">
        <f t="shared" si="51"/>
        <v>0</v>
      </c>
      <c r="AW20" s="2">
        <f>SUM(AC20:AG20)</f>
        <v>8.8453773566381777</v>
      </c>
      <c r="AX20" s="2">
        <f>SUM(AC20:AL20)</f>
        <v>9.5349178770795344</v>
      </c>
      <c r="AY20" s="2">
        <f t="shared" si="56"/>
        <v>9.7747303436476667</v>
      </c>
      <c r="AZ20" s="2"/>
      <c r="BA20" s="3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</row>
    <row r="21" spans="2:78" x14ac:dyDescent="0.25">
      <c r="B21" s="2" t="s">
        <v>6</v>
      </c>
      <c r="C21" s="2">
        <v>1</v>
      </c>
      <c r="D21" s="2">
        <v>1</v>
      </c>
      <c r="E21" s="2">
        <v>1</v>
      </c>
      <c r="F21" s="2">
        <v>1</v>
      </c>
      <c r="G21" s="2">
        <v>1</v>
      </c>
      <c r="H21" s="2">
        <v>1</v>
      </c>
      <c r="I21" s="2">
        <v>1</v>
      </c>
      <c r="J21" s="2">
        <v>1</v>
      </c>
      <c r="K21" s="2">
        <v>0.5</v>
      </c>
      <c r="L21" s="2">
        <v>0.5</v>
      </c>
      <c r="M21" s="2">
        <v>0.5</v>
      </c>
      <c r="N21" s="2">
        <v>0.5</v>
      </c>
      <c r="O21" s="2">
        <v>0.5</v>
      </c>
      <c r="P21" s="2">
        <v>0.5</v>
      </c>
      <c r="Q21" s="2">
        <v>0.5</v>
      </c>
      <c r="R21" s="2">
        <v>0.5</v>
      </c>
      <c r="S21" s="2">
        <v>0.5</v>
      </c>
      <c r="T21" s="2">
        <v>0.5</v>
      </c>
      <c r="U21" s="2">
        <v>0.5</v>
      </c>
      <c r="V21" s="2">
        <v>0.5</v>
      </c>
      <c r="W21" s="2">
        <f t="shared" si="30"/>
        <v>1</v>
      </c>
      <c r="X21" s="2">
        <f t="shared" si="31"/>
        <v>1</v>
      </c>
      <c r="Y21" s="2">
        <f t="shared" si="32"/>
        <v>1</v>
      </c>
      <c r="Z21" s="2">
        <f t="shared" si="52"/>
        <v>1</v>
      </c>
      <c r="AA21" s="2">
        <f t="shared" si="53"/>
        <v>0.8</v>
      </c>
      <c r="AB21" s="2">
        <f t="shared" si="54"/>
        <v>0.4</v>
      </c>
      <c r="AC21" s="2">
        <f t="shared" si="55"/>
        <v>3</v>
      </c>
      <c r="AD21" s="2">
        <f t="shared" si="33"/>
        <v>1.8927892607143721</v>
      </c>
      <c r="AE21" s="2">
        <f t="shared" si="34"/>
        <v>1.5</v>
      </c>
      <c r="AF21" s="2">
        <f t="shared" si="35"/>
        <v>1.2920296742201793</v>
      </c>
      <c r="AG21" s="2">
        <f t="shared" si="36"/>
        <v>1.1605584217036249</v>
      </c>
      <c r="AH21" s="2">
        <f t="shared" si="37"/>
        <v>1.0686215613240666</v>
      </c>
      <c r="AI21" s="2">
        <f t="shared" si="38"/>
        <v>1</v>
      </c>
      <c r="AJ21" s="2">
        <f t="shared" si="39"/>
        <v>0.94639463035718607</v>
      </c>
      <c r="AK21" s="2">
        <f t="shared" si="40"/>
        <v>0.30102999566398114</v>
      </c>
      <c r="AL21" s="2">
        <f t="shared" si="41"/>
        <v>0.28906482631788782</v>
      </c>
      <c r="AM21" s="2">
        <f t="shared" si="42"/>
        <v>0.27894294565112981</v>
      </c>
      <c r="AN21" s="2">
        <f t="shared" si="43"/>
        <v>0.27023815442731974</v>
      </c>
      <c r="AO21" s="2">
        <f t="shared" si="44"/>
        <v>0.26264953503719357</v>
      </c>
      <c r="AP21" s="2">
        <f t="shared" si="45"/>
        <v>0.2559580248098155</v>
      </c>
      <c r="AQ21" s="2">
        <f t="shared" si="46"/>
        <v>0.25</v>
      </c>
      <c r="AR21" s="2">
        <f t="shared" si="47"/>
        <v>0.24465054211822598</v>
      </c>
      <c r="AS21" s="2">
        <f t="shared" si="48"/>
        <v>0.23981246656813146</v>
      </c>
      <c r="AT21" s="2">
        <f t="shared" si="49"/>
        <v>0.23540891336663824</v>
      </c>
      <c r="AU21" s="2">
        <f t="shared" si="50"/>
        <v>0.23137821315975915</v>
      </c>
      <c r="AV21" s="2">
        <f t="shared" si="51"/>
        <v>0.22767024869695299</v>
      </c>
      <c r="AW21" s="2">
        <f>SUM(AC21:AG21)</f>
        <v>8.8453773566381777</v>
      </c>
      <c r="AX21" s="2">
        <f>SUM(AC21:AL21)</f>
        <v>12.450488370301301</v>
      </c>
      <c r="AY21" s="2">
        <f t="shared" si="56"/>
        <v>14.947197414136468</v>
      </c>
      <c r="AZ21" s="2"/>
      <c r="BA21" s="3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</row>
    <row r="22" spans="2:78" x14ac:dyDescent="0.25">
      <c r="B22" s="2" t="s">
        <v>7</v>
      </c>
      <c r="C22" s="2">
        <v>1</v>
      </c>
      <c r="D22" s="2">
        <v>1</v>
      </c>
      <c r="E22" s="2">
        <v>1</v>
      </c>
      <c r="F22" s="2">
        <v>1</v>
      </c>
      <c r="G22" s="2">
        <v>1</v>
      </c>
      <c r="H22" s="2">
        <v>1</v>
      </c>
      <c r="I22" s="2">
        <v>1</v>
      </c>
      <c r="J22" s="2">
        <v>1</v>
      </c>
      <c r="K22" s="2">
        <v>0.5</v>
      </c>
      <c r="L22" s="2">
        <v>0.5</v>
      </c>
      <c r="M22" s="2">
        <v>1</v>
      </c>
      <c r="N22" s="2">
        <v>1</v>
      </c>
      <c r="O22" s="2">
        <v>1</v>
      </c>
      <c r="P22" s="2">
        <v>1</v>
      </c>
      <c r="Q22" s="2">
        <v>1</v>
      </c>
      <c r="R22" s="2">
        <v>0.5</v>
      </c>
      <c r="S22" s="2">
        <v>1</v>
      </c>
      <c r="T22" s="2">
        <v>1</v>
      </c>
      <c r="U22" s="2">
        <v>0.5</v>
      </c>
      <c r="V22" s="2">
        <v>0.5</v>
      </c>
      <c r="W22" s="2">
        <f t="shared" si="30"/>
        <v>1</v>
      </c>
      <c r="X22" s="2">
        <f t="shared" si="31"/>
        <v>1</v>
      </c>
      <c r="Y22" s="2">
        <f t="shared" si="32"/>
        <v>1</v>
      </c>
      <c r="Z22" s="2">
        <f t="shared" si="52"/>
        <v>1</v>
      </c>
      <c r="AA22" s="2">
        <f t="shared" si="53"/>
        <v>0.8</v>
      </c>
      <c r="AB22" s="2">
        <f t="shared" si="54"/>
        <v>0.75</v>
      </c>
      <c r="AC22" s="2">
        <f t="shared" si="55"/>
        <v>3</v>
      </c>
      <c r="AD22" s="2">
        <f t="shared" si="33"/>
        <v>1.8927892607143721</v>
      </c>
      <c r="AE22" s="2">
        <f t="shared" si="34"/>
        <v>1.5</v>
      </c>
      <c r="AF22" s="2">
        <f t="shared" si="35"/>
        <v>1.2920296742201793</v>
      </c>
      <c r="AG22" s="2">
        <f t="shared" si="36"/>
        <v>1.1605584217036249</v>
      </c>
      <c r="AH22" s="2">
        <f t="shared" si="37"/>
        <v>1.0686215613240666</v>
      </c>
      <c r="AI22" s="2">
        <f t="shared" si="38"/>
        <v>1</v>
      </c>
      <c r="AJ22" s="2">
        <f t="shared" si="39"/>
        <v>0.94639463035718607</v>
      </c>
      <c r="AK22" s="2">
        <f t="shared" si="40"/>
        <v>0.30102999566398114</v>
      </c>
      <c r="AL22" s="2">
        <f t="shared" si="41"/>
        <v>0.28906482631788782</v>
      </c>
      <c r="AM22" s="2">
        <f t="shared" si="42"/>
        <v>0.8368288369533895</v>
      </c>
      <c r="AN22" s="2">
        <f t="shared" si="43"/>
        <v>0.81071446328195917</v>
      </c>
      <c r="AO22" s="2">
        <f t="shared" si="44"/>
        <v>0.78794860511158071</v>
      </c>
      <c r="AP22" s="2">
        <f t="shared" si="45"/>
        <v>0.76787407442944644</v>
      </c>
      <c r="AQ22" s="2">
        <f t="shared" si="46"/>
        <v>0.75</v>
      </c>
      <c r="AR22" s="2">
        <f t="shared" si="47"/>
        <v>0.24465054211822598</v>
      </c>
      <c r="AS22" s="2">
        <f t="shared" si="48"/>
        <v>0.71943739970439435</v>
      </c>
      <c r="AT22" s="2">
        <f t="shared" si="49"/>
        <v>0.70622674009991471</v>
      </c>
      <c r="AU22" s="2">
        <f t="shared" si="50"/>
        <v>0.23137821315975915</v>
      </c>
      <c r="AV22" s="2">
        <f t="shared" si="51"/>
        <v>0.22767024869695299</v>
      </c>
      <c r="AW22" s="2">
        <f>SUM(AC22:AG22)</f>
        <v>8.8453773566381777</v>
      </c>
      <c r="AX22" s="2">
        <f>SUM(AC22:AL22)</f>
        <v>12.450488370301301</v>
      </c>
      <c r="AY22" s="2">
        <f t="shared" si="56"/>
        <v>18.53321749385692</v>
      </c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</row>
    <row r="24" spans="2:78" ht="15.75" thickBot="1" x14ac:dyDescent="0.3">
      <c r="BC24" s="2"/>
      <c r="BD24" s="2"/>
    </row>
    <row r="25" spans="2:78" ht="15.75" thickBot="1" x14ac:dyDescent="0.3">
      <c r="B25" s="10" t="s">
        <v>13</v>
      </c>
      <c r="C25" s="11" t="s">
        <v>21</v>
      </c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3"/>
      <c r="W25" s="11" t="s">
        <v>15</v>
      </c>
      <c r="X25" s="12"/>
      <c r="Y25" s="13"/>
      <c r="Z25" s="11" t="s">
        <v>14</v>
      </c>
      <c r="AA25" s="12"/>
      <c r="AB25" s="13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11" t="s">
        <v>9</v>
      </c>
      <c r="AX25" s="12"/>
      <c r="AY25" s="13"/>
    </row>
    <row r="26" spans="2:78" x14ac:dyDescent="0.25">
      <c r="B26" s="2"/>
      <c r="C26" s="2">
        <v>1</v>
      </c>
      <c r="D26" s="2">
        <v>2</v>
      </c>
      <c r="E26" s="2">
        <v>3</v>
      </c>
      <c r="F26" s="2">
        <v>4</v>
      </c>
      <c r="G26" s="2">
        <v>5</v>
      </c>
      <c r="H26" s="2">
        <v>6</v>
      </c>
      <c r="I26" s="2">
        <v>7</v>
      </c>
      <c r="J26" s="2">
        <v>8</v>
      </c>
      <c r="K26" s="2">
        <v>9</v>
      </c>
      <c r="L26" s="2">
        <v>10</v>
      </c>
      <c r="M26" s="2">
        <v>11</v>
      </c>
      <c r="N26" s="2">
        <v>12</v>
      </c>
      <c r="O26" s="2">
        <v>13</v>
      </c>
      <c r="P26" s="2">
        <v>14</v>
      </c>
      <c r="Q26" s="2">
        <v>15</v>
      </c>
      <c r="R26" s="2">
        <v>16</v>
      </c>
      <c r="S26" s="2">
        <v>17</v>
      </c>
      <c r="T26" s="2">
        <v>18</v>
      </c>
      <c r="U26" s="2">
        <v>19</v>
      </c>
      <c r="V26" s="2">
        <v>20</v>
      </c>
      <c r="W26" s="20" t="s">
        <v>0</v>
      </c>
      <c r="X26" s="21" t="s">
        <v>8</v>
      </c>
      <c r="Y26" s="21" t="s">
        <v>12</v>
      </c>
      <c r="Z26" s="21" t="s">
        <v>0</v>
      </c>
      <c r="AA26" s="21" t="s">
        <v>8</v>
      </c>
      <c r="AB26" s="22" t="s">
        <v>12</v>
      </c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 t="s">
        <v>10</v>
      </c>
      <c r="AX26" s="2" t="s">
        <v>11</v>
      </c>
      <c r="AY26" s="2" t="s">
        <v>12</v>
      </c>
    </row>
    <row r="27" spans="2:78" ht="15.75" thickBot="1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17">
        <f t="shared" ref="W27:AB27" si="57">AVERAGE(W28:W32)</f>
        <v>1</v>
      </c>
      <c r="X27" s="18">
        <f t="shared" si="57"/>
        <v>1</v>
      </c>
      <c r="Y27" s="18">
        <f t="shared" si="57"/>
        <v>0.95</v>
      </c>
      <c r="Z27" s="18">
        <f t="shared" si="57"/>
        <v>1</v>
      </c>
      <c r="AA27" s="18">
        <f t="shared" si="57"/>
        <v>0.91999999999999993</v>
      </c>
      <c r="AB27" s="19">
        <f t="shared" si="57"/>
        <v>0.73000000000000009</v>
      </c>
      <c r="AC27" s="2">
        <v>1</v>
      </c>
      <c r="AD27" s="2">
        <v>2</v>
      </c>
      <c r="AE27" s="2">
        <v>3</v>
      </c>
      <c r="AF27" s="2">
        <v>4</v>
      </c>
      <c r="AG27" s="2">
        <v>5</v>
      </c>
      <c r="AH27" s="2">
        <v>6</v>
      </c>
      <c r="AI27" s="2">
        <v>7</v>
      </c>
      <c r="AJ27" s="2">
        <v>8</v>
      </c>
      <c r="AK27" s="2">
        <v>9</v>
      </c>
      <c r="AL27" s="2">
        <v>10</v>
      </c>
      <c r="AM27" s="2">
        <v>11</v>
      </c>
      <c r="AN27" s="2">
        <v>12</v>
      </c>
      <c r="AO27" s="2">
        <v>13</v>
      </c>
      <c r="AP27" s="2">
        <v>14</v>
      </c>
      <c r="AQ27" s="2">
        <v>15</v>
      </c>
      <c r="AR27" s="2">
        <v>16</v>
      </c>
      <c r="AS27" s="2">
        <v>17</v>
      </c>
      <c r="AT27" s="2">
        <v>18</v>
      </c>
      <c r="AU27" s="2">
        <v>19</v>
      </c>
      <c r="AV27" s="2">
        <v>20</v>
      </c>
      <c r="AW27" s="2">
        <f>AVERAGE(AW28:AW32)</f>
        <v>8.8453773566381777</v>
      </c>
      <c r="AX27" s="2">
        <f>AVERAGE(AX28:AX32)</f>
        <v>13.111639446169789</v>
      </c>
      <c r="AY27" s="2">
        <f>AVERAGE(AY28:AY32)</f>
        <v>18.117405705475072</v>
      </c>
    </row>
    <row r="28" spans="2:78" x14ac:dyDescent="0.25">
      <c r="B28" s="2" t="s">
        <v>3</v>
      </c>
      <c r="C28" s="2">
        <v>1</v>
      </c>
      <c r="D28" s="2">
        <v>1</v>
      </c>
      <c r="E28" s="2">
        <v>1</v>
      </c>
      <c r="F28" s="2">
        <v>1</v>
      </c>
      <c r="G28" s="2">
        <v>1</v>
      </c>
      <c r="H28" s="2">
        <v>1</v>
      </c>
      <c r="I28" s="2">
        <v>1</v>
      </c>
      <c r="J28" s="2">
        <v>1</v>
      </c>
      <c r="K28" s="2">
        <v>1</v>
      </c>
      <c r="L28" s="2">
        <v>1</v>
      </c>
      <c r="M28" s="2">
        <v>1</v>
      </c>
      <c r="N28" s="2">
        <v>1</v>
      </c>
      <c r="O28" s="2">
        <v>1</v>
      </c>
      <c r="P28" s="2">
        <v>1</v>
      </c>
      <c r="Q28" s="2">
        <v>1</v>
      </c>
      <c r="R28" s="2">
        <v>1</v>
      </c>
      <c r="S28" s="2">
        <v>1</v>
      </c>
      <c r="T28" s="2">
        <v>1</v>
      </c>
      <c r="U28" s="2">
        <v>1</v>
      </c>
      <c r="V28" s="2">
        <v>0.5</v>
      </c>
      <c r="W28" s="2">
        <f t="shared" ref="W28:W32" si="58">COUNTIF(C28:G28,"&gt;0")/5</f>
        <v>1</v>
      </c>
      <c r="X28" s="2">
        <f t="shared" ref="X28:X32" si="59">COUNTIF(C28:L28,"&gt;0")/10</f>
        <v>1</v>
      </c>
      <c r="Y28" s="2">
        <f t="shared" ref="Y28:Y32" si="60">COUNTIF(C28:V28,"&gt;0")/20</f>
        <v>1</v>
      </c>
      <c r="Z28" s="2">
        <f>COUNTIF(C28:G28,"=1")/5</f>
        <v>1</v>
      </c>
      <c r="AA28" s="2">
        <f>COUNTIF(C28:L28,"=1")/10</f>
        <v>1</v>
      </c>
      <c r="AB28" s="2">
        <f>COUNTIF(C28:V28,"=1")/20</f>
        <v>0.95</v>
      </c>
      <c r="AC28" s="2">
        <f>((2^(C28*2))-1)/LOG(C$6+1,2)</f>
        <v>3</v>
      </c>
      <c r="AD28" s="2">
        <f t="shared" ref="AD28:AD32" si="61">((2^(D28*2))-1)/LOG(D$6+1,2)</f>
        <v>1.8927892607143721</v>
      </c>
      <c r="AE28" s="2">
        <f t="shared" ref="AE28:AE32" si="62">((2^(E28*2))-1)/LOG(E$6+1,2)</f>
        <v>1.5</v>
      </c>
      <c r="AF28" s="2">
        <f t="shared" ref="AF28:AF32" si="63">((2^(F28*2))-1)/LOG(F$6+1,2)</f>
        <v>1.2920296742201793</v>
      </c>
      <c r="AG28" s="2">
        <f t="shared" ref="AG28:AG32" si="64">((2^(G28*2))-1)/LOG(G$6+1,2)</f>
        <v>1.1605584217036249</v>
      </c>
      <c r="AH28" s="2">
        <f t="shared" ref="AH28:AH32" si="65">((2^(H28*2))-1)/LOG(H$6+1,2)</f>
        <v>1.0686215613240666</v>
      </c>
      <c r="AI28" s="2">
        <f t="shared" ref="AI28:AI32" si="66">((2^(I28*2))-1)/LOG(I$6+1,2)</f>
        <v>1</v>
      </c>
      <c r="AJ28" s="2">
        <f t="shared" ref="AJ28:AJ32" si="67">((2^(J28*2))-1)/LOG(J$6+1,2)</f>
        <v>0.94639463035718607</v>
      </c>
      <c r="AK28" s="2">
        <f t="shared" ref="AK28:AK32" si="68">((2^(K28*2))-1)/LOG(K$6+1,2)</f>
        <v>0.90308998699194354</v>
      </c>
      <c r="AL28" s="2">
        <f t="shared" ref="AL28:AL32" si="69">((2^(L28*2))-1)/LOG(L$6+1,2)</f>
        <v>0.86719447895366342</v>
      </c>
      <c r="AM28" s="2">
        <f t="shared" ref="AM28:AM32" si="70">((2^(M28*2))-1)/LOG(M$6+1,2)</f>
        <v>0.8368288369533895</v>
      </c>
      <c r="AN28" s="2">
        <f t="shared" ref="AN28:AN32" si="71">((2^(N28*2))-1)/LOG(N$6+1,2)</f>
        <v>0.81071446328195917</v>
      </c>
      <c r="AO28" s="2">
        <f t="shared" ref="AO28:AO32" si="72">((2^(O28*2))-1)/LOG(O$6+1,2)</f>
        <v>0.78794860511158071</v>
      </c>
      <c r="AP28" s="2">
        <f t="shared" ref="AP28:AP32" si="73">((2^(P28*2))-1)/LOG(P$6+1,2)</f>
        <v>0.76787407442944644</v>
      </c>
      <c r="AQ28" s="2">
        <f t="shared" ref="AQ28:AQ32" si="74">((2^(Q28*2))-1)/LOG(Q$6+1,2)</f>
        <v>0.75</v>
      </c>
      <c r="AR28" s="2">
        <f t="shared" ref="AR28:AR32" si="75">((2^(R28*2))-1)/LOG(R$6+1,2)</f>
        <v>0.73395162635467803</v>
      </c>
      <c r="AS28" s="2">
        <f t="shared" ref="AS28:AS32" si="76">((2^(S28*2))-1)/LOG(S$6+1,2)</f>
        <v>0.71943739970439435</v>
      </c>
      <c r="AT28" s="2">
        <f t="shared" ref="AT28:AT32" si="77">((2^(T28*2))-1)/LOG(T$6+1,2)</f>
        <v>0.70622674009991471</v>
      </c>
      <c r="AU28" s="2">
        <f t="shared" ref="AU28:AU32" si="78">((2^(U28*2))-1)/LOG(U$6+1,2)</f>
        <v>0.69413463947927745</v>
      </c>
      <c r="AV28" s="2">
        <f t="shared" ref="AV28:AV32" si="79">((2^(V28*2))-1)/LOG(V$6+1,2)</f>
        <v>0.22767024869695299</v>
      </c>
      <c r="AW28" s="2">
        <f>SUM(AC28:AG28)</f>
        <v>8.8453773566381777</v>
      </c>
      <c r="AX28" s="2">
        <f>SUM(AC28:AL28)</f>
        <v>13.630678014265039</v>
      </c>
      <c r="AY28" s="2">
        <f>SUM(AC28:AV28)</f>
        <v>20.665464648376631</v>
      </c>
    </row>
    <row r="29" spans="2:78" x14ac:dyDescent="0.25">
      <c r="B29" s="2" t="s">
        <v>4</v>
      </c>
      <c r="C29" s="2">
        <v>1</v>
      </c>
      <c r="D29" s="2">
        <v>1</v>
      </c>
      <c r="E29" s="2">
        <v>1</v>
      </c>
      <c r="F29" s="2">
        <v>1</v>
      </c>
      <c r="G29" s="2">
        <v>1</v>
      </c>
      <c r="H29" s="2">
        <v>1</v>
      </c>
      <c r="I29" s="2">
        <v>1</v>
      </c>
      <c r="J29" s="2">
        <v>1</v>
      </c>
      <c r="K29" s="2">
        <v>1</v>
      </c>
      <c r="L29" s="2">
        <v>1</v>
      </c>
      <c r="M29" s="2">
        <v>1</v>
      </c>
      <c r="N29" s="2">
        <v>1</v>
      </c>
      <c r="O29" s="2">
        <v>1</v>
      </c>
      <c r="P29" s="2">
        <v>1</v>
      </c>
      <c r="Q29" s="2">
        <v>1</v>
      </c>
      <c r="R29" s="2">
        <v>0.5</v>
      </c>
      <c r="S29" s="2">
        <v>0.5</v>
      </c>
      <c r="T29" s="2">
        <v>0.5</v>
      </c>
      <c r="U29" s="2">
        <v>0.5</v>
      </c>
      <c r="V29" s="2">
        <v>0.5</v>
      </c>
      <c r="W29" s="2">
        <f t="shared" si="58"/>
        <v>1</v>
      </c>
      <c r="X29" s="2">
        <f t="shared" si="59"/>
        <v>1</v>
      </c>
      <c r="Y29" s="2">
        <f t="shared" si="60"/>
        <v>1</v>
      </c>
      <c r="Z29" s="2">
        <f t="shared" ref="Z29:Z32" si="80">COUNTIF(C29:G29,"=1")/5</f>
        <v>1</v>
      </c>
      <c r="AA29" s="2">
        <f t="shared" ref="AA29:AA32" si="81">COUNTIF(C29:L29,"=1")/10</f>
        <v>1</v>
      </c>
      <c r="AB29" s="2">
        <f t="shared" ref="AB29:AB32" si="82">COUNTIF(C29:V29,"=1")/20</f>
        <v>0.75</v>
      </c>
      <c r="AC29" s="2">
        <f t="shared" ref="AC29:AC32" si="83">((2^(C29*2))-1)/LOG(C$6+1,2)</f>
        <v>3</v>
      </c>
      <c r="AD29" s="2">
        <f t="shared" si="61"/>
        <v>1.8927892607143721</v>
      </c>
      <c r="AE29" s="2">
        <f t="shared" si="62"/>
        <v>1.5</v>
      </c>
      <c r="AF29" s="2">
        <f t="shared" si="63"/>
        <v>1.2920296742201793</v>
      </c>
      <c r="AG29" s="2">
        <f t="shared" si="64"/>
        <v>1.1605584217036249</v>
      </c>
      <c r="AH29" s="2">
        <f t="shared" si="65"/>
        <v>1.0686215613240666</v>
      </c>
      <c r="AI29" s="2">
        <f t="shared" si="66"/>
        <v>1</v>
      </c>
      <c r="AJ29" s="2">
        <f t="shared" si="67"/>
        <v>0.94639463035718607</v>
      </c>
      <c r="AK29" s="2">
        <f t="shared" si="68"/>
        <v>0.90308998699194354</v>
      </c>
      <c r="AL29" s="2">
        <f t="shared" si="69"/>
        <v>0.86719447895366342</v>
      </c>
      <c r="AM29" s="2">
        <f t="shared" si="70"/>
        <v>0.8368288369533895</v>
      </c>
      <c r="AN29" s="2">
        <f t="shared" si="71"/>
        <v>0.81071446328195917</v>
      </c>
      <c r="AO29" s="2">
        <f t="shared" si="72"/>
        <v>0.78794860511158071</v>
      </c>
      <c r="AP29" s="2">
        <f t="shared" si="73"/>
        <v>0.76787407442944644</v>
      </c>
      <c r="AQ29" s="2">
        <f t="shared" si="74"/>
        <v>0.75</v>
      </c>
      <c r="AR29" s="2">
        <f t="shared" si="75"/>
        <v>0.24465054211822598</v>
      </c>
      <c r="AS29" s="2">
        <f t="shared" si="76"/>
        <v>0.23981246656813146</v>
      </c>
      <c r="AT29" s="2">
        <f t="shared" si="77"/>
        <v>0.23540891336663824</v>
      </c>
      <c r="AU29" s="2">
        <f t="shared" si="78"/>
        <v>0.23137821315975915</v>
      </c>
      <c r="AV29" s="2">
        <f t="shared" si="79"/>
        <v>0.22767024869695299</v>
      </c>
      <c r="AW29" s="2">
        <f>SUM(AC29:AG29)</f>
        <v>8.8453773566381777</v>
      </c>
      <c r="AX29" s="2">
        <f>SUM(AC29:AL29)</f>
        <v>13.630678014265039</v>
      </c>
      <c r="AY29" s="2">
        <f t="shared" ref="AY29:AY32" si="84">SUM(AC29:AV29)</f>
        <v>18.762964377951121</v>
      </c>
    </row>
    <row r="30" spans="2:78" x14ac:dyDescent="0.25">
      <c r="B30" s="2" t="s">
        <v>5</v>
      </c>
      <c r="C30" s="2">
        <v>1</v>
      </c>
      <c r="D30" s="2">
        <v>1</v>
      </c>
      <c r="E30" s="2">
        <v>1</v>
      </c>
      <c r="F30" s="2">
        <v>1</v>
      </c>
      <c r="G30" s="2">
        <v>1</v>
      </c>
      <c r="H30" s="2">
        <v>1</v>
      </c>
      <c r="I30" s="2">
        <v>0.5</v>
      </c>
      <c r="J30" s="2">
        <v>0.5</v>
      </c>
      <c r="K30" s="2">
        <v>1</v>
      </c>
      <c r="L30" s="2">
        <v>1</v>
      </c>
      <c r="M30" s="2">
        <v>1</v>
      </c>
      <c r="N30" s="2">
        <v>0</v>
      </c>
      <c r="O30" s="2">
        <v>0</v>
      </c>
      <c r="P30" s="2">
        <v>0</v>
      </c>
      <c r="Q30" s="2">
        <v>0.5</v>
      </c>
      <c r="R30" s="2">
        <v>0</v>
      </c>
      <c r="S30" s="2">
        <v>0.5</v>
      </c>
      <c r="T30" s="2">
        <v>0.5</v>
      </c>
      <c r="U30" s="2">
        <v>1</v>
      </c>
      <c r="V30" s="2">
        <v>0</v>
      </c>
      <c r="W30" s="2">
        <f t="shared" si="58"/>
        <v>1</v>
      </c>
      <c r="X30" s="2">
        <f t="shared" si="59"/>
        <v>1</v>
      </c>
      <c r="Y30" s="2">
        <f t="shared" si="60"/>
        <v>0.75</v>
      </c>
      <c r="Z30" s="2">
        <f t="shared" si="80"/>
        <v>1</v>
      </c>
      <c r="AA30" s="2">
        <f t="shared" si="81"/>
        <v>0.8</v>
      </c>
      <c r="AB30" s="2">
        <f t="shared" si="82"/>
        <v>0.5</v>
      </c>
      <c r="AC30" s="2">
        <f t="shared" si="83"/>
        <v>3</v>
      </c>
      <c r="AD30" s="2">
        <f t="shared" si="61"/>
        <v>1.8927892607143721</v>
      </c>
      <c r="AE30" s="2">
        <f t="shared" si="62"/>
        <v>1.5</v>
      </c>
      <c r="AF30" s="2">
        <f t="shared" si="63"/>
        <v>1.2920296742201793</v>
      </c>
      <c r="AG30" s="2">
        <f t="shared" si="64"/>
        <v>1.1605584217036249</v>
      </c>
      <c r="AH30" s="2">
        <f t="shared" si="65"/>
        <v>1.0686215613240666</v>
      </c>
      <c r="AI30" s="2">
        <f t="shared" si="66"/>
        <v>0.33333333333333331</v>
      </c>
      <c r="AJ30" s="2">
        <f t="shared" si="67"/>
        <v>0.31546487678572871</v>
      </c>
      <c r="AK30" s="2">
        <f t="shared" si="68"/>
        <v>0.90308998699194354</v>
      </c>
      <c r="AL30" s="2">
        <f t="shared" si="69"/>
        <v>0.86719447895366342</v>
      </c>
      <c r="AM30" s="2">
        <f t="shared" si="70"/>
        <v>0.8368288369533895</v>
      </c>
      <c r="AN30" s="2">
        <f t="shared" si="71"/>
        <v>0</v>
      </c>
      <c r="AO30" s="2">
        <f t="shared" si="72"/>
        <v>0</v>
      </c>
      <c r="AP30" s="2">
        <f t="shared" si="73"/>
        <v>0</v>
      </c>
      <c r="AQ30" s="2">
        <f t="shared" si="74"/>
        <v>0.25</v>
      </c>
      <c r="AR30" s="2">
        <f t="shared" si="75"/>
        <v>0</v>
      </c>
      <c r="AS30" s="2">
        <f t="shared" si="76"/>
        <v>0.23981246656813146</v>
      </c>
      <c r="AT30" s="2">
        <f t="shared" si="77"/>
        <v>0.23540891336663824</v>
      </c>
      <c r="AU30" s="2">
        <f t="shared" si="78"/>
        <v>0.69413463947927745</v>
      </c>
      <c r="AV30" s="2">
        <f t="shared" si="79"/>
        <v>0</v>
      </c>
      <c r="AW30" s="2">
        <f>SUM(AC30:AG30)</f>
        <v>8.8453773566381777</v>
      </c>
      <c r="AX30" s="2">
        <f>SUM(AC30:AL30)</f>
        <v>12.333081594026915</v>
      </c>
      <c r="AY30" s="2">
        <f t="shared" si="84"/>
        <v>14.589266450394351</v>
      </c>
    </row>
    <row r="31" spans="2:78" x14ac:dyDescent="0.25">
      <c r="B31" s="2" t="s">
        <v>6</v>
      </c>
      <c r="C31" s="2">
        <v>1</v>
      </c>
      <c r="D31" s="2">
        <v>1</v>
      </c>
      <c r="E31" s="2">
        <v>1</v>
      </c>
      <c r="F31" s="2">
        <v>1</v>
      </c>
      <c r="G31" s="2">
        <v>1</v>
      </c>
      <c r="H31" s="2">
        <v>1</v>
      </c>
      <c r="I31" s="2">
        <v>0.5</v>
      </c>
      <c r="J31" s="2">
        <v>0.5</v>
      </c>
      <c r="K31" s="2">
        <v>1</v>
      </c>
      <c r="L31" s="2">
        <v>1</v>
      </c>
      <c r="M31" s="2">
        <v>1</v>
      </c>
      <c r="N31" s="2">
        <v>1</v>
      </c>
      <c r="O31" s="2">
        <v>0.5</v>
      </c>
      <c r="P31" s="2">
        <v>0.5</v>
      </c>
      <c r="Q31" s="2">
        <v>0.5</v>
      </c>
      <c r="R31" s="2">
        <v>0.5</v>
      </c>
      <c r="S31" s="2">
        <v>0.5</v>
      </c>
      <c r="T31" s="2">
        <v>0.5</v>
      </c>
      <c r="U31" s="2">
        <v>0.5</v>
      </c>
      <c r="V31" s="2">
        <v>0.5</v>
      </c>
      <c r="W31" s="2">
        <f t="shared" si="58"/>
        <v>1</v>
      </c>
      <c r="X31" s="2">
        <f t="shared" si="59"/>
        <v>1</v>
      </c>
      <c r="Y31" s="2">
        <f t="shared" si="60"/>
        <v>1</v>
      </c>
      <c r="Z31" s="2">
        <f t="shared" si="80"/>
        <v>1</v>
      </c>
      <c r="AA31" s="2">
        <f t="shared" si="81"/>
        <v>0.8</v>
      </c>
      <c r="AB31" s="2">
        <f t="shared" si="82"/>
        <v>0.5</v>
      </c>
      <c r="AC31" s="2">
        <f t="shared" si="83"/>
        <v>3</v>
      </c>
      <c r="AD31" s="2">
        <f t="shared" si="61"/>
        <v>1.8927892607143721</v>
      </c>
      <c r="AE31" s="2">
        <f t="shared" si="62"/>
        <v>1.5</v>
      </c>
      <c r="AF31" s="2">
        <f t="shared" si="63"/>
        <v>1.2920296742201793</v>
      </c>
      <c r="AG31" s="2">
        <f t="shared" si="64"/>
        <v>1.1605584217036249</v>
      </c>
      <c r="AH31" s="2">
        <f t="shared" si="65"/>
        <v>1.0686215613240666</v>
      </c>
      <c r="AI31" s="2">
        <f t="shared" si="66"/>
        <v>0.33333333333333331</v>
      </c>
      <c r="AJ31" s="2">
        <f t="shared" si="67"/>
        <v>0.31546487678572871</v>
      </c>
      <c r="AK31" s="2">
        <f t="shared" si="68"/>
        <v>0.90308998699194354</v>
      </c>
      <c r="AL31" s="2">
        <f t="shared" si="69"/>
        <v>0.86719447895366342</v>
      </c>
      <c r="AM31" s="2">
        <f t="shared" si="70"/>
        <v>0.8368288369533895</v>
      </c>
      <c r="AN31" s="2">
        <f t="shared" si="71"/>
        <v>0.81071446328195917</v>
      </c>
      <c r="AO31" s="2">
        <f t="shared" si="72"/>
        <v>0.26264953503719357</v>
      </c>
      <c r="AP31" s="2">
        <f t="shared" si="73"/>
        <v>0.2559580248098155</v>
      </c>
      <c r="AQ31" s="2">
        <f t="shared" si="74"/>
        <v>0.25</v>
      </c>
      <c r="AR31" s="2">
        <f t="shared" si="75"/>
        <v>0.24465054211822598</v>
      </c>
      <c r="AS31" s="2">
        <f t="shared" si="76"/>
        <v>0.23981246656813146</v>
      </c>
      <c r="AT31" s="2">
        <f t="shared" si="77"/>
        <v>0.23540891336663824</v>
      </c>
      <c r="AU31" s="2">
        <f t="shared" si="78"/>
        <v>0.23137821315975915</v>
      </c>
      <c r="AV31" s="2">
        <f t="shared" si="79"/>
        <v>0.22767024869695299</v>
      </c>
      <c r="AW31" s="2">
        <f>SUM(AC31:AG31)</f>
        <v>8.8453773566381777</v>
      </c>
      <c r="AX31" s="2">
        <f>SUM(AC31:AL31)</f>
        <v>12.333081594026915</v>
      </c>
      <c r="AY31" s="2">
        <f t="shared" si="84"/>
        <v>15.928152838018981</v>
      </c>
    </row>
    <row r="32" spans="2:78" x14ac:dyDescent="0.25">
      <c r="B32" s="2" t="s">
        <v>7</v>
      </c>
      <c r="C32" s="2">
        <v>1</v>
      </c>
      <c r="D32" s="2">
        <v>1</v>
      </c>
      <c r="E32" s="2">
        <v>1</v>
      </c>
      <c r="F32" s="2">
        <v>1</v>
      </c>
      <c r="G32" s="2">
        <v>1</v>
      </c>
      <c r="H32" s="2">
        <v>1</v>
      </c>
      <c r="I32" s="2">
        <v>1</v>
      </c>
      <c r="J32" s="2">
        <v>1</v>
      </c>
      <c r="K32" s="2">
        <v>1</v>
      </c>
      <c r="L32" s="2">
        <v>1</v>
      </c>
      <c r="M32" s="2">
        <v>1</v>
      </c>
      <c r="N32" s="2">
        <v>1</v>
      </c>
      <c r="O32" s="2">
        <v>1</v>
      </c>
      <c r="P32" s="2">
        <v>1</v>
      </c>
      <c r="Q32" s="2">
        <v>1</v>
      </c>
      <c r="R32" s="2">
        <v>1</v>
      </c>
      <c r="S32" s="2">
        <v>0.5</v>
      </c>
      <c r="T32" s="2">
        <v>1</v>
      </c>
      <c r="U32" s="2">
        <v>1</v>
      </c>
      <c r="V32" s="2">
        <v>1</v>
      </c>
      <c r="W32" s="2">
        <f t="shared" si="58"/>
        <v>1</v>
      </c>
      <c r="X32" s="2">
        <f t="shared" si="59"/>
        <v>1</v>
      </c>
      <c r="Y32" s="2">
        <f t="shared" si="60"/>
        <v>1</v>
      </c>
      <c r="Z32" s="2">
        <f t="shared" si="80"/>
        <v>1</v>
      </c>
      <c r="AA32" s="2">
        <f t="shared" si="81"/>
        <v>1</v>
      </c>
      <c r="AB32" s="2">
        <f t="shared" si="82"/>
        <v>0.95</v>
      </c>
      <c r="AC32" s="2">
        <f t="shared" si="83"/>
        <v>3</v>
      </c>
      <c r="AD32" s="2">
        <f t="shared" si="61"/>
        <v>1.8927892607143721</v>
      </c>
      <c r="AE32" s="2">
        <f t="shared" si="62"/>
        <v>1.5</v>
      </c>
      <c r="AF32" s="2">
        <f t="shared" si="63"/>
        <v>1.2920296742201793</v>
      </c>
      <c r="AG32" s="2">
        <f t="shared" si="64"/>
        <v>1.1605584217036249</v>
      </c>
      <c r="AH32" s="2">
        <f t="shared" si="65"/>
        <v>1.0686215613240666</v>
      </c>
      <c r="AI32" s="2">
        <f t="shared" si="66"/>
        <v>1</v>
      </c>
      <c r="AJ32" s="2">
        <f t="shared" si="67"/>
        <v>0.94639463035718607</v>
      </c>
      <c r="AK32" s="2">
        <f t="shared" si="68"/>
        <v>0.90308998699194354</v>
      </c>
      <c r="AL32" s="2">
        <f t="shared" si="69"/>
        <v>0.86719447895366342</v>
      </c>
      <c r="AM32" s="2">
        <f t="shared" si="70"/>
        <v>0.8368288369533895</v>
      </c>
      <c r="AN32" s="2">
        <f t="shared" si="71"/>
        <v>0.81071446328195917</v>
      </c>
      <c r="AO32" s="2">
        <f t="shared" si="72"/>
        <v>0.78794860511158071</v>
      </c>
      <c r="AP32" s="2">
        <f t="shared" si="73"/>
        <v>0.76787407442944644</v>
      </c>
      <c r="AQ32" s="2">
        <f t="shared" si="74"/>
        <v>0.75</v>
      </c>
      <c r="AR32" s="2">
        <f t="shared" si="75"/>
        <v>0.73395162635467803</v>
      </c>
      <c r="AS32" s="2">
        <f t="shared" si="76"/>
        <v>0.23981246656813146</v>
      </c>
      <c r="AT32" s="2">
        <f t="shared" si="77"/>
        <v>0.70622674009991471</v>
      </c>
      <c r="AU32" s="2">
        <f t="shared" si="78"/>
        <v>0.69413463947927745</v>
      </c>
      <c r="AV32" s="2">
        <f t="shared" si="79"/>
        <v>0.68301074609085888</v>
      </c>
      <c r="AW32" s="2">
        <f>SUM(AC32:AG32)</f>
        <v>8.8453773566381777</v>
      </c>
      <c r="AX32" s="2">
        <f>SUM(AC32:AL32)</f>
        <v>13.630678014265039</v>
      </c>
      <c r="AY32" s="2">
        <f t="shared" si="84"/>
        <v>20.641180212634275</v>
      </c>
    </row>
    <row r="35" spans="2:51" x14ac:dyDescent="0.25">
      <c r="B35" s="2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2"/>
      <c r="X35" s="2"/>
      <c r="Y35" s="2"/>
      <c r="Z35" s="6"/>
      <c r="AA35" s="6"/>
      <c r="AB35" s="6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</row>
    <row r="36" spans="2:51" x14ac:dyDescent="0.25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</row>
    <row r="37" spans="2:51" x14ac:dyDescent="0.25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</row>
    <row r="38" spans="2:51" x14ac:dyDescent="0.25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</row>
    <row r="39" spans="2:51" x14ac:dyDescent="0.25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</row>
    <row r="40" spans="2:51" x14ac:dyDescent="0.25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</row>
    <row r="41" spans="2:51" x14ac:dyDescent="0.25"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</row>
    <row r="42" spans="2:51" x14ac:dyDescent="0.25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</row>
  </sheetData>
  <mergeCells count="14">
    <mergeCell ref="C5:V5"/>
    <mergeCell ref="C15:V15"/>
    <mergeCell ref="C25:V25"/>
    <mergeCell ref="C35:V35"/>
    <mergeCell ref="AW5:AY5"/>
    <mergeCell ref="AW15:AY15"/>
    <mergeCell ref="AW25:AY25"/>
    <mergeCell ref="Z5:AB5"/>
    <mergeCell ref="W5:Y5"/>
    <mergeCell ref="Z15:AB15"/>
    <mergeCell ref="Z25:AB25"/>
    <mergeCell ref="Z35:AB35"/>
    <mergeCell ref="W15:Y15"/>
    <mergeCell ref="W25:Y2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5"/>
  <sheetViews>
    <sheetView workbookViewId="0"/>
  </sheetViews>
  <sheetFormatPr defaultRowHeight="15" x14ac:dyDescent="0.25"/>
  <cols>
    <col min="2" max="2" width="14.85546875" bestFit="1" customWidth="1"/>
  </cols>
  <sheetData>
    <row r="2" spans="2:5" x14ac:dyDescent="0.25">
      <c r="B2" t="s">
        <v>16</v>
      </c>
      <c r="C2">
        <v>5</v>
      </c>
      <c r="D2">
        <v>10</v>
      </c>
      <c r="E2">
        <v>20</v>
      </c>
    </row>
    <row r="3" spans="2:5" x14ac:dyDescent="0.25">
      <c r="B3" t="s">
        <v>1</v>
      </c>
      <c r="C3">
        <v>0.91999999999999993</v>
      </c>
      <c r="D3">
        <v>0.82</v>
      </c>
      <c r="E3">
        <v>0.85</v>
      </c>
    </row>
    <row r="4" spans="2:5" x14ac:dyDescent="0.25">
      <c r="B4" t="s">
        <v>2</v>
      </c>
      <c r="C4">
        <v>0.96</v>
      </c>
      <c r="D4">
        <v>0.84000000000000008</v>
      </c>
      <c r="E4">
        <v>0.8</v>
      </c>
    </row>
    <row r="5" spans="2:5" x14ac:dyDescent="0.25">
      <c r="B5" t="s">
        <v>13</v>
      </c>
      <c r="C5">
        <v>1</v>
      </c>
      <c r="D5">
        <v>1</v>
      </c>
      <c r="E5">
        <v>0.95</v>
      </c>
    </row>
    <row r="7" spans="2:5" x14ac:dyDescent="0.25">
      <c r="B7" t="s">
        <v>17</v>
      </c>
      <c r="C7">
        <v>5</v>
      </c>
      <c r="D7">
        <v>10</v>
      </c>
      <c r="E7">
        <v>20</v>
      </c>
    </row>
    <row r="8" spans="2:5" x14ac:dyDescent="0.25">
      <c r="B8" t="s">
        <v>1</v>
      </c>
      <c r="C8">
        <v>0.84000000000000008</v>
      </c>
      <c r="D8">
        <v>0.61999999999999988</v>
      </c>
      <c r="E8">
        <v>0.51</v>
      </c>
    </row>
    <row r="9" spans="2:5" x14ac:dyDescent="0.25">
      <c r="B9" t="s">
        <v>2</v>
      </c>
      <c r="C9">
        <v>0.96</v>
      </c>
      <c r="D9">
        <v>0.7</v>
      </c>
      <c r="E9">
        <v>0.59000000000000008</v>
      </c>
    </row>
    <row r="10" spans="2:5" x14ac:dyDescent="0.25">
      <c r="B10" t="s">
        <v>13</v>
      </c>
      <c r="C10">
        <v>1</v>
      </c>
      <c r="D10">
        <v>0.91999999999999993</v>
      </c>
      <c r="E10">
        <v>0.73000000000000009</v>
      </c>
    </row>
    <row r="12" spans="2:5" x14ac:dyDescent="0.25">
      <c r="B12" t="s">
        <v>9</v>
      </c>
      <c r="C12">
        <v>5</v>
      </c>
      <c r="D12">
        <v>10</v>
      </c>
      <c r="E12">
        <v>20</v>
      </c>
    </row>
    <row r="13" spans="2:5" x14ac:dyDescent="0.25">
      <c r="B13" t="s">
        <v>1</v>
      </c>
      <c r="C13" s="5">
        <v>8.0001186145596002</v>
      </c>
      <c r="D13" s="5">
        <v>10.433752863807266</v>
      </c>
      <c r="E13" s="5">
        <v>14.625442669485754</v>
      </c>
    </row>
    <row r="14" spans="2:5" x14ac:dyDescent="0.25">
      <c r="B14" t="s">
        <v>2</v>
      </c>
      <c r="C14" s="5">
        <v>8.6132656722974534</v>
      </c>
      <c r="D14" s="5">
        <v>11.216944980043012</v>
      </c>
      <c r="E14" s="5">
        <v>15.510735150171755</v>
      </c>
    </row>
    <row r="15" spans="2:5" x14ac:dyDescent="0.25">
      <c r="B15" t="s">
        <v>13</v>
      </c>
      <c r="C15" s="5">
        <v>8.8453773566381777</v>
      </c>
      <c r="D15" s="5">
        <v>13.111639446169789</v>
      </c>
      <c r="E15" s="5">
        <v>18.117405705475072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Summarized data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Artie</dc:creator>
  <cp:lastModifiedBy>Artie</cp:lastModifiedBy>
  <cp:lastPrinted>2014-02-19T15:29:15Z</cp:lastPrinted>
  <dcterms:created xsi:type="dcterms:W3CDTF">2014-02-19T08:28:57Z</dcterms:created>
  <dcterms:modified xsi:type="dcterms:W3CDTF">2014-02-21T16:11:59Z</dcterms:modified>
</cp:coreProperties>
</file>