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7635" windowHeight="1875"/>
  </bookViews>
  <sheets>
    <sheet name="N" sheetId="1" r:id="rId1"/>
    <sheet name="N+S" sheetId="2" r:id="rId2"/>
    <sheet name="N+S+NN" sheetId="3" r:id="rId3"/>
    <sheet name="N+S+FN" sheetId="4" r:id="rId4"/>
  </sheets>
  <calcPr calcId="145621"/>
</workbook>
</file>

<file path=xl/calcChain.xml><?xml version="1.0" encoding="utf-8"?>
<calcChain xmlns="http://schemas.openxmlformats.org/spreadsheetml/2006/main">
  <c r="AZ19" i="1" l="1"/>
  <c r="AY19" i="1"/>
  <c r="AX19" i="1"/>
  <c r="AW19" i="1"/>
  <c r="AV19" i="1"/>
  <c r="AU19" i="1"/>
  <c r="AT19" i="1"/>
  <c r="AS19" i="1"/>
  <c r="AR19" i="1"/>
  <c r="BB19" i="1" s="1"/>
  <c r="AQ19" i="1"/>
  <c r="AP19" i="1"/>
  <c r="AO19" i="1"/>
  <c r="AZ18" i="1"/>
  <c r="AY18" i="1"/>
  <c r="AX18" i="1"/>
  <c r="AW18" i="1"/>
  <c r="AV18" i="1"/>
  <c r="AU18" i="1"/>
  <c r="AT18" i="1"/>
  <c r="BB18" i="1" s="1"/>
  <c r="AS18" i="1"/>
  <c r="AR18" i="1"/>
  <c r="AQ18" i="1"/>
  <c r="BA18" i="1" s="1"/>
  <c r="AP18" i="1"/>
  <c r="AO18" i="1"/>
  <c r="AZ17" i="1"/>
  <c r="AY17" i="1"/>
  <c r="AX17" i="1"/>
  <c r="AW17" i="1"/>
  <c r="AV17" i="1"/>
  <c r="AU17" i="1"/>
  <c r="AT17" i="1"/>
  <c r="AS17" i="1"/>
  <c r="AR17" i="1"/>
  <c r="BA17" i="1" s="1"/>
  <c r="AQ17" i="1"/>
  <c r="BB17" i="1" s="1"/>
  <c r="AP17" i="1"/>
  <c r="AO17" i="1"/>
  <c r="AZ16" i="1"/>
  <c r="AY16" i="1"/>
  <c r="AX16" i="1"/>
  <c r="AW16" i="1"/>
  <c r="AV16" i="1"/>
  <c r="AU16" i="1"/>
  <c r="AT16" i="1"/>
  <c r="BB16" i="1" s="1"/>
  <c r="AS16" i="1"/>
  <c r="AR16" i="1"/>
  <c r="AQ16" i="1"/>
  <c r="BA16" i="1" s="1"/>
  <c r="AP16" i="1"/>
  <c r="AP14" i="1" s="1"/>
  <c r="AO16" i="1"/>
  <c r="AZ15" i="1"/>
  <c r="AY15" i="1"/>
  <c r="AX15" i="1"/>
  <c r="AW15" i="1"/>
  <c r="AV15" i="1"/>
  <c r="AU15" i="1"/>
  <c r="AT15" i="1"/>
  <c r="AS15" i="1"/>
  <c r="AR15" i="1"/>
  <c r="BA15" i="1" s="1"/>
  <c r="AQ15" i="1"/>
  <c r="BB15" i="1" s="1"/>
  <c r="AP15" i="1"/>
  <c r="AO15" i="1"/>
  <c r="AO14" i="1" s="1"/>
  <c r="AZ9" i="1"/>
  <c r="AY9" i="1"/>
  <c r="AX9" i="1"/>
  <c r="AW9" i="1"/>
  <c r="AV9" i="1"/>
  <c r="AU9" i="1"/>
  <c r="AT9" i="1"/>
  <c r="AS9" i="1"/>
  <c r="AR9" i="1"/>
  <c r="BB9" i="1" s="1"/>
  <c r="AQ9" i="1"/>
  <c r="AP9" i="1"/>
  <c r="AO9" i="1"/>
  <c r="AZ8" i="1"/>
  <c r="AY8" i="1"/>
  <c r="AX8" i="1"/>
  <c r="AW8" i="1"/>
  <c r="AV8" i="1"/>
  <c r="AU8" i="1"/>
  <c r="AT8" i="1"/>
  <c r="BB8" i="1" s="1"/>
  <c r="AS8" i="1"/>
  <c r="AR8" i="1"/>
  <c r="AQ8" i="1"/>
  <c r="BA8" i="1" s="1"/>
  <c r="AP8" i="1"/>
  <c r="AO8" i="1"/>
  <c r="AZ7" i="1"/>
  <c r="AY7" i="1"/>
  <c r="AX7" i="1"/>
  <c r="AW7" i="1"/>
  <c r="AV7" i="1"/>
  <c r="AU7" i="1"/>
  <c r="AT7" i="1"/>
  <c r="AS7" i="1"/>
  <c r="AR7" i="1"/>
  <c r="BB7" i="1" s="1"/>
  <c r="AQ7" i="1"/>
  <c r="AP7" i="1"/>
  <c r="AO7" i="1"/>
  <c r="AZ6" i="1"/>
  <c r="AY6" i="1"/>
  <c r="AX6" i="1"/>
  <c r="AW6" i="1"/>
  <c r="AV6" i="1"/>
  <c r="AU6" i="1"/>
  <c r="AT6" i="1"/>
  <c r="BB6" i="1" s="1"/>
  <c r="AS6" i="1"/>
  <c r="AR6" i="1"/>
  <c r="AQ6" i="1"/>
  <c r="BA6" i="1" s="1"/>
  <c r="AP6" i="1"/>
  <c r="AO6" i="1"/>
  <c r="AZ5" i="1"/>
  <c r="AY5" i="1"/>
  <c r="AX5" i="1"/>
  <c r="AW5" i="1"/>
  <c r="AV5" i="1"/>
  <c r="AU5" i="1"/>
  <c r="AT5" i="1"/>
  <c r="AS5" i="1"/>
  <c r="AR5" i="1"/>
  <c r="BB5" i="1" s="1"/>
  <c r="AQ5" i="1"/>
  <c r="AP5" i="1"/>
  <c r="AP4" i="1" s="1"/>
  <c r="AO5" i="1"/>
  <c r="AO4" i="1" s="1"/>
  <c r="X19" i="1"/>
  <c r="W19" i="1"/>
  <c r="V19" i="1"/>
  <c r="U19" i="1"/>
  <c r="T19" i="1"/>
  <c r="S19" i="1"/>
  <c r="R19" i="1"/>
  <c r="Q19" i="1"/>
  <c r="P19" i="1"/>
  <c r="O19" i="1"/>
  <c r="Z19" i="1" s="1"/>
  <c r="N19" i="1"/>
  <c r="M19" i="1"/>
  <c r="X18" i="1"/>
  <c r="W18" i="1"/>
  <c r="V18" i="1"/>
  <c r="U18" i="1"/>
  <c r="T18" i="1"/>
  <c r="S18" i="1"/>
  <c r="R18" i="1"/>
  <c r="Q18" i="1"/>
  <c r="Y18" i="1" s="1"/>
  <c r="P18" i="1"/>
  <c r="Z18" i="1" s="1"/>
  <c r="O18" i="1"/>
  <c r="N18" i="1"/>
  <c r="M18" i="1"/>
  <c r="X17" i="1"/>
  <c r="W17" i="1"/>
  <c r="V17" i="1"/>
  <c r="U17" i="1"/>
  <c r="T17" i="1"/>
  <c r="S17" i="1"/>
  <c r="R17" i="1"/>
  <c r="Q17" i="1"/>
  <c r="P17" i="1"/>
  <c r="O17" i="1"/>
  <c r="Z17" i="1" s="1"/>
  <c r="N17" i="1"/>
  <c r="M17" i="1"/>
  <c r="X16" i="1"/>
  <c r="W16" i="1"/>
  <c r="V16" i="1"/>
  <c r="U16" i="1"/>
  <c r="T16" i="1"/>
  <c r="S16" i="1"/>
  <c r="R16" i="1"/>
  <c r="Q16" i="1"/>
  <c r="Y16" i="1" s="1"/>
  <c r="P16" i="1"/>
  <c r="Z16" i="1" s="1"/>
  <c r="O16" i="1"/>
  <c r="N16" i="1"/>
  <c r="M16" i="1"/>
  <c r="M14" i="1" s="1"/>
  <c r="X15" i="1"/>
  <c r="W15" i="1"/>
  <c r="V15" i="1"/>
  <c r="U15" i="1"/>
  <c r="T15" i="1"/>
  <c r="S15" i="1"/>
  <c r="R15" i="1"/>
  <c r="Q15" i="1"/>
  <c r="P15" i="1"/>
  <c r="O15" i="1"/>
  <c r="Z15" i="1" s="1"/>
  <c r="Z14" i="1" s="1"/>
  <c r="N15" i="1"/>
  <c r="M15" i="1"/>
  <c r="N14" i="1"/>
  <c r="Z4" i="1"/>
  <c r="Y4" i="1"/>
  <c r="N4" i="1"/>
  <c r="M4" i="1"/>
  <c r="N9" i="1"/>
  <c r="N7" i="1"/>
  <c r="N6" i="1"/>
  <c r="N5" i="1"/>
  <c r="M9" i="1"/>
  <c r="M8" i="1"/>
  <c r="M7" i="1"/>
  <c r="M6" i="1"/>
  <c r="M5" i="1"/>
  <c r="N8" i="1"/>
  <c r="O5" i="1"/>
  <c r="Y5" i="1" s="1"/>
  <c r="P5" i="1"/>
  <c r="Q5" i="1"/>
  <c r="R5" i="1"/>
  <c r="S5" i="1"/>
  <c r="T5" i="1"/>
  <c r="U5" i="1"/>
  <c r="V5" i="1"/>
  <c r="W5" i="1"/>
  <c r="X5" i="1"/>
  <c r="O6" i="1"/>
  <c r="Z6" i="1" s="1"/>
  <c r="P6" i="1"/>
  <c r="Q6" i="1"/>
  <c r="R6" i="1"/>
  <c r="S6" i="1"/>
  <c r="T6" i="1"/>
  <c r="U6" i="1"/>
  <c r="V6" i="1"/>
  <c r="W6" i="1"/>
  <c r="X6" i="1"/>
  <c r="Y6" i="1"/>
  <c r="O7" i="1"/>
  <c r="Z7" i="1" s="1"/>
  <c r="P7" i="1"/>
  <c r="Q7" i="1"/>
  <c r="R7" i="1"/>
  <c r="S7" i="1"/>
  <c r="T7" i="1"/>
  <c r="U7" i="1"/>
  <c r="V7" i="1"/>
  <c r="W7" i="1"/>
  <c r="X7" i="1"/>
  <c r="O8" i="1"/>
  <c r="Z8" i="1" s="1"/>
  <c r="P8" i="1"/>
  <c r="Q8" i="1"/>
  <c r="R8" i="1"/>
  <c r="S8" i="1"/>
  <c r="T8" i="1"/>
  <c r="U8" i="1"/>
  <c r="V8" i="1"/>
  <c r="W8" i="1"/>
  <c r="X8" i="1"/>
  <c r="Y8" i="1"/>
  <c r="O9" i="1"/>
  <c r="Z9" i="1" s="1"/>
  <c r="P9" i="1"/>
  <c r="Q9" i="1"/>
  <c r="R9" i="1"/>
  <c r="S9" i="1"/>
  <c r="T9" i="1"/>
  <c r="U9" i="1"/>
  <c r="V9" i="1"/>
  <c r="W9" i="1"/>
  <c r="X9" i="1"/>
  <c r="BB14" i="1" l="1"/>
  <c r="BA19" i="1"/>
  <c r="BA14" i="1" s="1"/>
  <c r="BB4" i="1"/>
  <c r="BA5" i="1"/>
  <c r="BA7" i="1"/>
  <c r="BA9" i="1"/>
  <c r="Y15" i="1"/>
  <c r="Y17" i="1"/>
  <c r="Y19" i="1"/>
  <c r="Z5" i="1"/>
  <c r="Y9" i="1"/>
  <c r="Y7" i="1"/>
  <c r="BA4" i="1" l="1"/>
  <c r="Y14" i="1"/>
</calcChain>
</file>

<file path=xl/sharedStrings.xml><?xml version="1.0" encoding="utf-8"?>
<sst xmlns="http://schemas.openxmlformats.org/spreadsheetml/2006/main" count="48" uniqueCount="15">
  <si>
    <t>Top 5</t>
  </si>
  <si>
    <t>N</t>
  </si>
  <si>
    <t>N+S</t>
  </si>
  <si>
    <t>N+S+NN</t>
  </si>
  <si>
    <t>N+S+FN</t>
  </si>
  <si>
    <t>Query1</t>
  </si>
  <si>
    <t>Query2</t>
  </si>
  <si>
    <t>Query3</t>
  </si>
  <si>
    <t>Query4</t>
  </si>
  <si>
    <t>Query5</t>
  </si>
  <si>
    <t>Precision</t>
  </si>
  <si>
    <t>Top 10</t>
  </si>
  <si>
    <t>DCG</t>
  </si>
  <si>
    <t>Top5</t>
  </si>
  <si>
    <t>Top10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</si>
</sst>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B21"/>
  <sheetViews>
    <sheetView tabSelected="1" workbookViewId="0">
      <selection activeCell="AO21" sqref="AO21"/>
    </sheetView>
  </sheetViews>
  <sheetFormatPr defaultRowHeight="15" x14ac:dyDescent="0.25"/>
  <cols>
    <col min="1" max="1" width="4.28515625" style="1" customWidth="1"/>
    <col min="2" max="2" width="8.28515625" style="1" bestFit="1" customWidth="1"/>
    <col min="3" max="4" width="2" style="1" bestFit="1" customWidth="1"/>
    <col min="5" max="5" width="4" style="1" bestFit="1" customWidth="1"/>
    <col min="6" max="6" width="2" style="1" bestFit="1" customWidth="1"/>
    <col min="7" max="12" width="4" style="1" bestFit="1" customWidth="1"/>
    <col min="13" max="13" width="9.140625" style="1" bestFit="1" customWidth="1"/>
    <col min="14" max="14" width="6.7109375" style="1" bestFit="1" customWidth="1"/>
    <col min="15" max="15" width="6.7109375" style="1" customWidth="1"/>
    <col min="16" max="16" width="6.7109375" style="1" hidden="1" customWidth="1"/>
    <col min="17" max="17" width="4" style="1" hidden="1" customWidth="1"/>
    <col min="18" max="20" width="12" style="1" hidden="1" customWidth="1"/>
    <col min="21" max="21" width="2" style="1" hidden="1" customWidth="1"/>
    <col min="22" max="22" width="6.7109375" style="1" hidden="1" customWidth="1"/>
    <col min="23" max="24" width="12" style="1" hidden="1" customWidth="1"/>
    <col min="25" max="26" width="12" style="1" bestFit="1" customWidth="1"/>
    <col min="27" max="28" width="2" style="1" bestFit="1" customWidth="1"/>
    <col min="30" max="30" width="7.42578125" bestFit="1" customWidth="1"/>
    <col min="31" max="32" width="4" bestFit="1" customWidth="1"/>
    <col min="33" max="33" width="2" bestFit="1" customWidth="1"/>
    <col min="34" max="34" width="2" style="1" bestFit="1" customWidth="1"/>
    <col min="35" max="40" width="4" style="1" bestFit="1" customWidth="1"/>
    <col min="41" max="41" width="9.140625" style="1" bestFit="1" customWidth="1"/>
    <col min="42" max="42" width="6.7109375" style="1" bestFit="1" customWidth="1"/>
    <col min="43" max="43" width="2" style="1" hidden="1" customWidth="1"/>
    <col min="44" max="44" width="3" style="1" hidden="1" customWidth="1"/>
    <col min="45" max="52" width="0" style="1" hidden="1" customWidth="1"/>
    <col min="53" max="16384" width="9.140625" style="1"/>
  </cols>
  <sheetData>
    <row r="1" spans="2:54" x14ac:dyDescent="0.25"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 t="s">
        <v>2</v>
      </c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</row>
    <row r="2" spans="2:54" x14ac:dyDescent="0.2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 t="s">
        <v>10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 t="s">
        <v>12</v>
      </c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 t="s">
        <v>10</v>
      </c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 t="s">
        <v>12</v>
      </c>
      <c r="BB2" s="2"/>
    </row>
    <row r="3" spans="2:54" x14ac:dyDescent="0.25">
      <c r="B3" s="2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 t="s">
        <v>0</v>
      </c>
      <c r="N3" s="2" t="s">
        <v>11</v>
      </c>
      <c r="O3" s="2"/>
      <c r="P3" s="2"/>
      <c r="Q3" s="2"/>
      <c r="R3" s="2"/>
      <c r="S3" s="2"/>
      <c r="T3" s="2"/>
      <c r="U3" s="2"/>
      <c r="V3" s="2"/>
      <c r="W3" s="2"/>
      <c r="X3" s="2"/>
      <c r="Y3" s="2" t="s">
        <v>13</v>
      </c>
      <c r="Z3" s="2" t="s">
        <v>14</v>
      </c>
      <c r="AA3" s="2"/>
      <c r="AB3" s="2"/>
      <c r="AC3" s="2"/>
      <c r="AD3" s="2"/>
      <c r="AE3" s="2">
        <v>1</v>
      </c>
      <c r="AF3" s="2">
        <v>2</v>
      </c>
      <c r="AG3" s="2">
        <v>3</v>
      </c>
      <c r="AH3" s="2">
        <v>4</v>
      </c>
      <c r="AI3" s="2">
        <v>5</v>
      </c>
      <c r="AJ3" s="2">
        <v>6</v>
      </c>
      <c r="AK3" s="2">
        <v>7</v>
      </c>
      <c r="AL3" s="2">
        <v>8</v>
      </c>
      <c r="AM3" s="2">
        <v>9</v>
      </c>
      <c r="AN3" s="2">
        <v>10</v>
      </c>
      <c r="AO3" s="2" t="s">
        <v>0</v>
      </c>
      <c r="AP3" s="2" t="s">
        <v>11</v>
      </c>
      <c r="AQ3" s="2"/>
      <c r="AR3" s="2"/>
      <c r="AS3" s="2"/>
      <c r="AT3" s="2"/>
      <c r="AU3" s="2"/>
      <c r="AV3" s="2"/>
      <c r="AW3" s="2"/>
      <c r="AX3" s="2"/>
      <c r="AY3" s="2"/>
      <c r="AZ3" s="2"/>
      <c r="BA3" s="2" t="s">
        <v>13</v>
      </c>
      <c r="BB3" s="2" t="s">
        <v>14</v>
      </c>
    </row>
    <row r="4" spans="2:54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>
        <f>AVERAGE(M5:M9)</f>
        <v>0.96</v>
      </c>
      <c r="N4" s="2">
        <f>AVERAGE(N5:N9)</f>
        <v>0.86</v>
      </c>
      <c r="O4" s="2"/>
      <c r="P4" s="2"/>
      <c r="Q4" s="2"/>
      <c r="R4" s="2"/>
      <c r="S4" s="2"/>
      <c r="T4" s="2"/>
      <c r="U4" s="2"/>
      <c r="V4" s="2"/>
      <c r="W4" s="2"/>
      <c r="X4" s="2"/>
      <c r="Y4" s="2">
        <f>AVERAGE(Y5:Y9)</f>
        <v>8.2322302989003244</v>
      </c>
      <c r="Z4" s="2">
        <f>AVERAGE(Z5:Z9)</f>
        <v>11.451648996514891</v>
      </c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>
        <f>AVERAGE(AO5:AO9)</f>
        <v>1</v>
      </c>
      <c r="AP4" s="2">
        <f>AVERAGE(AP5:AP9)</f>
        <v>0.91999999999999993</v>
      </c>
      <c r="AQ4" s="2"/>
      <c r="AR4" s="2"/>
      <c r="AS4" s="2"/>
      <c r="AT4" s="2"/>
      <c r="AU4" s="2"/>
      <c r="AV4" s="2"/>
      <c r="AW4" s="2"/>
      <c r="AX4" s="2"/>
      <c r="AY4" s="2"/>
      <c r="AZ4" s="2"/>
      <c r="BA4" s="2">
        <f>AVERAGE(BA5:BA9)</f>
        <v>8.6906362337443621</v>
      </c>
      <c r="BB4" s="2">
        <f>AVERAGE(BB5:BB9)</f>
        <v>12.184709006348626</v>
      </c>
    </row>
    <row r="5" spans="2:54" x14ac:dyDescent="0.25">
      <c r="B5" s="2" t="s">
        <v>5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0.5</v>
      </c>
      <c r="K5" s="2">
        <v>1</v>
      </c>
      <c r="L5" s="2">
        <v>1</v>
      </c>
      <c r="M5" s="2">
        <f>COUNTIF(C5:G5,"&gt;0")/5</f>
        <v>1</v>
      </c>
      <c r="N5" s="2">
        <f>COUNTIF(C5:L5,"&gt;0")/10</f>
        <v>1</v>
      </c>
      <c r="O5" s="2">
        <f>((2^(C5*2))-1)/LOG(C$3+1,2)</f>
        <v>3</v>
      </c>
      <c r="P5" s="2">
        <f t="shared" ref="P5:X5" si="0">((2^(D5*2))-1)/LOG(D$3+1,2)</f>
        <v>1.8927892607143721</v>
      </c>
      <c r="Q5" s="2">
        <f t="shared" si="0"/>
        <v>1.5</v>
      </c>
      <c r="R5" s="2">
        <f t="shared" si="0"/>
        <v>1.2920296742201793</v>
      </c>
      <c r="S5" s="2">
        <f t="shared" si="0"/>
        <v>1.1605584217036249</v>
      </c>
      <c r="T5" s="2">
        <f t="shared" si="0"/>
        <v>1.0686215613240666</v>
      </c>
      <c r="U5" s="2">
        <f t="shared" si="0"/>
        <v>1</v>
      </c>
      <c r="V5" s="2">
        <f t="shared" si="0"/>
        <v>0.31546487678572871</v>
      </c>
      <c r="W5" s="2">
        <f t="shared" si="0"/>
        <v>0.90308998699194354</v>
      </c>
      <c r="X5" s="2">
        <f t="shared" si="0"/>
        <v>0.86719447895366342</v>
      </c>
      <c r="Y5" s="2">
        <f>SUM(O5:S5)</f>
        <v>8.8453773566381777</v>
      </c>
      <c r="Z5" s="2">
        <f>SUM(O5:X5)</f>
        <v>12.999748260693581</v>
      </c>
      <c r="AA5" s="2"/>
      <c r="AB5" s="2"/>
      <c r="AC5" s="2"/>
      <c r="AD5" s="2" t="s">
        <v>5</v>
      </c>
      <c r="AE5" s="2">
        <v>1</v>
      </c>
      <c r="AF5" s="2">
        <v>1</v>
      </c>
      <c r="AG5" s="2">
        <v>1</v>
      </c>
      <c r="AH5" s="2">
        <v>1</v>
      </c>
      <c r="AI5" s="2">
        <v>0.5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f>COUNTIF(AE5:AI5,"&gt;0")/5</f>
        <v>1</v>
      </c>
      <c r="AP5" s="2">
        <f>COUNTIF(AE5:AN5,"&gt;0")/10</f>
        <v>1</v>
      </c>
      <c r="AQ5" s="2">
        <f>((2^(AE5*2))-1)/LOG(AE$3+1,2)</f>
        <v>3</v>
      </c>
      <c r="AR5" s="2">
        <f t="shared" ref="AR5:AR9" si="1">((2^(AF5*2))-1)/LOG(AF$3+1,2)</f>
        <v>1.8927892607143721</v>
      </c>
      <c r="AS5" s="2">
        <f t="shared" ref="AS5:AS9" si="2">((2^(AG5*2))-1)/LOG(AG$3+1,2)</f>
        <v>1.5</v>
      </c>
      <c r="AT5" s="2">
        <f t="shared" ref="AT5:AT9" si="3">((2^(AH5*2))-1)/LOG(AH$3+1,2)</f>
        <v>1.2920296742201793</v>
      </c>
      <c r="AU5" s="2">
        <f t="shared" ref="AU5:AU9" si="4">((2^(AI5*2))-1)/LOG(AI$3+1,2)</f>
        <v>0.38685280723454163</v>
      </c>
      <c r="AV5" s="2">
        <f t="shared" ref="AV5:AV9" si="5">((2^(AJ5*2))-1)/LOG(AJ$3+1,2)</f>
        <v>1.0686215613240666</v>
      </c>
      <c r="AW5" s="2">
        <f t="shared" ref="AW5:AW9" si="6">((2^(AK5*2))-1)/LOG(AK$3+1,2)</f>
        <v>1</v>
      </c>
      <c r="AX5" s="2">
        <f t="shared" ref="AX5:AX9" si="7">((2^(AL5*2))-1)/LOG(AL$3+1,2)</f>
        <v>0.94639463035718607</v>
      </c>
      <c r="AY5" s="2">
        <f t="shared" ref="AY5:AY9" si="8">((2^(AM5*2))-1)/LOG(AM$3+1,2)</f>
        <v>0.90308998699194354</v>
      </c>
      <c r="AZ5" s="2">
        <f t="shared" ref="AZ5:AZ9" si="9">((2^(AN5*2))-1)/LOG(AN$3+1,2)</f>
        <v>0.86719447895366342</v>
      </c>
      <c r="BA5" s="2">
        <f>SUM(AQ5:AU5)</f>
        <v>8.0716717421690944</v>
      </c>
      <c r="BB5" s="2">
        <f>SUM(AQ5:AZ5)</f>
        <v>12.856972399795955</v>
      </c>
    </row>
    <row r="6" spans="2:54" x14ac:dyDescent="0.25">
      <c r="B6" s="2" t="s">
        <v>6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f>COUNTIF(C6:G6,"&gt;0")/5</f>
        <v>1</v>
      </c>
      <c r="N6" s="2">
        <f>COUNTIF(C6:L6,"&gt;0")/10</f>
        <v>1</v>
      </c>
      <c r="O6" s="2">
        <f t="shared" ref="O6:O9" si="10">((2^(C6*2))-1)/LOG(C$3+1,2)</f>
        <v>3</v>
      </c>
      <c r="P6" s="2">
        <f t="shared" ref="P6:P9" si="11">((2^(D6*2))-1)/LOG(D$3+1,2)</f>
        <v>1.8927892607143721</v>
      </c>
      <c r="Q6" s="2">
        <f t="shared" ref="Q6:Q9" si="12">((2^(E6*2))-1)/LOG(E$3+1,2)</f>
        <v>1.5</v>
      </c>
      <c r="R6" s="2">
        <f t="shared" ref="R6:R9" si="13">((2^(F6*2))-1)/LOG(F$3+1,2)</f>
        <v>1.2920296742201793</v>
      </c>
      <c r="S6" s="2">
        <f t="shared" ref="S6:S9" si="14">((2^(G6*2))-1)/LOG(G$3+1,2)</f>
        <v>1.1605584217036249</v>
      </c>
      <c r="T6" s="2">
        <f t="shared" ref="T6:T9" si="15">((2^(H6*2))-1)/LOG(H$3+1,2)</f>
        <v>1.0686215613240666</v>
      </c>
      <c r="U6" s="2">
        <f t="shared" ref="U6:U9" si="16">((2^(I6*2))-1)/LOG(I$3+1,2)</f>
        <v>1</v>
      </c>
      <c r="V6" s="2">
        <f t="shared" ref="V6:V9" si="17">((2^(J6*2))-1)/LOG(J$3+1,2)</f>
        <v>0.94639463035718607</v>
      </c>
      <c r="W6" s="2">
        <f t="shared" ref="W6:W9" si="18">((2^(K6*2))-1)/LOG(K$3+1,2)</f>
        <v>0.90308998699194354</v>
      </c>
      <c r="X6" s="2">
        <f t="shared" ref="X6:X9" si="19">((2^(L6*2))-1)/LOG(L$3+1,2)</f>
        <v>0.86719447895366342</v>
      </c>
      <c r="Y6" s="2">
        <f t="shared" ref="Y6:Y9" si="20">SUM(O6:S6)</f>
        <v>8.8453773566381777</v>
      </c>
      <c r="Z6" s="2">
        <f t="shared" ref="Z6:Z9" si="21">SUM(O6:X6)</f>
        <v>13.630678014265039</v>
      </c>
      <c r="AA6" s="2"/>
      <c r="AB6" s="2"/>
      <c r="AC6" s="2"/>
      <c r="AD6" s="2" t="s">
        <v>6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f>COUNTIF(AE6:AI6,"&gt;0")/5</f>
        <v>1</v>
      </c>
      <c r="AP6" s="2">
        <f>COUNTIF(AE6:AN6,"&gt;0")/10</f>
        <v>1</v>
      </c>
      <c r="AQ6" s="2">
        <f t="shared" ref="AQ6:AQ9" si="22">((2^(AE6*2))-1)/LOG(AE$3+1,2)</f>
        <v>3</v>
      </c>
      <c r="AR6" s="2">
        <f t="shared" si="1"/>
        <v>1.8927892607143721</v>
      </c>
      <c r="AS6" s="2">
        <f t="shared" si="2"/>
        <v>1.5</v>
      </c>
      <c r="AT6" s="2">
        <f t="shared" si="3"/>
        <v>1.2920296742201793</v>
      </c>
      <c r="AU6" s="2">
        <f t="shared" si="4"/>
        <v>1.1605584217036249</v>
      </c>
      <c r="AV6" s="2">
        <f t="shared" si="5"/>
        <v>1.0686215613240666</v>
      </c>
      <c r="AW6" s="2">
        <f t="shared" si="6"/>
        <v>1</v>
      </c>
      <c r="AX6" s="2">
        <f t="shared" si="7"/>
        <v>0.94639463035718607</v>
      </c>
      <c r="AY6" s="2">
        <f t="shared" si="8"/>
        <v>0.90308998699194354</v>
      </c>
      <c r="AZ6" s="2">
        <f t="shared" si="9"/>
        <v>0.86719447895366342</v>
      </c>
      <c r="BA6" s="2">
        <f t="shared" ref="BA6:BA9" si="23">SUM(AQ6:AU6)</f>
        <v>8.8453773566381777</v>
      </c>
      <c r="BB6" s="2">
        <f t="shared" ref="BB6:BB9" si="24">SUM(AQ6:AZ6)</f>
        <v>13.630678014265039</v>
      </c>
    </row>
    <row r="7" spans="2:54" x14ac:dyDescent="0.25">
      <c r="B7" s="2" t="s">
        <v>7</v>
      </c>
      <c r="C7" s="2">
        <v>1</v>
      </c>
      <c r="D7" s="2">
        <v>1</v>
      </c>
      <c r="E7" s="2">
        <v>0.5</v>
      </c>
      <c r="F7" s="2">
        <v>0</v>
      </c>
      <c r="G7" s="2">
        <v>0.5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f>COUNTIF(C7:G7,"&gt;0")/5</f>
        <v>0.8</v>
      </c>
      <c r="N7" s="2">
        <f>COUNTIF(C7:L7,"&gt;0")/10</f>
        <v>0.4</v>
      </c>
      <c r="O7" s="2">
        <f t="shared" si="10"/>
        <v>3</v>
      </c>
      <c r="P7" s="2">
        <f t="shared" si="11"/>
        <v>1.8927892607143721</v>
      </c>
      <c r="Q7" s="2">
        <f t="shared" si="12"/>
        <v>0.5</v>
      </c>
      <c r="R7" s="2">
        <f t="shared" si="13"/>
        <v>0</v>
      </c>
      <c r="S7" s="2">
        <f t="shared" si="14"/>
        <v>0.38685280723454163</v>
      </c>
      <c r="T7" s="2">
        <f t="shared" si="15"/>
        <v>0</v>
      </c>
      <c r="U7" s="2">
        <f t="shared" si="16"/>
        <v>0</v>
      </c>
      <c r="V7" s="2">
        <f t="shared" si="17"/>
        <v>0</v>
      </c>
      <c r="W7" s="2">
        <f t="shared" si="18"/>
        <v>0</v>
      </c>
      <c r="X7" s="2">
        <f t="shared" si="19"/>
        <v>0</v>
      </c>
      <c r="Y7" s="2">
        <f t="shared" si="20"/>
        <v>5.779642067948914</v>
      </c>
      <c r="Z7" s="2">
        <f t="shared" si="21"/>
        <v>5.779642067948914</v>
      </c>
      <c r="AA7" s="2"/>
      <c r="AB7" s="2"/>
      <c r="AC7" s="2"/>
      <c r="AD7" s="2" t="s">
        <v>7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0.5</v>
      </c>
      <c r="AK7" s="2">
        <v>0.5</v>
      </c>
      <c r="AL7" s="2">
        <v>0</v>
      </c>
      <c r="AM7" s="2">
        <v>0</v>
      </c>
      <c r="AN7" s="2">
        <v>0</v>
      </c>
      <c r="AO7" s="2">
        <f>COUNTIF(AE7:AI7,"&gt;0")/5</f>
        <v>1</v>
      </c>
      <c r="AP7" s="2">
        <f>COUNTIF(AE7:AN7,"&gt;0")/10</f>
        <v>0.7</v>
      </c>
      <c r="AQ7" s="2">
        <f t="shared" si="22"/>
        <v>3</v>
      </c>
      <c r="AR7" s="2">
        <f t="shared" si="1"/>
        <v>1.8927892607143721</v>
      </c>
      <c r="AS7" s="2">
        <f t="shared" si="2"/>
        <v>1.5</v>
      </c>
      <c r="AT7" s="2">
        <f t="shared" si="3"/>
        <v>1.2920296742201793</v>
      </c>
      <c r="AU7" s="2">
        <f t="shared" si="4"/>
        <v>1.1605584217036249</v>
      </c>
      <c r="AV7" s="2">
        <f t="shared" si="5"/>
        <v>0.35620718710802218</v>
      </c>
      <c r="AW7" s="2">
        <f t="shared" si="6"/>
        <v>0.33333333333333331</v>
      </c>
      <c r="AX7" s="2">
        <f t="shared" si="7"/>
        <v>0</v>
      </c>
      <c r="AY7" s="2">
        <f t="shared" si="8"/>
        <v>0</v>
      </c>
      <c r="AZ7" s="2">
        <f t="shared" si="9"/>
        <v>0</v>
      </c>
      <c r="BA7" s="2">
        <f t="shared" si="23"/>
        <v>8.8453773566381777</v>
      </c>
      <c r="BB7" s="2">
        <f t="shared" si="24"/>
        <v>9.5349178770795344</v>
      </c>
    </row>
    <row r="8" spans="2:54" x14ac:dyDescent="0.25">
      <c r="B8" s="2" t="s">
        <v>8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0.5</v>
      </c>
      <c r="K8" s="2">
        <v>0.5</v>
      </c>
      <c r="L8" s="2">
        <v>1</v>
      </c>
      <c r="M8" s="2">
        <f>COUNTIF(C8:G8,"&gt;0")/5</f>
        <v>1</v>
      </c>
      <c r="N8" s="2">
        <f>AVERAGE(C8:L8)</f>
        <v>0.9</v>
      </c>
      <c r="O8" s="2">
        <f t="shared" si="10"/>
        <v>3</v>
      </c>
      <c r="P8" s="2">
        <f t="shared" si="11"/>
        <v>1.8927892607143721</v>
      </c>
      <c r="Q8" s="2">
        <f t="shared" si="12"/>
        <v>1.5</v>
      </c>
      <c r="R8" s="2">
        <f t="shared" si="13"/>
        <v>1.2920296742201793</v>
      </c>
      <c r="S8" s="2">
        <f t="shared" si="14"/>
        <v>1.1605584217036249</v>
      </c>
      <c r="T8" s="2">
        <f t="shared" si="15"/>
        <v>1.0686215613240666</v>
      </c>
      <c r="U8" s="2">
        <f t="shared" si="16"/>
        <v>1</v>
      </c>
      <c r="V8" s="2">
        <f t="shared" si="17"/>
        <v>0.31546487678572871</v>
      </c>
      <c r="W8" s="2">
        <f t="shared" si="18"/>
        <v>0.30102999566398114</v>
      </c>
      <c r="X8" s="2">
        <f t="shared" si="19"/>
        <v>0.86719447895366342</v>
      </c>
      <c r="Y8" s="2">
        <f t="shared" si="20"/>
        <v>8.8453773566381777</v>
      </c>
      <c r="Z8" s="2">
        <f t="shared" si="21"/>
        <v>12.397688269365618</v>
      </c>
      <c r="AA8" s="2"/>
      <c r="AB8" s="2"/>
      <c r="AC8" s="2"/>
      <c r="AD8" s="2" t="s">
        <v>8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0.5</v>
      </c>
      <c r="AN8" s="2">
        <v>0.5</v>
      </c>
      <c r="AO8" s="2">
        <f>COUNTIF(AE8:AI8,"&gt;0")/5</f>
        <v>1</v>
      </c>
      <c r="AP8" s="2">
        <f>AVERAGE(AE8:AN8)</f>
        <v>0.9</v>
      </c>
      <c r="AQ8" s="2">
        <f t="shared" si="22"/>
        <v>3</v>
      </c>
      <c r="AR8" s="2">
        <f t="shared" si="1"/>
        <v>1.8927892607143721</v>
      </c>
      <c r="AS8" s="2">
        <f t="shared" si="2"/>
        <v>1.5</v>
      </c>
      <c r="AT8" s="2">
        <f t="shared" si="3"/>
        <v>1.2920296742201793</v>
      </c>
      <c r="AU8" s="2">
        <f t="shared" si="4"/>
        <v>1.1605584217036249</v>
      </c>
      <c r="AV8" s="2">
        <f t="shared" si="5"/>
        <v>1.0686215613240666</v>
      </c>
      <c r="AW8" s="2">
        <f t="shared" si="6"/>
        <v>1</v>
      </c>
      <c r="AX8" s="2">
        <f t="shared" si="7"/>
        <v>0.94639463035718607</v>
      </c>
      <c r="AY8" s="2">
        <f t="shared" si="8"/>
        <v>0.30102999566398114</v>
      </c>
      <c r="AZ8" s="2">
        <f t="shared" si="9"/>
        <v>0.28906482631788782</v>
      </c>
      <c r="BA8" s="2">
        <f t="shared" si="23"/>
        <v>8.8453773566381777</v>
      </c>
      <c r="BB8" s="2">
        <f t="shared" si="24"/>
        <v>12.450488370301301</v>
      </c>
    </row>
    <row r="9" spans="2:54" x14ac:dyDescent="0.25">
      <c r="B9" s="2" t="s">
        <v>9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0.5</v>
      </c>
      <c r="L9" s="2">
        <v>0.5</v>
      </c>
      <c r="M9" s="2">
        <f>COUNTIF(C9:G9,"&gt;0")/5</f>
        <v>1</v>
      </c>
      <c r="N9" s="2">
        <f>COUNTIF(C9:L9,"&gt;0")/10</f>
        <v>1</v>
      </c>
      <c r="O9" s="2">
        <f t="shared" si="10"/>
        <v>3</v>
      </c>
      <c r="P9" s="2">
        <f t="shared" si="11"/>
        <v>1.8927892607143721</v>
      </c>
      <c r="Q9" s="2">
        <f t="shared" si="12"/>
        <v>1.5</v>
      </c>
      <c r="R9" s="2">
        <f t="shared" si="13"/>
        <v>1.2920296742201793</v>
      </c>
      <c r="S9" s="2">
        <f t="shared" si="14"/>
        <v>1.1605584217036249</v>
      </c>
      <c r="T9" s="2">
        <f t="shared" si="15"/>
        <v>1.0686215613240666</v>
      </c>
      <c r="U9" s="2">
        <f t="shared" si="16"/>
        <v>1</v>
      </c>
      <c r="V9" s="2">
        <f t="shared" si="17"/>
        <v>0.94639463035718607</v>
      </c>
      <c r="W9" s="2">
        <f t="shared" si="18"/>
        <v>0.30102999566398114</v>
      </c>
      <c r="X9" s="2">
        <f t="shared" si="19"/>
        <v>0.28906482631788782</v>
      </c>
      <c r="Y9" s="2">
        <f t="shared" si="20"/>
        <v>8.8453773566381777</v>
      </c>
      <c r="Z9" s="2">
        <f t="shared" si="21"/>
        <v>12.450488370301301</v>
      </c>
      <c r="AA9" s="2"/>
      <c r="AB9" s="2"/>
      <c r="AC9" s="2"/>
      <c r="AD9" s="2" t="s">
        <v>9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0.5</v>
      </c>
      <c r="AN9" s="2">
        <v>0.5</v>
      </c>
      <c r="AO9" s="2">
        <f>COUNTIF(AE9:AI9,"&gt;0")/5</f>
        <v>1</v>
      </c>
      <c r="AP9" s="2">
        <f>COUNTIF(AE9:AN9,"&gt;0")/10</f>
        <v>1</v>
      </c>
      <c r="AQ9" s="2">
        <f t="shared" si="22"/>
        <v>3</v>
      </c>
      <c r="AR9" s="2">
        <f t="shared" si="1"/>
        <v>1.8927892607143721</v>
      </c>
      <c r="AS9" s="2">
        <f t="shared" si="2"/>
        <v>1.5</v>
      </c>
      <c r="AT9" s="2">
        <f t="shared" si="3"/>
        <v>1.2920296742201793</v>
      </c>
      <c r="AU9" s="2">
        <f t="shared" si="4"/>
        <v>1.1605584217036249</v>
      </c>
      <c r="AV9" s="2">
        <f t="shared" si="5"/>
        <v>1.0686215613240666</v>
      </c>
      <c r="AW9" s="2">
        <f t="shared" si="6"/>
        <v>1</v>
      </c>
      <c r="AX9" s="2">
        <f t="shared" si="7"/>
        <v>0.94639463035718607</v>
      </c>
      <c r="AY9" s="2">
        <f t="shared" si="8"/>
        <v>0.30102999566398114</v>
      </c>
      <c r="AZ9" s="2">
        <f t="shared" si="9"/>
        <v>0.28906482631788782</v>
      </c>
      <c r="BA9" s="2">
        <f t="shared" si="23"/>
        <v>8.8453773566381777</v>
      </c>
      <c r="BB9" s="2">
        <f t="shared" si="24"/>
        <v>12.450488370301301</v>
      </c>
    </row>
    <row r="10" spans="2:54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2:54" x14ac:dyDescent="0.25">
      <c r="B11" s="2" t="s">
        <v>3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 t="s">
        <v>4</v>
      </c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</row>
    <row r="12" spans="2:54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 t="s">
        <v>10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 t="s">
        <v>12</v>
      </c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 t="s">
        <v>10</v>
      </c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 t="s">
        <v>12</v>
      </c>
      <c r="BB12" s="2"/>
    </row>
    <row r="13" spans="2:54" x14ac:dyDescent="0.25">
      <c r="B13" s="2"/>
      <c r="C13" s="2">
        <v>1</v>
      </c>
      <c r="D13" s="2">
        <v>2</v>
      </c>
      <c r="E13" s="2">
        <v>3</v>
      </c>
      <c r="F13" s="2">
        <v>4</v>
      </c>
      <c r="G13" s="2">
        <v>5</v>
      </c>
      <c r="H13" s="2">
        <v>6</v>
      </c>
      <c r="I13" s="2">
        <v>7</v>
      </c>
      <c r="J13" s="2">
        <v>8</v>
      </c>
      <c r="K13" s="2">
        <v>9</v>
      </c>
      <c r="L13" s="2">
        <v>10</v>
      </c>
      <c r="M13" s="2" t="s">
        <v>0</v>
      </c>
      <c r="N13" s="2" t="s">
        <v>11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 t="s">
        <v>13</v>
      </c>
      <c r="Z13" s="2" t="s">
        <v>14</v>
      </c>
      <c r="AA13" s="2"/>
      <c r="AB13" s="2"/>
      <c r="AC13" s="2"/>
      <c r="AD13" s="2"/>
      <c r="AE13" s="2">
        <v>1</v>
      </c>
      <c r="AF13" s="2">
        <v>2</v>
      </c>
      <c r="AG13" s="2">
        <v>3</v>
      </c>
      <c r="AH13" s="2">
        <v>4</v>
      </c>
      <c r="AI13" s="2">
        <v>5</v>
      </c>
      <c r="AJ13" s="2">
        <v>6</v>
      </c>
      <c r="AK13" s="2">
        <v>7</v>
      </c>
      <c r="AL13" s="2">
        <v>8</v>
      </c>
      <c r="AM13" s="2">
        <v>9</v>
      </c>
      <c r="AN13" s="2">
        <v>10</v>
      </c>
      <c r="AO13" s="2" t="s">
        <v>0</v>
      </c>
      <c r="AP13" s="2" t="s">
        <v>11</v>
      </c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 t="s">
        <v>13</v>
      </c>
      <c r="BB13" s="2" t="s">
        <v>14</v>
      </c>
    </row>
    <row r="14" spans="2:54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>
        <f>AVERAGE(M15:M19)</f>
        <v>1</v>
      </c>
      <c r="N14" s="2">
        <f>AVERAGE(N15:N19)</f>
        <v>0.91999999999999993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>
        <f>AVERAGE(Y15:Y19)</f>
        <v>8.8453773566381777</v>
      </c>
      <c r="Z14" s="2">
        <f>AVERAGE(Z15:Z19)</f>
        <v>12.570503888048407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>
        <f>AVERAGE(AO15:AO19)</f>
        <v>1</v>
      </c>
      <c r="AP14" s="2">
        <f>AVERAGE(AP15:AP19)</f>
        <v>0.91999999999999993</v>
      </c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>
        <f>AVERAGE(BA15:BA19)</f>
        <v>8.8453773566381777</v>
      </c>
      <c r="BB14" s="2">
        <f>AVERAGE(BB15:BB19)</f>
        <v>12.570503888048407</v>
      </c>
    </row>
    <row r="15" spans="2:54" x14ac:dyDescent="0.25">
      <c r="B15" s="2" t="s">
        <v>5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0.5</v>
      </c>
      <c r="J15" s="2">
        <v>1</v>
      </c>
      <c r="K15" s="2">
        <v>1</v>
      </c>
      <c r="L15" s="2">
        <v>1</v>
      </c>
      <c r="M15" s="2">
        <f>COUNTIF(C15:G15,"&gt;0")/5</f>
        <v>1</v>
      </c>
      <c r="N15" s="2">
        <f>COUNTIF(C15:L15,"&gt;0")/10</f>
        <v>1</v>
      </c>
      <c r="O15" s="2">
        <f>((2^(C15*2))-1)/LOG(C$3+1,2)</f>
        <v>3</v>
      </c>
      <c r="P15" s="2">
        <f t="shared" ref="P15:P19" si="25">((2^(D15*2))-1)/LOG(D$3+1,2)</f>
        <v>1.8927892607143721</v>
      </c>
      <c r="Q15" s="2">
        <f t="shared" ref="Q15:Q19" si="26">((2^(E15*2))-1)/LOG(E$3+1,2)</f>
        <v>1.5</v>
      </c>
      <c r="R15" s="2">
        <f t="shared" ref="R15:R19" si="27">((2^(F15*2))-1)/LOG(F$3+1,2)</f>
        <v>1.2920296742201793</v>
      </c>
      <c r="S15" s="2">
        <f t="shared" ref="S15:S19" si="28">((2^(G15*2))-1)/LOG(G$3+1,2)</f>
        <v>1.1605584217036249</v>
      </c>
      <c r="T15" s="2">
        <f t="shared" ref="T15:T19" si="29">((2^(H15*2))-1)/LOG(H$3+1,2)</f>
        <v>1.0686215613240666</v>
      </c>
      <c r="U15" s="2">
        <f t="shared" ref="U15:U19" si="30">((2^(I15*2))-1)/LOG(I$3+1,2)</f>
        <v>0.33333333333333331</v>
      </c>
      <c r="V15" s="2">
        <f t="shared" ref="V15:V19" si="31">((2^(J15*2))-1)/LOG(J$3+1,2)</f>
        <v>0.94639463035718607</v>
      </c>
      <c r="W15" s="2">
        <f t="shared" ref="W15:W19" si="32">((2^(K15*2))-1)/LOG(K$3+1,2)</f>
        <v>0.90308998699194354</v>
      </c>
      <c r="X15" s="2">
        <f t="shared" ref="X15:X19" si="33">((2^(L15*2))-1)/LOG(L$3+1,2)</f>
        <v>0.86719447895366342</v>
      </c>
      <c r="Y15" s="2">
        <f>SUM(O15:S15)</f>
        <v>8.8453773566381777</v>
      </c>
      <c r="Z15" s="2">
        <f>SUM(O15:X15)</f>
        <v>12.964011347598372</v>
      </c>
      <c r="AA15" s="2"/>
      <c r="AB15" s="2"/>
      <c r="AC15" s="3"/>
      <c r="AD15" s="2" t="s">
        <v>5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0.5</v>
      </c>
      <c r="AL15" s="2">
        <v>1</v>
      </c>
      <c r="AM15" s="2">
        <v>1</v>
      </c>
      <c r="AN15" s="2">
        <v>1</v>
      </c>
      <c r="AO15" s="2">
        <f>COUNTIF(AE15:AI15,"&gt;0")/5</f>
        <v>1</v>
      </c>
      <c r="AP15" s="2">
        <f>COUNTIF(AE15:AN15,"&gt;0")/10</f>
        <v>1</v>
      </c>
      <c r="AQ15" s="2">
        <f>((2^(AE15*2))-1)/LOG(AE$3+1,2)</f>
        <v>3</v>
      </c>
      <c r="AR15" s="2">
        <f t="shared" ref="AR15:AR19" si="34">((2^(AF15*2))-1)/LOG(AF$3+1,2)</f>
        <v>1.8927892607143721</v>
      </c>
      <c r="AS15" s="2">
        <f t="shared" ref="AS15:AS19" si="35">((2^(AG15*2))-1)/LOG(AG$3+1,2)</f>
        <v>1.5</v>
      </c>
      <c r="AT15" s="2">
        <f t="shared" ref="AT15:AT19" si="36">((2^(AH15*2))-1)/LOG(AH$3+1,2)</f>
        <v>1.2920296742201793</v>
      </c>
      <c r="AU15" s="2">
        <f t="shared" ref="AU15:AU19" si="37">((2^(AI15*2))-1)/LOG(AI$3+1,2)</f>
        <v>1.1605584217036249</v>
      </c>
      <c r="AV15" s="2">
        <f t="shared" ref="AV15:AV19" si="38">((2^(AJ15*2))-1)/LOG(AJ$3+1,2)</f>
        <v>1.0686215613240666</v>
      </c>
      <c r="AW15" s="2">
        <f t="shared" ref="AW15:AW19" si="39">((2^(AK15*2))-1)/LOG(AK$3+1,2)</f>
        <v>0.33333333333333331</v>
      </c>
      <c r="AX15" s="2">
        <f t="shared" ref="AX15:AX19" si="40">((2^(AL15*2))-1)/LOG(AL$3+1,2)</f>
        <v>0.94639463035718607</v>
      </c>
      <c r="AY15" s="2">
        <f t="shared" ref="AY15:AY19" si="41">((2^(AM15*2))-1)/LOG(AM$3+1,2)</f>
        <v>0.90308998699194354</v>
      </c>
      <c r="AZ15" s="2">
        <f t="shared" ref="AZ15:AZ19" si="42">((2^(AN15*2))-1)/LOG(AN$3+1,2)</f>
        <v>0.86719447895366342</v>
      </c>
      <c r="BA15" s="2">
        <f>SUM(AQ15:AU15)</f>
        <v>8.8453773566381777</v>
      </c>
      <c r="BB15" s="2">
        <f>SUM(AQ15:AZ15)</f>
        <v>12.964011347598372</v>
      </c>
    </row>
    <row r="16" spans="2:54" x14ac:dyDescent="0.25">
      <c r="B16" s="2" t="s">
        <v>6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f>COUNTIF(C16:G16,"&gt;0")/5</f>
        <v>1</v>
      </c>
      <c r="N16" s="2">
        <f>COUNTIF(C16:L16,"&gt;0")/10</f>
        <v>1</v>
      </c>
      <c r="O16" s="2">
        <f t="shared" ref="O16:O19" si="43">((2^(C16*2))-1)/LOG(C$3+1,2)</f>
        <v>3</v>
      </c>
      <c r="P16" s="2">
        <f t="shared" si="25"/>
        <v>1.8927892607143721</v>
      </c>
      <c r="Q16" s="2">
        <f t="shared" si="26"/>
        <v>1.5</v>
      </c>
      <c r="R16" s="2">
        <f t="shared" si="27"/>
        <v>1.2920296742201793</v>
      </c>
      <c r="S16" s="2">
        <f t="shared" si="28"/>
        <v>1.1605584217036249</v>
      </c>
      <c r="T16" s="2">
        <f t="shared" si="29"/>
        <v>1.0686215613240666</v>
      </c>
      <c r="U16" s="2">
        <f t="shared" si="30"/>
        <v>1</v>
      </c>
      <c r="V16" s="2">
        <f t="shared" si="31"/>
        <v>0.94639463035718607</v>
      </c>
      <c r="W16" s="2">
        <f t="shared" si="32"/>
        <v>0.90308998699194354</v>
      </c>
      <c r="X16" s="2">
        <f t="shared" si="33"/>
        <v>0.86719447895366342</v>
      </c>
      <c r="Y16" s="2">
        <f t="shared" ref="Y16:Y19" si="44">SUM(O16:S16)</f>
        <v>8.8453773566381777</v>
      </c>
      <c r="Z16" s="2">
        <f t="shared" ref="Z16:Z19" si="45">SUM(O16:X16)</f>
        <v>13.630678014265039</v>
      </c>
      <c r="AA16" s="2"/>
      <c r="AB16" s="2"/>
      <c r="AC16" s="3"/>
      <c r="AD16" s="2" t="s">
        <v>6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f>COUNTIF(AE16:AI16,"&gt;0")/5</f>
        <v>1</v>
      </c>
      <c r="AP16" s="2">
        <f>COUNTIF(AE16:AN16,"&gt;0")/10</f>
        <v>1</v>
      </c>
      <c r="AQ16" s="2">
        <f t="shared" ref="AQ16:AQ19" si="46">((2^(AE16*2))-1)/LOG(AE$3+1,2)</f>
        <v>3</v>
      </c>
      <c r="AR16" s="2">
        <f t="shared" si="34"/>
        <v>1.8927892607143721</v>
      </c>
      <c r="AS16" s="2">
        <f t="shared" si="35"/>
        <v>1.5</v>
      </c>
      <c r="AT16" s="2">
        <f t="shared" si="36"/>
        <v>1.2920296742201793</v>
      </c>
      <c r="AU16" s="2">
        <f t="shared" si="37"/>
        <v>1.1605584217036249</v>
      </c>
      <c r="AV16" s="2">
        <f t="shared" si="38"/>
        <v>1.0686215613240666</v>
      </c>
      <c r="AW16" s="2">
        <f t="shared" si="39"/>
        <v>1</v>
      </c>
      <c r="AX16" s="2">
        <f t="shared" si="40"/>
        <v>0.94639463035718607</v>
      </c>
      <c r="AY16" s="2">
        <f t="shared" si="41"/>
        <v>0.90308998699194354</v>
      </c>
      <c r="AZ16" s="2">
        <f t="shared" si="42"/>
        <v>0.86719447895366342</v>
      </c>
      <c r="BA16" s="2">
        <f t="shared" ref="BA16:BA19" si="47">SUM(AQ16:AU16)</f>
        <v>8.8453773566381777</v>
      </c>
      <c r="BB16" s="2">
        <f t="shared" ref="BB16:BB19" si="48">SUM(AQ16:AZ16)</f>
        <v>13.630678014265039</v>
      </c>
    </row>
    <row r="17" spans="2:54" x14ac:dyDescent="0.25">
      <c r="B17" s="2" t="s">
        <v>7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0</v>
      </c>
      <c r="J17" s="2">
        <v>0.5</v>
      </c>
      <c r="K17" s="2">
        <v>0</v>
      </c>
      <c r="L17" s="2">
        <v>0</v>
      </c>
      <c r="M17" s="2">
        <f>COUNTIF(C17:G17,"&gt;0")/5</f>
        <v>1</v>
      </c>
      <c r="N17" s="2">
        <f>COUNTIF(C17:L17,"&gt;0")/10</f>
        <v>0.7</v>
      </c>
      <c r="O17" s="2">
        <f t="shared" si="43"/>
        <v>3</v>
      </c>
      <c r="P17" s="2">
        <f t="shared" si="25"/>
        <v>1.8927892607143721</v>
      </c>
      <c r="Q17" s="2">
        <f t="shared" si="26"/>
        <v>1.5</v>
      </c>
      <c r="R17" s="2">
        <f t="shared" si="27"/>
        <v>1.2920296742201793</v>
      </c>
      <c r="S17" s="2">
        <f t="shared" si="28"/>
        <v>1.1605584217036249</v>
      </c>
      <c r="T17" s="2">
        <f t="shared" si="29"/>
        <v>1.0686215613240666</v>
      </c>
      <c r="U17" s="2">
        <f t="shared" si="30"/>
        <v>0</v>
      </c>
      <c r="V17" s="2">
        <f t="shared" si="31"/>
        <v>0.31546487678572871</v>
      </c>
      <c r="W17" s="2">
        <f t="shared" si="32"/>
        <v>0</v>
      </c>
      <c r="X17" s="2">
        <f t="shared" si="33"/>
        <v>0</v>
      </c>
      <c r="Y17" s="2">
        <f t="shared" si="44"/>
        <v>8.8453773566381777</v>
      </c>
      <c r="Z17" s="2">
        <f t="shared" si="45"/>
        <v>10.229463794747973</v>
      </c>
      <c r="AA17" s="2"/>
      <c r="AB17" s="2"/>
      <c r="AC17" s="3"/>
      <c r="AD17" s="2" t="s">
        <v>7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0</v>
      </c>
      <c r="AL17" s="2">
        <v>0.5</v>
      </c>
      <c r="AM17" s="2">
        <v>0</v>
      </c>
      <c r="AN17" s="2">
        <v>0</v>
      </c>
      <c r="AO17" s="2">
        <f>COUNTIF(AE17:AI17,"&gt;0")/5</f>
        <v>1</v>
      </c>
      <c r="AP17" s="2">
        <f>COUNTIF(AE17:AN17,"&gt;0")/10</f>
        <v>0.7</v>
      </c>
      <c r="AQ17" s="2">
        <f t="shared" si="46"/>
        <v>3</v>
      </c>
      <c r="AR17" s="2">
        <f t="shared" si="34"/>
        <v>1.8927892607143721</v>
      </c>
      <c r="AS17" s="2">
        <f t="shared" si="35"/>
        <v>1.5</v>
      </c>
      <c r="AT17" s="2">
        <f t="shared" si="36"/>
        <v>1.2920296742201793</v>
      </c>
      <c r="AU17" s="2">
        <f t="shared" si="37"/>
        <v>1.1605584217036249</v>
      </c>
      <c r="AV17" s="2">
        <f t="shared" si="38"/>
        <v>1.0686215613240666</v>
      </c>
      <c r="AW17" s="2">
        <f t="shared" si="39"/>
        <v>0</v>
      </c>
      <c r="AX17" s="2">
        <f t="shared" si="40"/>
        <v>0.31546487678572871</v>
      </c>
      <c r="AY17" s="2">
        <f t="shared" si="41"/>
        <v>0</v>
      </c>
      <c r="AZ17" s="2">
        <f t="shared" si="42"/>
        <v>0</v>
      </c>
      <c r="BA17" s="2">
        <f t="shared" si="47"/>
        <v>8.8453773566381777</v>
      </c>
      <c r="BB17" s="2">
        <f t="shared" si="48"/>
        <v>10.229463794747973</v>
      </c>
    </row>
    <row r="18" spans="2:54" x14ac:dyDescent="0.25">
      <c r="B18" s="2" t="s">
        <v>8</v>
      </c>
      <c r="C18" s="2">
        <v>1</v>
      </c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0.5</v>
      </c>
      <c r="K18" s="2">
        <v>0.5</v>
      </c>
      <c r="L18" s="2">
        <v>1</v>
      </c>
      <c r="M18" s="2">
        <f>COUNTIF(C18:G18,"&gt;0")/5</f>
        <v>1</v>
      </c>
      <c r="N18" s="2">
        <f>AVERAGE(C18:L18)</f>
        <v>0.9</v>
      </c>
      <c r="O18" s="2">
        <f t="shared" si="43"/>
        <v>3</v>
      </c>
      <c r="P18" s="2">
        <f t="shared" si="25"/>
        <v>1.8927892607143721</v>
      </c>
      <c r="Q18" s="2">
        <f t="shared" si="26"/>
        <v>1.5</v>
      </c>
      <c r="R18" s="2">
        <f t="shared" si="27"/>
        <v>1.2920296742201793</v>
      </c>
      <c r="S18" s="2">
        <f t="shared" si="28"/>
        <v>1.1605584217036249</v>
      </c>
      <c r="T18" s="2">
        <f t="shared" si="29"/>
        <v>1.0686215613240666</v>
      </c>
      <c r="U18" s="2">
        <f t="shared" si="30"/>
        <v>1</v>
      </c>
      <c r="V18" s="2">
        <f t="shared" si="31"/>
        <v>0.31546487678572871</v>
      </c>
      <c r="W18" s="2">
        <f t="shared" si="32"/>
        <v>0.30102999566398114</v>
      </c>
      <c r="X18" s="2">
        <f t="shared" si="33"/>
        <v>0.86719447895366342</v>
      </c>
      <c r="Y18" s="2">
        <f t="shared" si="44"/>
        <v>8.8453773566381777</v>
      </c>
      <c r="Z18" s="2">
        <f t="shared" si="45"/>
        <v>12.397688269365618</v>
      </c>
      <c r="AA18" s="2"/>
      <c r="AB18" s="2"/>
      <c r="AC18" s="3"/>
      <c r="AD18" s="2" t="s">
        <v>8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>
        <v>1</v>
      </c>
      <c r="AL18" s="2">
        <v>0.5</v>
      </c>
      <c r="AM18" s="2">
        <v>0.5</v>
      </c>
      <c r="AN18" s="2">
        <v>1</v>
      </c>
      <c r="AO18" s="2">
        <f>COUNTIF(AE18:AI18,"&gt;0")/5</f>
        <v>1</v>
      </c>
      <c r="AP18" s="2">
        <f>AVERAGE(AE18:AN18)</f>
        <v>0.9</v>
      </c>
      <c r="AQ18" s="2">
        <f t="shared" si="46"/>
        <v>3</v>
      </c>
      <c r="AR18" s="2">
        <f t="shared" si="34"/>
        <v>1.8927892607143721</v>
      </c>
      <c r="AS18" s="2">
        <f t="shared" si="35"/>
        <v>1.5</v>
      </c>
      <c r="AT18" s="2">
        <f t="shared" si="36"/>
        <v>1.2920296742201793</v>
      </c>
      <c r="AU18" s="2">
        <f t="shared" si="37"/>
        <v>1.1605584217036249</v>
      </c>
      <c r="AV18" s="2">
        <f t="shared" si="38"/>
        <v>1.0686215613240666</v>
      </c>
      <c r="AW18" s="2">
        <f t="shared" si="39"/>
        <v>1</v>
      </c>
      <c r="AX18" s="2">
        <f t="shared" si="40"/>
        <v>0.31546487678572871</v>
      </c>
      <c r="AY18" s="2">
        <f t="shared" si="41"/>
        <v>0.30102999566398114</v>
      </c>
      <c r="AZ18" s="2">
        <f t="shared" si="42"/>
        <v>0.86719447895366342</v>
      </c>
      <c r="BA18" s="2">
        <f t="shared" si="47"/>
        <v>8.8453773566381777</v>
      </c>
      <c r="BB18" s="2">
        <f t="shared" si="48"/>
        <v>12.397688269365618</v>
      </c>
    </row>
    <row r="19" spans="2:54" x14ac:dyDescent="0.25">
      <c r="B19" s="2" t="s">
        <v>9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f>COUNTIF(C19:G19,"&gt;0")/5</f>
        <v>1</v>
      </c>
      <c r="N19" s="2">
        <f>COUNTIF(C19:L19,"&gt;0")/10</f>
        <v>1</v>
      </c>
      <c r="O19" s="2">
        <f t="shared" si="43"/>
        <v>3</v>
      </c>
      <c r="P19" s="2">
        <f t="shared" si="25"/>
        <v>1.8927892607143721</v>
      </c>
      <c r="Q19" s="2">
        <f t="shared" si="26"/>
        <v>1.5</v>
      </c>
      <c r="R19" s="2">
        <f t="shared" si="27"/>
        <v>1.2920296742201793</v>
      </c>
      <c r="S19" s="2">
        <f t="shared" si="28"/>
        <v>1.1605584217036249</v>
      </c>
      <c r="T19" s="2">
        <f t="shared" si="29"/>
        <v>1.0686215613240666</v>
      </c>
      <c r="U19" s="2">
        <f t="shared" si="30"/>
        <v>1</v>
      </c>
      <c r="V19" s="2">
        <f t="shared" si="31"/>
        <v>0.94639463035718607</v>
      </c>
      <c r="W19" s="2">
        <f t="shared" si="32"/>
        <v>0.90308998699194354</v>
      </c>
      <c r="X19" s="2">
        <f t="shared" si="33"/>
        <v>0.86719447895366342</v>
      </c>
      <c r="Y19" s="2">
        <f t="shared" si="44"/>
        <v>8.8453773566381777</v>
      </c>
      <c r="Z19" s="2">
        <f t="shared" si="45"/>
        <v>13.630678014265039</v>
      </c>
      <c r="AD19" s="2" t="s">
        <v>9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f>COUNTIF(AE19:AI19,"&gt;0")/5</f>
        <v>1</v>
      </c>
      <c r="AP19" s="2">
        <f>COUNTIF(AE19:AN19,"&gt;0")/10</f>
        <v>1</v>
      </c>
      <c r="AQ19" s="2">
        <f t="shared" si="46"/>
        <v>3</v>
      </c>
      <c r="AR19" s="2">
        <f t="shared" si="34"/>
        <v>1.8927892607143721</v>
      </c>
      <c r="AS19" s="2">
        <f t="shared" si="35"/>
        <v>1.5</v>
      </c>
      <c r="AT19" s="2">
        <f t="shared" si="36"/>
        <v>1.2920296742201793</v>
      </c>
      <c r="AU19" s="2">
        <f t="shared" si="37"/>
        <v>1.1605584217036249</v>
      </c>
      <c r="AV19" s="2">
        <f t="shared" si="38"/>
        <v>1.0686215613240666</v>
      </c>
      <c r="AW19" s="2">
        <f t="shared" si="39"/>
        <v>1</v>
      </c>
      <c r="AX19" s="2">
        <f t="shared" si="40"/>
        <v>0.94639463035718607</v>
      </c>
      <c r="AY19" s="2">
        <f t="shared" si="41"/>
        <v>0.90308998699194354</v>
      </c>
      <c r="AZ19" s="2">
        <f t="shared" si="42"/>
        <v>0.86719447895366342</v>
      </c>
      <c r="BA19" s="2">
        <f t="shared" si="47"/>
        <v>8.8453773566381777</v>
      </c>
      <c r="BB19" s="2">
        <f t="shared" si="48"/>
        <v>13.630678014265039</v>
      </c>
    </row>
    <row r="21" spans="2:54" x14ac:dyDescent="0.25">
      <c r="AE21" s="2"/>
      <c r="AF21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</vt:lpstr>
      <vt:lpstr>N+S</vt:lpstr>
      <vt:lpstr>N+S+NN</vt:lpstr>
      <vt:lpstr>N+S+FN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Artie</dc:creator>
  <cp:lastModifiedBy>Artie</cp:lastModifiedBy>
  <cp:lastPrinted>2014-02-19T15:29:15Z</cp:lastPrinted>
  <dcterms:created xsi:type="dcterms:W3CDTF">2014-02-19T08:28:57Z</dcterms:created>
  <dcterms:modified xsi:type="dcterms:W3CDTF">2014-02-19T18:44:58Z</dcterms:modified>
</cp:coreProperties>
</file>