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ommateurs" sheetId="1" state="visible" r:id="rId2"/>
    <sheet name="Paramètres" sheetId="2" state="visible" r:id="rId3"/>
    <sheet name="Bila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<sst xmlns="http://schemas.openxmlformats.org/spreadsheetml/2006/main" count="98" uniqueCount="53">
  <si>
    <t xml:space="preserve">Consommateurs</t>
  </si>
  <si>
    <t xml:space="preserve">Catégorie</t>
  </si>
  <si>
    <t xml:space="preserve">Cons (W)</t>
  </si>
  <si>
    <t xml:space="preserve">Tension (V)</t>
  </si>
  <si>
    <t xml:space="preserve">% utilisation</t>
  </si>
  <si>
    <t xml:space="preserve">En nav</t>
  </si>
  <si>
    <t xml:space="preserve">A quai</t>
  </si>
  <si>
    <t xml:space="preserve">Puis. Réelle (W)</t>
  </si>
  <si>
    <t xml:space="preserve">Conso (Wh)</t>
  </si>
  <si>
    <t xml:space="preserve">Puiss Nav (W)</t>
  </si>
  <si>
    <t xml:space="preserve">Freq. Nav (W)</t>
  </si>
  <si>
    <t xml:space="preserve">Puiss Quai (W)</t>
  </si>
  <si>
    <t xml:space="preserve">Freq. Quai (W)</t>
  </si>
  <si>
    <t xml:space="preserve">Champs techniques</t>
  </si>
  <si>
    <t xml:space="preserve">VHF, AIS, Sondeur</t>
  </si>
  <si>
    <t xml:space="preserve">Navigation</t>
  </si>
  <si>
    <t xml:space="preserve">x</t>
  </si>
  <si>
    <t xml:space="preserve">Radar</t>
  </si>
  <si>
    <t xml:space="preserve">Pilote (verin)</t>
  </si>
  <si>
    <t xml:space="preserve">Pilote (calculateur)</t>
  </si>
  <si>
    <t xml:space="preserve">Feux de navigation / mouillage</t>
  </si>
  <si>
    <t xml:space="preserve">Ordinateur de bord</t>
  </si>
  <si>
    <t xml:space="preserve">Éclairage essentiel</t>
  </si>
  <si>
    <t xml:space="preserve">Confort</t>
  </si>
  <si>
    <t xml:space="preserve">Éclairage total</t>
  </si>
  <si>
    <t xml:space="preserve">Chauffe eau</t>
  </si>
  <si>
    <t xml:space="preserve">Lave linge</t>
  </si>
  <si>
    <t xml:space="preserve">Robot cuisine</t>
  </si>
  <si>
    <t xml:space="preserve">Réfrigérateur</t>
  </si>
  <si>
    <t xml:space="preserve">Outillage portatif électrique</t>
  </si>
  <si>
    <t xml:space="preserve">Maintenance</t>
  </si>
  <si>
    <t xml:space="preserve">Pompes de cale</t>
  </si>
  <si>
    <t xml:space="preserve">Sécurité</t>
  </si>
  <si>
    <t xml:space="preserve">Pompe d’eau douce</t>
  </si>
  <si>
    <t xml:space="preserve">Bouilloire</t>
  </si>
  <si>
    <t xml:space="preserve">Loisir 230V (ordis, chargeurs…)</t>
  </si>
  <si>
    <t xml:space="preserve">Paramètre</t>
  </si>
  <si>
    <t xml:space="preserve">Valeur</t>
  </si>
  <si>
    <t xml:space="preserve">Rendement moyen du convertisseur 24V → 230V + pertes câbles :</t>
  </si>
  <si>
    <t xml:space="preserve">Rendement moyen du convertisseur 24V → 12V + pertes câbles :</t>
  </si>
  <si>
    <t xml:space="preserve">Tension du circuit de servitude (V) :</t>
  </si>
  <si>
    <t xml:space="preserve">Consommation considéré fréquente à partir de :</t>
  </si>
  <si>
    <t xml:space="preserve">Facteur de confort (marge de puissance instantanée) :</t>
  </si>
  <si>
    <t xml:space="preserve">Consommation max générale (kWh) :</t>
  </si>
  <si>
    <t xml:space="preserve">Consommation max générale sur 24h (kWh) :</t>
  </si>
  <si>
    <t xml:space="preserve">Consommateur le plus puissant en navigation (W) :</t>
  </si>
  <si>
    <t xml:space="preserve">Consommation cumulée des appareils utilisés fréquemment en navigation (W) :</t>
  </si>
  <si>
    <t xml:space="preserve">Estimation de la consommation instantanée max en navigation (W) :</t>
  </si>
  <si>
    <t xml:space="preserve">Consommateur le plus puissant à quai (W) :</t>
  </si>
  <si>
    <t xml:space="preserve">Consommation cumulée des appareils utilisés fréquemment à quai (W) :</t>
  </si>
  <si>
    <t xml:space="preserve">Estimation de la consommation instantanée max à quai (W) :</t>
  </si>
  <si>
    <t xml:space="preserve">Puissance nécessaire (W) :</t>
  </si>
  <si>
    <t xml:space="preserve">Consommation (Wh) 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</si>
</sst>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 %"/>
    <numFmt numFmtId="166" formatCode="0\ %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CCCC"/>
      <name val="Arial"/>
      <family val="2"/>
    </font>
    <font>
      <b val="true"/>
      <sz val="10"/>
      <name val="Arial"/>
      <family val="2"/>
    </font>
    <font>
      <b val="true"/>
      <sz val="10"/>
      <color rgb="FFCCCCCC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b val="0"/>
        <i val="0"/>
        <color rgb="FFCC0000"/>
        <sz val="10"/>
      </font>
    </dxf>
    <dxf>
      <font>
        <b val="0"/>
        <i val="0"/>
        <color rgb="FF006600"/>
        <sz val="10"/>
      </font>
      <fill>
        <patternFill>
          <bgColor rgb="FFCCFFCC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  <dxf>
      <font>
        <b val="0"/>
        <i val="0"/>
        <color rgb="FF996600"/>
        <sz val="1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Puissance instantanée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Bilan!$B$12:$B$15</c:f>
              <c:strCache>
                <c:ptCount val="4"/>
                <c:pt idx="0">
                  <c:v>Navigation</c:v>
                </c:pt>
                <c:pt idx="1">
                  <c:v>Sécurité</c:v>
                </c:pt>
                <c:pt idx="2">
                  <c:v>Maintenance</c:v>
                </c:pt>
                <c:pt idx="3">
                  <c:v>Confort</c:v>
                </c:pt>
              </c:strCache>
            </c:strRef>
          </c:cat>
          <c:val>
            <c:numRef>
              <c:f>Bilan!$C$12:$C$15</c:f>
              <c:numCache>
                <c:formatCode>General</c:formatCode>
                <c:ptCount val="4"/>
                <c:pt idx="0">
                  <c:v>530</c:v>
                </c:pt>
                <c:pt idx="1">
                  <c:v>200</c:v>
                </c:pt>
                <c:pt idx="2">
                  <c:v>1920</c:v>
                </c:pt>
                <c:pt idx="3">
                  <c:v>5980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Consommation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Bilan!$B$18:$B$21</c:f>
              <c:strCache>
                <c:ptCount val="4"/>
                <c:pt idx="0">
                  <c:v>Navigation</c:v>
                </c:pt>
                <c:pt idx="1">
                  <c:v>Sécurité</c:v>
                </c:pt>
                <c:pt idx="2">
                  <c:v>Maintenance</c:v>
                </c:pt>
                <c:pt idx="3">
                  <c:v>Confort</c:v>
                </c:pt>
              </c:strCache>
            </c:strRef>
          </c:cat>
          <c:val>
            <c:numRef>
              <c:f>Bilan!$C$18:$C$21</c:f>
              <c:numCache>
                <c:formatCode>General</c:formatCode>
                <c:ptCount val="4"/>
                <c:pt idx="0">
                  <c:v>215</c:v>
                </c:pt>
                <c:pt idx="1">
                  <c:v>1</c:v>
                </c:pt>
                <c:pt idx="2">
                  <c:v>20</c:v>
                </c:pt>
                <c:pt idx="3">
                  <c:v>201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65160</xdr:colOff>
      <xdr:row>1</xdr:row>
      <xdr:rowOff>36000</xdr:rowOff>
    </xdr:from>
    <xdr:to>
      <xdr:col>5</xdr:col>
      <xdr:colOff>575640</xdr:colOff>
      <xdr:row>21</xdr:row>
      <xdr:rowOff>51840</xdr:rowOff>
    </xdr:to>
    <xdr:graphicFrame>
      <xdr:nvGraphicFramePr>
        <xdr:cNvPr id="0" name=""/>
        <xdr:cNvGraphicFramePr/>
      </xdr:nvGraphicFramePr>
      <xdr:xfrm>
        <a:off x="5260680" y="198360"/>
        <a:ext cx="2135880" cy="32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670680</xdr:colOff>
      <xdr:row>1</xdr:row>
      <xdr:rowOff>17280</xdr:rowOff>
    </xdr:from>
    <xdr:to>
      <xdr:col>8</xdr:col>
      <xdr:colOff>367920</xdr:colOff>
      <xdr:row>21</xdr:row>
      <xdr:rowOff>33120</xdr:rowOff>
    </xdr:to>
    <xdr:graphicFrame>
      <xdr:nvGraphicFramePr>
        <xdr:cNvPr id="1" name=""/>
        <xdr:cNvGraphicFramePr/>
      </xdr:nvGraphicFramePr>
      <xdr:xfrm>
        <a:off x="7491600" y="179640"/>
        <a:ext cx="2135880" cy="32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X10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.49"/>
    <col collapsed="false" customWidth="true" hidden="false" outlineLevel="0" max="2" min="2" style="0" width="26.83"/>
    <col collapsed="false" customWidth="true" hidden="false" outlineLevel="0" max="3" min="3" style="0" width="13.68"/>
    <col collapsed="false" customWidth="true" hidden="false" outlineLevel="0" max="4" min="4" style="1" width="10.26"/>
    <col collapsed="false" customWidth="false" hidden="false" outlineLevel="0" max="5" min="5" style="1" width="11.52"/>
    <col collapsed="false" customWidth="true" hidden="false" outlineLevel="0" max="6" min="6" style="2" width="13.14"/>
    <col collapsed="false" customWidth="true" hidden="false" outlineLevel="0" max="8" min="7" style="3" width="8.01"/>
    <col collapsed="false" customWidth="true" hidden="false" outlineLevel="0" max="9" min="9" style="0" width="1.39"/>
    <col collapsed="false" customWidth="true" hidden="false" outlineLevel="0" max="15" min="10" style="1" width="14.54"/>
    <col collapsed="false" customWidth="true" hidden="false" outlineLevel="0" max="16" min="16" style="0" width="3.52"/>
    <col collapsed="false" customWidth="true" hidden="false" outlineLevel="0" max="20" min="17" style="4" width="4.37"/>
    <col collapsed="false" customWidth="true" hidden="false" outlineLevel="0" max="24" min="21" style="0" width="4.37"/>
    <col collapsed="false" customWidth="true" hidden="false" outlineLevel="0" max="25" min="25" style="0" width="4.28"/>
  </cols>
  <sheetData>
    <row r="1" customFormat="false" ht="6.3" hidden="false" customHeight="true" outlineLevel="0" collapsed="false"/>
    <row r="2" s="5" customFormat="true" ht="12.8" hidden="false" customHeight="false" outlineLevel="0" collapsed="false">
      <c r="B2" s="5" t="s">
        <v>0</v>
      </c>
      <c r="C2" s="5" t="s">
        <v>1</v>
      </c>
      <c r="D2" s="6" t="s">
        <v>2</v>
      </c>
      <c r="E2" s="6" t="s">
        <v>3</v>
      </c>
      <c r="F2" s="7" t="s">
        <v>4</v>
      </c>
      <c r="G2" s="5" t="s">
        <v>5</v>
      </c>
      <c r="H2" s="5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Q2" s="8" t="s">
        <v>13</v>
      </c>
      <c r="R2" s="8"/>
      <c r="S2" s="8"/>
      <c r="T2" s="8"/>
      <c r="U2" s="8"/>
      <c r="V2" s="8"/>
      <c r="W2" s="8"/>
      <c r="X2" s="8"/>
    </row>
    <row r="3" customFormat="false" ht="5.7" hidden="false" customHeight="true" outlineLevel="0" collapsed="false"/>
    <row r="4" customFormat="false" ht="12.8" hidden="false" customHeight="false" outlineLevel="0" collapsed="false">
      <c r="B4" s="0" t="s">
        <v>14</v>
      </c>
      <c r="C4" s="0" t="s">
        <v>15</v>
      </c>
      <c r="D4" s="1" t="n">
        <v>60</v>
      </c>
      <c r="E4" s="1" t="n">
        <v>12</v>
      </c>
      <c r="F4" s="2" t="n">
        <v>1</v>
      </c>
      <c r="G4" s="3" t="s">
        <v>16</v>
      </c>
      <c r="J4" s="1" t="n">
        <f aca="false">IF(ISBLANK($B4),"",_xlfn.CEILING.PRECISE(IF(E4=12,D4*(1+Paramètres!$C$5),IF(E4=230,D4*(1+Paramètres!$C$4),IF(E4=Paramètres!$C$6,D4,'err'))),10))</f>
        <v>70</v>
      </c>
      <c r="K4" s="1" t="n">
        <f aca="false">IF(ISBLANK($B4),"",J4*F4)</f>
        <v>70</v>
      </c>
      <c r="L4" s="1" t="n">
        <f aca="false">IF(ISBLANK($B4),"",IF(G4="x",J4,0))</f>
        <v>70</v>
      </c>
      <c r="M4" s="1" t="n">
        <f aca="false">IF(ISBLANK($B4),"",IF(F4&gt;=Paramètres!$C$7,L4,0))</f>
        <v>70</v>
      </c>
      <c r="N4" s="1" t="n">
        <f aca="false">IF(ISBLANK($B4),"",IF(H4="x",J4,0))</f>
        <v>0</v>
      </c>
      <c r="O4" s="1" t="n">
        <f aca="false">IF(ISBLANK($B4),"",IF(F4&gt;=Paramètres!$C$7,N4,0))</f>
        <v>0</v>
      </c>
      <c r="Q4" s="4" t="n">
        <f aca="false">IF($C4="Navigation",$J4,0)</f>
        <v>70</v>
      </c>
      <c r="R4" s="4" t="n">
        <f aca="false">IF($C4="Sécurité",$J4,0)</f>
        <v>0</v>
      </c>
      <c r="S4" s="4" t="n">
        <f aca="false">IF($C4="Maintenance",$J4,0)</f>
        <v>0</v>
      </c>
      <c r="T4" s="4" t="n">
        <f aca="false">IF($C4="Confort",$J4,0)</f>
        <v>0</v>
      </c>
      <c r="U4" s="4" t="n">
        <f aca="false">IF($C4="Navigation",$K4,0)</f>
        <v>70</v>
      </c>
      <c r="V4" s="4" t="n">
        <f aca="false">IF($C4="Sécurité",$K4,0)</f>
        <v>0</v>
      </c>
      <c r="W4" s="4" t="n">
        <f aca="false">IF($C4="Maintenance",$K4,0)</f>
        <v>0</v>
      </c>
      <c r="X4" s="4" t="n">
        <f aca="false">IF($C4="Confort",$K4,0)</f>
        <v>0</v>
      </c>
    </row>
    <row r="5" customFormat="false" ht="12.8" hidden="false" customHeight="false" outlineLevel="0" collapsed="false">
      <c r="B5" s="0" t="s">
        <v>17</v>
      </c>
      <c r="C5" s="0" t="s">
        <v>15</v>
      </c>
      <c r="D5" s="1" t="n">
        <v>150</v>
      </c>
      <c r="E5" s="1" t="n">
        <v>24</v>
      </c>
      <c r="F5" s="2" t="n">
        <v>0.05</v>
      </c>
      <c r="G5" s="3" t="s">
        <v>16</v>
      </c>
      <c r="J5" s="1" t="n">
        <f aca="false">IF(ISBLANK($B5),"",_xlfn.CEILING.PRECISE(IF(E5=12,D5*(1+Paramètres!$C$5),IF(E5=230,D5*(1+Paramètres!$C$4),IF(E5=Paramètres!$C$6,D5,'err'))),10))</f>
        <v>150</v>
      </c>
      <c r="K5" s="1" t="n">
        <f aca="false">IF(ISBLANK($B5),"",J5*F5)</f>
        <v>7.5</v>
      </c>
      <c r="L5" s="1" t="n">
        <f aca="false">IF(ISBLANK($B5),"",IF(G5="x",J5,0))</f>
        <v>150</v>
      </c>
      <c r="M5" s="1" t="n">
        <f aca="false">IF(ISBLANK($B5),"",IF(F5&gt;=Paramètres!$C$7,L5,0))</f>
        <v>0</v>
      </c>
      <c r="N5" s="1" t="n">
        <f aca="false">IF(ISBLANK($B5),"",IF(H5="x",J5,0))</f>
        <v>0</v>
      </c>
      <c r="O5" s="1" t="n">
        <f aca="false">IF(ISBLANK($B5),"",IF(F5&gt;=Paramètres!$C$7,N5,0))</f>
        <v>0</v>
      </c>
      <c r="Q5" s="4" t="n">
        <f aca="false">IF($C5="Navigation",$J5,0)</f>
        <v>150</v>
      </c>
      <c r="R5" s="4" t="n">
        <f aca="false">IF($C5="Sécurité",$J5,0)</f>
        <v>0</v>
      </c>
      <c r="S5" s="4" t="n">
        <f aca="false">IF($C5="Maintenance",$J5,0)</f>
        <v>0</v>
      </c>
      <c r="T5" s="4" t="n">
        <f aca="false">IF($C5="Confort",$J5,0)</f>
        <v>0</v>
      </c>
      <c r="U5" s="4" t="n">
        <f aca="false">IF($C5="Navigation",$K5,0)</f>
        <v>7.5</v>
      </c>
      <c r="V5" s="4" t="n">
        <f aca="false">IF($C5="Sécurité",$K5,0)</f>
        <v>0</v>
      </c>
      <c r="W5" s="4" t="n">
        <f aca="false">IF($C5="Maintenance",$K5,0)</f>
        <v>0</v>
      </c>
      <c r="X5" s="4" t="n">
        <f aca="false">IF($C5="Confort",$K5,0)</f>
        <v>0</v>
      </c>
    </row>
    <row r="6" customFormat="false" ht="12.8" hidden="false" customHeight="false" outlineLevel="0" collapsed="false">
      <c r="B6" s="0" t="s">
        <v>18</v>
      </c>
      <c r="C6" s="0" t="s">
        <v>15</v>
      </c>
      <c r="D6" s="1" t="n">
        <v>100</v>
      </c>
      <c r="E6" s="1" t="n">
        <v>24</v>
      </c>
      <c r="F6" s="2" t="n">
        <v>0.2</v>
      </c>
      <c r="G6" s="3" t="s">
        <v>16</v>
      </c>
      <c r="J6" s="1" t="n">
        <f aca="false">IF(ISBLANK($B6),"",_xlfn.CEILING.PRECISE(IF(E6=12,D6*(1+Paramètres!$C$5),IF(E6=230,D6*(1+Paramètres!$C$4),IF(E6=Paramètres!$C$6,D6,'err'))),10))</f>
        <v>100</v>
      </c>
      <c r="K6" s="1" t="n">
        <f aca="false">IF(ISBLANK($B6),"",J6*F6)</f>
        <v>20</v>
      </c>
      <c r="L6" s="1" t="n">
        <f aca="false">IF(ISBLANK($B6),"",IF(G6="x",J6,0))</f>
        <v>100</v>
      </c>
      <c r="M6" s="1" t="n">
        <f aca="false">IF(ISBLANK($B6),"",IF(F6&gt;=Paramètres!$C$7,L6,0))</f>
        <v>0</v>
      </c>
      <c r="N6" s="1" t="n">
        <f aca="false">IF(ISBLANK($B6),"",IF(H6="x",J6,0))</f>
        <v>0</v>
      </c>
      <c r="O6" s="1" t="n">
        <f aca="false">IF(ISBLANK($B6),"",IF(F6&gt;=Paramètres!$C$7,N6,0))</f>
        <v>0</v>
      </c>
      <c r="Q6" s="4" t="n">
        <f aca="false">IF($C6="Navigation",$J6,0)</f>
        <v>100</v>
      </c>
      <c r="R6" s="4" t="n">
        <f aca="false">IF($C6="Sécurité",$J6,0)</f>
        <v>0</v>
      </c>
      <c r="S6" s="4" t="n">
        <f aca="false">IF($C6="Maintenance",$J6,0)</f>
        <v>0</v>
      </c>
      <c r="T6" s="4" t="n">
        <f aca="false">IF($C6="Confort",$J6,0)</f>
        <v>0</v>
      </c>
      <c r="U6" s="4" t="n">
        <f aca="false">IF($C6="Navigation",$K6,0)</f>
        <v>20</v>
      </c>
      <c r="V6" s="4" t="n">
        <f aca="false">IF($C6="Sécurité",$K6,0)</f>
        <v>0</v>
      </c>
      <c r="W6" s="4" t="n">
        <f aca="false">IF($C6="Maintenance",$K6,0)</f>
        <v>0</v>
      </c>
      <c r="X6" s="4" t="n">
        <f aca="false">IF($C6="Confort",$K6,0)</f>
        <v>0</v>
      </c>
    </row>
    <row r="7" customFormat="false" ht="12.8" hidden="false" customHeight="false" outlineLevel="0" collapsed="false">
      <c r="B7" s="0" t="s">
        <v>19</v>
      </c>
      <c r="C7" s="0" t="s">
        <v>15</v>
      </c>
      <c r="D7" s="1" t="n">
        <v>25</v>
      </c>
      <c r="E7" s="1" t="n">
        <v>24</v>
      </c>
      <c r="F7" s="2" t="n">
        <v>0.9</v>
      </c>
      <c r="J7" s="1" t="n">
        <f aca="false">IF(ISBLANK($B7),"",_xlfn.CEILING.PRECISE(IF(E7=12,D7*(1+Paramètres!$C$5),IF(E7=230,D7*(1+Paramètres!$C$4),IF(E7=Paramètres!$C$6,D7,'err'))),10))</f>
        <v>30</v>
      </c>
      <c r="K7" s="1" t="n">
        <f aca="false">IF(ISBLANK($B7),"",J7*F7)</f>
        <v>27</v>
      </c>
      <c r="L7" s="1" t="n">
        <f aca="false">IF(ISBLANK($B7),"",IF(G7="x",J7,0))</f>
        <v>0</v>
      </c>
      <c r="M7" s="1" t="n">
        <f aca="false">IF(ISBLANK($B7),"",IF(F7&gt;=Paramètres!$C$7,L7,0))</f>
        <v>0</v>
      </c>
      <c r="N7" s="1" t="n">
        <f aca="false">IF(ISBLANK($B7),"",IF(H7="x",J7,0))</f>
        <v>0</v>
      </c>
      <c r="O7" s="1" t="n">
        <f aca="false">IF(ISBLANK($B7),"",IF(F7&gt;=Paramètres!$C$7,N7,0))</f>
        <v>0</v>
      </c>
      <c r="Q7" s="4" t="n">
        <f aca="false">IF($C7="Navigation",$J7,0)</f>
        <v>30</v>
      </c>
      <c r="R7" s="4" t="n">
        <f aca="false">IF($C7="Sécurité",$J7,0)</f>
        <v>0</v>
      </c>
      <c r="S7" s="4" t="n">
        <f aca="false">IF($C7="Maintenance",$J7,0)</f>
        <v>0</v>
      </c>
      <c r="T7" s="4" t="n">
        <f aca="false">IF($C7="Confort",$J7,0)</f>
        <v>0</v>
      </c>
      <c r="U7" s="4" t="n">
        <f aca="false">IF($C7="Navigation",$K7,0)</f>
        <v>27</v>
      </c>
      <c r="V7" s="4" t="n">
        <f aca="false">IF($C7="Sécurité",$K7,0)</f>
        <v>0</v>
      </c>
      <c r="W7" s="4" t="n">
        <f aca="false">IF($C7="Maintenance",$K7,0)</f>
        <v>0</v>
      </c>
      <c r="X7" s="4" t="n">
        <f aca="false">IF($C7="Confort",$K7,0)</f>
        <v>0</v>
      </c>
    </row>
    <row r="8" customFormat="false" ht="12.8" hidden="false" customHeight="false" outlineLevel="0" collapsed="false">
      <c r="B8" s="0" t="s">
        <v>20</v>
      </c>
      <c r="C8" s="0" t="s">
        <v>15</v>
      </c>
      <c r="D8" s="1" t="n">
        <v>20</v>
      </c>
      <c r="E8" s="1" t="n">
        <v>12</v>
      </c>
      <c r="F8" s="2" t="n">
        <v>0.5</v>
      </c>
      <c r="G8" s="3" t="s">
        <v>16</v>
      </c>
      <c r="J8" s="1" t="n">
        <f aca="false">IF(ISBLANK($B8),"",_xlfn.CEILING.PRECISE(IF(E8=12,D8*(1+Paramètres!$C$5),IF(E8=230,D8*(1+Paramètres!$C$4),IF(E8=Paramètres!$C$6,D8,'err'))),10))</f>
        <v>30</v>
      </c>
      <c r="K8" s="1" t="n">
        <f aca="false">IF(ISBLANK($B8),"",J8*F8)</f>
        <v>15</v>
      </c>
      <c r="L8" s="1" t="n">
        <f aca="false">IF(ISBLANK($B8),"",IF(G8="x",J8,0))</f>
        <v>30</v>
      </c>
      <c r="M8" s="1" t="n">
        <f aca="false">IF(ISBLANK($B8),"",IF(F8&gt;=Paramètres!$C$7,L8,0))</f>
        <v>30</v>
      </c>
      <c r="N8" s="1" t="n">
        <f aca="false">IF(ISBLANK($B8),"",IF(H8="x",J8,0))</f>
        <v>0</v>
      </c>
      <c r="O8" s="1" t="n">
        <f aca="false">IF(ISBLANK($B8),"",IF(F8&gt;=Paramètres!$C$7,N8,0))</f>
        <v>0</v>
      </c>
      <c r="Q8" s="4" t="n">
        <f aca="false">IF($C8="Navigation",$J8,0)</f>
        <v>30</v>
      </c>
      <c r="R8" s="4" t="n">
        <f aca="false">IF($C8="Sécurité",$J8,0)</f>
        <v>0</v>
      </c>
      <c r="S8" s="4" t="n">
        <f aca="false">IF($C8="Maintenance",$J8,0)</f>
        <v>0</v>
      </c>
      <c r="T8" s="4" t="n">
        <f aca="false">IF($C8="Confort",$J8,0)</f>
        <v>0</v>
      </c>
      <c r="U8" s="4" t="n">
        <f aca="false">IF($C8="Navigation",$K8,0)</f>
        <v>15</v>
      </c>
      <c r="V8" s="4" t="n">
        <f aca="false">IF($C8="Sécurité",$K8,0)</f>
        <v>0</v>
      </c>
      <c r="W8" s="4" t="n">
        <f aca="false">IF($C8="Maintenance",$K8,0)</f>
        <v>0</v>
      </c>
      <c r="X8" s="4" t="n">
        <f aca="false">IF($C8="Confort",$K8,0)</f>
        <v>0</v>
      </c>
    </row>
    <row r="9" customFormat="false" ht="12.8" hidden="false" customHeight="false" outlineLevel="0" collapsed="false">
      <c r="B9" s="0" t="s">
        <v>21</v>
      </c>
      <c r="C9" s="0" t="s">
        <v>15</v>
      </c>
      <c r="D9" s="1" t="n">
        <v>120</v>
      </c>
      <c r="E9" s="1" t="n">
        <v>230</v>
      </c>
      <c r="F9" s="2" t="n">
        <v>0.5</v>
      </c>
      <c r="G9" s="3" t="s">
        <v>16</v>
      </c>
      <c r="H9" s="3" t="s">
        <v>16</v>
      </c>
      <c r="J9" s="1" t="n">
        <f aca="false">IF(ISBLANK($B9),"",_xlfn.CEILING.PRECISE(IF(E9=12,D9*(1+Paramètres!$C$5),IF(E9=230,D9*(1+Paramètres!$C$4),IF(E9=Paramètres!$C$6,D9,'err'))),10))</f>
        <v>150</v>
      </c>
      <c r="K9" s="1" t="n">
        <f aca="false">IF(ISBLANK($B9),"",J9*F9)</f>
        <v>75</v>
      </c>
      <c r="L9" s="1" t="n">
        <f aca="false">IF(ISBLANK($B9),"",IF(G9="x",J9,0))</f>
        <v>150</v>
      </c>
      <c r="M9" s="1" t="n">
        <f aca="false">IF(ISBLANK($B9),"",IF(F9&gt;=Paramètres!$C$7,L9,0))</f>
        <v>150</v>
      </c>
      <c r="N9" s="1" t="n">
        <f aca="false">IF(ISBLANK($B9),"",IF(H9="x",J9,0))</f>
        <v>150</v>
      </c>
      <c r="O9" s="1" t="n">
        <f aca="false">IF(ISBLANK($B9),"",IF(F9&gt;=Paramètres!$C$7,N9,0))</f>
        <v>150</v>
      </c>
      <c r="Q9" s="4" t="n">
        <f aca="false">IF($C9="Navigation",$J9,0)</f>
        <v>150</v>
      </c>
      <c r="R9" s="4" t="n">
        <f aca="false">IF($C9="Sécurité",$J9,0)</f>
        <v>0</v>
      </c>
      <c r="S9" s="4" t="n">
        <f aca="false">IF($C9="Maintenance",$J9,0)</f>
        <v>0</v>
      </c>
      <c r="T9" s="4" t="n">
        <f aca="false">IF($C9="Confort",$J9,0)</f>
        <v>0</v>
      </c>
      <c r="U9" s="4" t="n">
        <f aca="false">IF($C9="Navigation",$K9,0)</f>
        <v>75</v>
      </c>
      <c r="V9" s="4" t="n">
        <f aca="false">IF($C9="Sécurité",$K9,0)</f>
        <v>0</v>
      </c>
      <c r="W9" s="4" t="n">
        <f aca="false">IF($C9="Maintenance",$K9,0)</f>
        <v>0</v>
      </c>
      <c r="X9" s="4" t="n">
        <f aca="false">IF($C9="Confort",$K9,0)</f>
        <v>0</v>
      </c>
    </row>
    <row r="10" customFormat="false" ht="12.8" hidden="false" customHeight="false" outlineLevel="0" collapsed="false">
      <c r="B10" s="0" t="s">
        <v>22</v>
      </c>
      <c r="C10" s="0" t="s">
        <v>23</v>
      </c>
      <c r="D10" s="1" t="n">
        <v>25</v>
      </c>
      <c r="E10" s="1" t="n">
        <v>24</v>
      </c>
      <c r="F10" s="2" t="n">
        <v>0.4</v>
      </c>
      <c r="G10" s="3" t="s">
        <v>16</v>
      </c>
      <c r="H10" s="3" t="s">
        <v>16</v>
      </c>
      <c r="J10" s="1" t="n">
        <f aca="false">IF(ISBLANK($B10),"",_xlfn.CEILING.PRECISE(IF(E10=12,D10*(1+Paramètres!$C$5),IF(E10=230,D10*(1+Paramètres!$C$4),IF(E10=Paramètres!$C$6,D10,'err'))),10))</f>
        <v>30</v>
      </c>
      <c r="K10" s="1" t="n">
        <f aca="false">IF(ISBLANK($B10),"",J10*F10)</f>
        <v>12</v>
      </c>
      <c r="L10" s="1" t="n">
        <f aca="false">IF(ISBLANK($B10),"",IF(G10="x",J10,0))</f>
        <v>30</v>
      </c>
      <c r="M10" s="1" t="n">
        <f aca="false">IF(ISBLANK($B10),"",IF(F10&gt;=Paramètres!$C$7,L10,0))</f>
        <v>0</v>
      </c>
      <c r="N10" s="1" t="n">
        <f aca="false">IF(ISBLANK($B10),"",IF(H10="x",J10,0))</f>
        <v>30</v>
      </c>
      <c r="O10" s="1" t="n">
        <f aca="false">IF(ISBLANK($B10),"",IF(F10&gt;=Paramètres!$C$7,N10,0))</f>
        <v>0</v>
      </c>
      <c r="Q10" s="4" t="n">
        <f aca="false">IF($C10="Navigation",$J10,0)</f>
        <v>0</v>
      </c>
      <c r="R10" s="4" t="n">
        <f aca="false">IF($C10="Sécurité",$J10,0)</f>
        <v>0</v>
      </c>
      <c r="S10" s="4" t="n">
        <f aca="false">IF($C10="Maintenance",$J10,0)</f>
        <v>0</v>
      </c>
      <c r="T10" s="4" t="n">
        <f aca="false">IF($C10="Confort",$J10,0)</f>
        <v>30</v>
      </c>
      <c r="U10" s="4" t="n">
        <f aca="false">IF($C10="Navigation",$K10,0)</f>
        <v>0</v>
      </c>
      <c r="V10" s="4" t="n">
        <f aca="false">IF($C10="Sécurité",$K10,0)</f>
        <v>0</v>
      </c>
      <c r="W10" s="4" t="n">
        <f aca="false">IF($C10="Maintenance",$K10,0)</f>
        <v>0</v>
      </c>
      <c r="X10" s="4" t="n">
        <f aca="false">IF($C10="Confort",$K10,0)</f>
        <v>12</v>
      </c>
    </row>
    <row r="11" customFormat="false" ht="12.8" hidden="false" customHeight="false" outlineLevel="0" collapsed="false">
      <c r="B11" s="0" t="s">
        <v>24</v>
      </c>
      <c r="C11" s="0" t="s">
        <v>23</v>
      </c>
      <c r="D11" s="1" t="n">
        <v>100</v>
      </c>
      <c r="E11" s="1" t="n">
        <v>24</v>
      </c>
      <c r="F11" s="2" t="n">
        <v>0.1</v>
      </c>
      <c r="G11" s="3" t="s">
        <v>16</v>
      </c>
      <c r="H11" s="3" t="s">
        <v>16</v>
      </c>
      <c r="J11" s="1" t="n">
        <f aca="false">IF(ISBLANK($B11),"",_xlfn.CEILING.PRECISE(IF(E11=12,D11*(1+Paramètres!$C$5),IF(E11=230,D11*(1+Paramètres!$C$4),IF(E11=Paramètres!$C$6,D11,'err'))),10))</f>
        <v>100</v>
      </c>
      <c r="K11" s="1" t="n">
        <f aca="false">IF(ISBLANK($B11),"",J11*F11)</f>
        <v>10</v>
      </c>
      <c r="L11" s="1" t="n">
        <f aca="false">IF(ISBLANK($B11),"",IF(G11="x",J11,0))</f>
        <v>100</v>
      </c>
      <c r="M11" s="1" t="n">
        <f aca="false">IF(ISBLANK($B11),"",IF(F11&gt;=Paramètres!$C$7,L11,0))</f>
        <v>0</v>
      </c>
      <c r="N11" s="1" t="n">
        <f aca="false">IF(ISBLANK($B11),"",IF(H11="x",J11,0))</f>
        <v>100</v>
      </c>
      <c r="O11" s="1" t="n">
        <f aca="false">IF(ISBLANK($B11),"",IF(F11&gt;=Paramètres!$C$7,N11,0))</f>
        <v>0</v>
      </c>
      <c r="Q11" s="4" t="n">
        <f aca="false">IF($C11="Navigation",$J11,0)</f>
        <v>0</v>
      </c>
      <c r="R11" s="4" t="n">
        <f aca="false">IF($C11="Sécurité",$J11,0)</f>
        <v>0</v>
      </c>
      <c r="S11" s="4" t="n">
        <f aca="false">IF($C11="Maintenance",$J11,0)</f>
        <v>0</v>
      </c>
      <c r="T11" s="4" t="n">
        <f aca="false">IF($C11="Confort",$J11,0)</f>
        <v>100</v>
      </c>
      <c r="U11" s="4" t="n">
        <f aca="false">IF($C11="Navigation",$K11,0)</f>
        <v>0</v>
      </c>
      <c r="V11" s="4" t="n">
        <f aca="false">IF($C11="Sécurité",$K11,0)</f>
        <v>0</v>
      </c>
      <c r="W11" s="4" t="n">
        <f aca="false">IF($C11="Maintenance",$K11,0)</f>
        <v>0</v>
      </c>
      <c r="X11" s="4" t="n">
        <f aca="false">IF($C11="Confort",$K11,0)</f>
        <v>10</v>
      </c>
    </row>
    <row r="12" customFormat="false" ht="12.8" hidden="false" customHeight="false" outlineLevel="0" collapsed="false">
      <c r="B12" s="0" t="s">
        <v>25</v>
      </c>
      <c r="C12" s="0" t="s">
        <v>23</v>
      </c>
      <c r="D12" s="1" t="n">
        <v>800</v>
      </c>
      <c r="E12" s="1" t="n">
        <v>230</v>
      </c>
      <c r="F12" s="2" t="n">
        <v>0.1</v>
      </c>
      <c r="G12" s="3" t="s">
        <v>16</v>
      </c>
      <c r="H12" s="3" t="s">
        <v>16</v>
      </c>
      <c r="J12" s="1" t="n">
        <f aca="false">IF(ISBLANK($B12),"",_xlfn.CEILING.PRECISE(IF(E12=12,D12*(1+Paramètres!$C$5),IF(E12=230,D12*(1+Paramètres!$C$4),IF(E12=Paramètres!$C$6,D12,'err'))),10))</f>
        <v>960</v>
      </c>
      <c r="K12" s="1" t="n">
        <f aca="false">IF(ISBLANK($B12),"",J12*F12)</f>
        <v>96</v>
      </c>
      <c r="L12" s="1" t="n">
        <f aca="false">IF(ISBLANK($B12),"",IF(G12="x",J12,0))</f>
        <v>960</v>
      </c>
      <c r="M12" s="1" t="n">
        <f aca="false">IF(ISBLANK($B12),"",IF(F12&gt;=Paramètres!$C$7,L12,0))</f>
        <v>0</v>
      </c>
      <c r="N12" s="1" t="n">
        <f aca="false">IF(ISBLANK($B12),"",IF(H12="x",J12,0))</f>
        <v>960</v>
      </c>
      <c r="O12" s="1" t="n">
        <f aca="false">IF(ISBLANK($B12),"",IF(F12&gt;=Paramètres!$C$7,N12,0))</f>
        <v>0</v>
      </c>
      <c r="Q12" s="4" t="n">
        <f aca="false">IF($C12="Navigation",$J12,0)</f>
        <v>0</v>
      </c>
      <c r="R12" s="4" t="n">
        <f aca="false">IF($C12="Sécurité",$J12,0)</f>
        <v>0</v>
      </c>
      <c r="S12" s="4" t="n">
        <f aca="false">IF($C12="Maintenance",$J12,0)</f>
        <v>0</v>
      </c>
      <c r="T12" s="4" t="n">
        <f aca="false">IF($C12="Confort",$J12,0)</f>
        <v>960</v>
      </c>
      <c r="U12" s="4" t="n">
        <f aca="false">IF($C12="Navigation",$K12,0)</f>
        <v>0</v>
      </c>
      <c r="V12" s="4" t="n">
        <f aca="false">IF($C12="Sécurité",$K12,0)</f>
        <v>0</v>
      </c>
      <c r="W12" s="4" t="n">
        <f aca="false">IF($C12="Maintenance",$K12,0)</f>
        <v>0</v>
      </c>
      <c r="X12" s="4" t="n">
        <f aca="false">IF($C12="Confort",$K12,0)</f>
        <v>96</v>
      </c>
    </row>
    <row r="13" customFormat="false" ht="12.8" hidden="false" customHeight="false" outlineLevel="0" collapsed="false">
      <c r="B13" s="0" t="s">
        <v>26</v>
      </c>
      <c r="C13" s="0" t="s">
        <v>23</v>
      </c>
      <c r="D13" s="1" t="n">
        <v>1500</v>
      </c>
      <c r="E13" s="1" t="n">
        <v>230</v>
      </c>
      <c r="F13" s="2" t="n">
        <v>0.004</v>
      </c>
      <c r="H13" s="3" t="s">
        <v>16</v>
      </c>
      <c r="J13" s="1" t="n">
        <f aca="false">IF(ISBLANK($B13),"",_xlfn.CEILING.PRECISE(IF(E13=12,D13*(1+Paramètres!$C$5),IF(E13=230,D13*(1+Paramètres!$C$4),IF(E13=Paramètres!$C$6,D13,'err'))),10))</f>
        <v>1800</v>
      </c>
      <c r="K13" s="1" t="n">
        <f aca="false">IF(ISBLANK($B13),"",J13*F13)</f>
        <v>7.2</v>
      </c>
      <c r="L13" s="1" t="n">
        <f aca="false">IF(ISBLANK($B13),"",IF(G13="x",J13,0))</f>
        <v>0</v>
      </c>
      <c r="M13" s="1" t="n">
        <f aca="false">IF(ISBLANK($B13),"",IF(F13&gt;=Paramètres!$C$7,L13,0))</f>
        <v>0</v>
      </c>
      <c r="N13" s="1" t="n">
        <f aca="false">IF(ISBLANK($B13),"",IF(H13="x",J13,0))</f>
        <v>1800</v>
      </c>
      <c r="O13" s="1" t="n">
        <f aca="false">IF(ISBLANK($B13),"",IF(F13&gt;=Paramètres!$C$7,N13,0))</f>
        <v>0</v>
      </c>
      <c r="Q13" s="4" t="n">
        <f aca="false">IF($C13="Navigation",$J13,0)</f>
        <v>0</v>
      </c>
      <c r="R13" s="4" t="n">
        <f aca="false">IF($C13="Sécurité",$J13,0)</f>
        <v>0</v>
      </c>
      <c r="S13" s="4" t="n">
        <f aca="false">IF($C13="Maintenance",$J13,0)</f>
        <v>0</v>
      </c>
      <c r="T13" s="4" t="n">
        <f aca="false">IF($C13="Confort",$J13,0)</f>
        <v>1800</v>
      </c>
      <c r="U13" s="4" t="n">
        <f aca="false">IF($C13="Navigation",$K13,0)</f>
        <v>0</v>
      </c>
      <c r="V13" s="4" t="n">
        <f aca="false">IF($C13="Sécurité",$K13,0)</f>
        <v>0</v>
      </c>
      <c r="W13" s="4" t="n">
        <f aca="false">IF($C13="Maintenance",$K13,0)</f>
        <v>0</v>
      </c>
      <c r="X13" s="4" t="n">
        <f aca="false">IF($C13="Confort",$K13,0)</f>
        <v>7.2</v>
      </c>
    </row>
    <row r="14" customFormat="false" ht="12.8" hidden="false" customHeight="false" outlineLevel="0" collapsed="false">
      <c r="B14" s="0" t="s">
        <v>27</v>
      </c>
      <c r="C14" s="0" t="s">
        <v>23</v>
      </c>
      <c r="D14" s="1" t="n">
        <v>600</v>
      </c>
      <c r="E14" s="1" t="n">
        <v>230</v>
      </c>
      <c r="F14" s="2" t="n">
        <v>0.005</v>
      </c>
      <c r="G14" s="3" t="s">
        <v>16</v>
      </c>
      <c r="H14" s="3" t="s">
        <v>16</v>
      </c>
      <c r="J14" s="1" t="n">
        <f aca="false">IF(ISBLANK($B14),"",_xlfn.CEILING.PRECISE(IF(E14=12,D14*(1+Paramètres!$C$5),IF(E14=230,D14*(1+Paramètres!$C$4),IF(E14=Paramètres!$C$6,D14,'err'))),10))</f>
        <v>720</v>
      </c>
      <c r="K14" s="1" t="n">
        <f aca="false">IF(ISBLANK($B14),"",J14*F14)</f>
        <v>3.6</v>
      </c>
      <c r="L14" s="1" t="n">
        <f aca="false">IF(ISBLANK($B14),"",IF(G14="x",J14,0))</f>
        <v>720</v>
      </c>
      <c r="M14" s="1" t="n">
        <f aca="false">IF(ISBLANK($B14),"",IF(F14&gt;=Paramètres!$C$7,L14,0))</f>
        <v>0</v>
      </c>
      <c r="N14" s="1" t="n">
        <f aca="false">IF(ISBLANK($B14),"",IF(H14="x",J14,0))</f>
        <v>720</v>
      </c>
      <c r="O14" s="1" t="n">
        <f aca="false">IF(ISBLANK($B14),"",IF(F14&gt;=Paramètres!$C$7,N14,0))</f>
        <v>0</v>
      </c>
      <c r="Q14" s="4" t="n">
        <f aca="false">IF($C14="Navigation",$J14,0)</f>
        <v>0</v>
      </c>
      <c r="R14" s="4" t="n">
        <f aca="false">IF($C14="Sécurité",$J14,0)</f>
        <v>0</v>
      </c>
      <c r="S14" s="4" t="n">
        <f aca="false">IF($C14="Maintenance",$J14,0)</f>
        <v>0</v>
      </c>
      <c r="T14" s="4" t="n">
        <f aca="false">IF($C14="Confort",$J14,0)</f>
        <v>720</v>
      </c>
      <c r="U14" s="4" t="n">
        <f aca="false">IF($C14="Navigation",$K14,0)</f>
        <v>0</v>
      </c>
      <c r="V14" s="4" t="n">
        <f aca="false">IF($C14="Sécurité",$K14,0)</f>
        <v>0</v>
      </c>
      <c r="W14" s="4" t="n">
        <f aca="false">IF($C14="Maintenance",$K14,0)</f>
        <v>0</v>
      </c>
      <c r="X14" s="4" t="n">
        <f aca="false">IF($C14="Confort",$K14,0)</f>
        <v>3.6</v>
      </c>
    </row>
    <row r="15" customFormat="false" ht="12.8" hidden="false" customHeight="false" outlineLevel="0" collapsed="false">
      <c r="B15" s="0" t="s">
        <v>28</v>
      </c>
      <c r="C15" s="0" t="s">
        <v>23</v>
      </c>
      <c r="D15" s="1" t="n">
        <v>250</v>
      </c>
      <c r="E15" s="1" t="n">
        <v>24</v>
      </c>
      <c r="F15" s="2" t="n">
        <v>0.15</v>
      </c>
      <c r="G15" s="3" t="s">
        <v>16</v>
      </c>
      <c r="H15" s="3" t="s">
        <v>16</v>
      </c>
      <c r="J15" s="1" t="n">
        <f aca="false">IF(ISBLANK($B15),"",_xlfn.CEILING.PRECISE(IF(E15=12,D15*(1+Paramètres!$C$5),IF(E15=230,D15*(1+Paramètres!$C$4),IF(E15=Paramètres!$C$6,D15,'err'))),10))</f>
        <v>250</v>
      </c>
      <c r="K15" s="1" t="n">
        <f aca="false">IF(ISBLANK($B15),"",J15*F15)</f>
        <v>37.5</v>
      </c>
      <c r="L15" s="1" t="n">
        <f aca="false">IF(ISBLANK($B15),"",IF(G15="x",J15,0))</f>
        <v>250</v>
      </c>
      <c r="M15" s="1" t="n">
        <f aca="false">IF(ISBLANK($B15),"",IF(F15&gt;=Paramètres!$C$7,L15,0))</f>
        <v>0</v>
      </c>
      <c r="N15" s="1" t="n">
        <f aca="false">IF(ISBLANK($B15),"",IF(H15="x",J15,0))</f>
        <v>250</v>
      </c>
      <c r="O15" s="1" t="n">
        <f aca="false">IF(ISBLANK($B15),"",IF(F15&gt;=Paramètres!$C$7,N15,0))</f>
        <v>0</v>
      </c>
      <c r="Q15" s="4" t="n">
        <f aca="false">IF($C15="Navigation",$J15,0)</f>
        <v>0</v>
      </c>
      <c r="R15" s="4" t="n">
        <f aca="false">IF($C15="Sécurité",$J15,0)</f>
        <v>0</v>
      </c>
      <c r="S15" s="4" t="n">
        <f aca="false">IF($C15="Maintenance",$J15,0)</f>
        <v>0</v>
      </c>
      <c r="T15" s="4" t="n">
        <f aca="false">IF($C15="Confort",$J15,0)</f>
        <v>250</v>
      </c>
      <c r="U15" s="4" t="n">
        <f aca="false">IF($C15="Navigation",$K15,0)</f>
        <v>0</v>
      </c>
      <c r="V15" s="4" t="n">
        <f aca="false">IF($C15="Sécurité",$K15,0)</f>
        <v>0</v>
      </c>
      <c r="W15" s="4" t="n">
        <f aca="false">IF($C15="Maintenance",$K15,0)</f>
        <v>0</v>
      </c>
      <c r="X15" s="4" t="n">
        <f aca="false">IF($C15="Confort",$K15,0)</f>
        <v>37.5</v>
      </c>
    </row>
    <row r="16" customFormat="false" ht="12.8" hidden="false" customHeight="false" outlineLevel="0" collapsed="false">
      <c r="B16" s="0" t="s">
        <v>29</v>
      </c>
      <c r="C16" s="0" t="s">
        <v>30</v>
      </c>
      <c r="D16" s="1" t="n">
        <v>1600</v>
      </c>
      <c r="E16" s="1" t="n">
        <v>230</v>
      </c>
      <c r="F16" s="2" t="n">
        <v>0.01</v>
      </c>
      <c r="H16" s="3" t="s">
        <v>16</v>
      </c>
      <c r="J16" s="1" t="n">
        <f aca="false">IF(ISBLANK($B16),"",_xlfn.CEILING.PRECISE(IF(E16=12,D16*(1+Paramètres!$C$5),IF(E16=230,D16*(1+Paramètres!$C$4),IF(E16=Paramètres!$C$6,D16,'err'))),10))</f>
        <v>1920</v>
      </c>
      <c r="K16" s="1" t="n">
        <f aca="false">IF(ISBLANK($B16),"",J16*F16)</f>
        <v>19.2</v>
      </c>
      <c r="L16" s="1" t="n">
        <f aca="false">IF(ISBLANK($B16),"",IF(G16="x",J16,0))</f>
        <v>0</v>
      </c>
      <c r="M16" s="1" t="n">
        <f aca="false">IF(ISBLANK($B16),"",IF(F16&gt;=Paramètres!$C$7,L16,0))</f>
        <v>0</v>
      </c>
      <c r="N16" s="1" t="n">
        <f aca="false">IF(ISBLANK($B16),"",IF(H16="x",J16,0))</f>
        <v>1920</v>
      </c>
      <c r="O16" s="1" t="n">
        <f aca="false">IF(ISBLANK($B16),"",IF(F16&gt;=Paramètres!$C$7,N16,0))</f>
        <v>0</v>
      </c>
      <c r="Q16" s="4" t="n">
        <f aca="false">IF($C16="Navigation",$J16,0)</f>
        <v>0</v>
      </c>
      <c r="R16" s="4" t="n">
        <f aca="false">IF($C16="Sécurité",$J16,0)</f>
        <v>0</v>
      </c>
      <c r="S16" s="4" t="n">
        <f aca="false">IF($C16="Maintenance",$J16,0)</f>
        <v>1920</v>
      </c>
      <c r="T16" s="4" t="n">
        <f aca="false">IF($C16="Confort",$J16,0)</f>
        <v>0</v>
      </c>
      <c r="U16" s="4" t="n">
        <f aca="false">IF($C16="Navigation",$K16,0)</f>
        <v>0</v>
      </c>
      <c r="V16" s="4" t="n">
        <f aca="false">IF($C16="Sécurité",$K16,0)</f>
        <v>0</v>
      </c>
      <c r="W16" s="4" t="n">
        <f aca="false">IF($C16="Maintenance",$K16,0)</f>
        <v>19.2</v>
      </c>
      <c r="X16" s="4" t="n">
        <f aca="false">IF($C16="Confort",$K16,0)</f>
        <v>0</v>
      </c>
    </row>
    <row r="17" customFormat="false" ht="12.8" hidden="false" customHeight="false" outlineLevel="0" collapsed="false">
      <c r="B17" s="0" t="s">
        <v>31</v>
      </c>
      <c r="C17" s="0" t="s">
        <v>32</v>
      </c>
      <c r="D17" s="1" t="n">
        <v>200</v>
      </c>
      <c r="E17" s="1" t="n">
        <v>24</v>
      </c>
      <c r="F17" s="2" t="n">
        <v>0.005</v>
      </c>
      <c r="G17" s="3" t="s">
        <v>16</v>
      </c>
      <c r="H17" s="3" t="s">
        <v>16</v>
      </c>
      <c r="J17" s="1" t="n">
        <f aca="false">IF(ISBLANK($B17),"",_xlfn.CEILING.PRECISE(IF(E17=12,D17*(1+Paramètres!$C$5),IF(E17=230,D17*(1+Paramètres!$C$4),IF(E17=Paramètres!$C$6,D17,'err'))),10))</f>
        <v>200</v>
      </c>
      <c r="K17" s="1" t="n">
        <f aca="false">IF(ISBLANK($B17),"",J17*F17)</f>
        <v>1</v>
      </c>
      <c r="L17" s="1" t="n">
        <f aca="false">IF(ISBLANK($B17),"",IF(G17="x",J17,0))</f>
        <v>200</v>
      </c>
      <c r="M17" s="1" t="n">
        <f aca="false">IF(ISBLANK($B17),"",IF(F17&gt;=Paramètres!$C$7,L17,0))</f>
        <v>0</v>
      </c>
      <c r="N17" s="1" t="n">
        <f aca="false">IF(ISBLANK($B17),"",IF(H17="x",J17,0))</f>
        <v>200</v>
      </c>
      <c r="O17" s="1" t="n">
        <f aca="false">IF(ISBLANK($B17),"",IF(F17&gt;=Paramètres!$C$7,N17,0))</f>
        <v>0</v>
      </c>
      <c r="Q17" s="4" t="n">
        <f aca="false">IF($C17="Navigation",$J17,0)</f>
        <v>0</v>
      </c>
      <c r="R17" s="4" t="n">
        <f aca="false">IF($C17="Sécurité",$J17,0)</f>
        <v>200</v>
      </c>
      <c r="S17" s="4" t="n">
        <f aca="false">IF($C17="Maintenance",$J17,0)</f>
        <v>0</v>
      </c>
      <c r="T17" s="4" t="n">
        <f aca="false">IF($C17="Confort",$J17,0)</f>
        <v>0</v>
      </c>
      <c r="U17" s="4" t="n">
        <f aca="false">IF($C17="Navigation",$K17,0)</f>
        <v>0</v>
      </c>
      <c r="V17" s="4" t="n">
        <f aca="false">IF($C17="Sécurité",$K17,0)</f>
        <v>1</v>
      </c>
      <c r="W17" s="4" t="n">
        <f aca="false">IF($C17="Maintenance",$K17,0)</f>
        <v>0</v>
      </c>
      <c r="X17" s="4" t="n">
        <f aca="false">IF($C17="Confort",$K17,0)</f>
        <v>0</v>
      </c>
    </row>
    <row r="18" customFormat="false" ht="12.8" hidden="false" customHeight="false" outlineLevel="0" collapsed="false">
      <c r="B18" s="0" t="s">
        <v>33</v>
      </c>
      <c r="C18" s="0" t="s">
        <v>23</v>
      </c>
      <c r="D18" s="1" t="n">
        <v>80</v>
      </c>
      <c r="E18" s="1" t="n">
        <v>24</v>
      </c>
      <c r="F18" s="2" t="n">
        <v>0.02</v>
      </c>
      <c r="G18" s="3" t="s">
        <v>16</v>
      </c>
      <c r="H18" s="3" t="s">
        <v>16</v>
      </c>
      <c r="J18" s="1" t="n">
        <f aca="false">IF(ISBLANK($B18),"",_xlfn.CEILING.PRECISE(IF(E18=12,D18*(1+Paramètres!$C$5),IF(E18=230,D18*(1+Paramètres!$C$4),IF(E18=Paramètres!$C$6,D18,'err'))),10))</f>
        <v>80</v>
      </c>
      <c r="K18" s="1" t="n">
        <f aca="false">IF(ISBLANK($B18),"",J18*F18)</f>
        <v>1.6</v>
      </c>
      <c r="L18" s="1" t="n">
        <f aca="false">IF(ISBLANK($B18),"",IF(G18="x",J18,0))</f>
        <v>80</v>
      </c>
      <c r="M18" s="1" t="n">
        <f aca="false">IF(ISBLANK($B18),"",IF(F18&gt;=Paramètres!$C$7,L18,0))</f>
        <v>0</v>
      </c>
      <c r="N18" s="1" t="n">
        <f aca="false">IF(ISBLANK($B18),"",IF(H18="x",J18,0))</f>
        <v>80</v>
      </c>
      <c r="O18" s="1" t="n">
        <f aca="false">IF(ISBLANK($B18),"",IF(F18&gt;=Paramètres!$C$7,N18,0))</f>
        <v>0</v>
      </c>
      <c r="Q18" s="4" t="n">
        <f aca="false">IF($C18="Navigation",$J18,0)</f>
        <v>0</v>
      </c>
      <c r="R18" s="4" t="n">
        <f aca="false">IF($C18="Sécurité",$J18,0)</f>
        <v>0</v>
      </c>
      <c r="S18" s="4" t="n">
        <f aca="false">IF($C18="Maintenance",$J18,0)</f>
        <v>0</v>
      </c>
      <c r="T18" s="4" t="n">
        <f aca="false">IF($C18="Confort",$J18,0)</f>
        <v>80</v>
      </c>
      <c r="U18" s="4" t="n">
        <f aca="false">IF($C18="Navigation",$K18,0)</f>
        <v>0</v>
      </c>
      <c r="V18" s="4" t="n">
        <f aca="false">IF($C18="Sécurité",$K18,0)</f>
        <v>0</v>
      </c>
      <c r="W18" s="4" t="n">
        <f aca="false">IF($C18="Maintenance",$K18,0)</f>
        <v>0</v>
      </c>
      <c r="X18" s="4" t="n">
        <f aca="false">IF($C18="Confort",$K18,0)</f>
        <v>1.6</v>
      </c>
    </row>
    <row r="19" customFormat="false" ht="12.8" hidden="false" customHeight="false" outlineLevel="0" collapsed="false">
      <c r="B19" s="0" t="s">
        <v>34</v>
      </c>
      <c r="C19" s="0" t="s">
        <v>23</v>
      </c>
      <c r="D19" s="1" t="n">
        <v>1500</v>
      </c>
      <c r="E19" s="1" t="n">
        <v>230</v>
      </c>
      <c r="F19" s="2" t="n">
        <v>0.005</v>
      </c>
      <c r="H19" s="3" t="s">
        <v>16</v>
      </c>
      <c r="J19" s="1" t="n">
        <f aca="false">IF(ISBLANK($B19),"",_xlfn.CEILING.PRECISE(IF(E19=12,D19*(1+Paramètres!$C$5),IF(E19=230,D19*(1+Paramètres!$C$4),IF(E19=Paramètres!$C$6,D19,'err'))),10))</f>
        <v>1800</v>
      </c>
      <c r="K19" s="1" t="n">
        <f aca="false">IF(ISBLANK($B19),"",J19*F19)</f>
        <v>9</v>
      </c>
      <c r="L19" s="1" t="n">
        <f aca="false">IF(ISBLANK($B19),"",IF(G19="x",J19,0))</f>
        <v>0</v>
      </c>
      <c r="M19" s="1" t="n">
        <f aca="false">IF(ISBLANK($B19),"",IF(F19&gt;=Paramètres!$C$7,L19,0))</f>
        <v>0</v>
      </c>
      <c r="N19" s="1" t="n">
        <f aca="false">IF(ISBLANK($B19),"",IF(H19="x",J19,0))</f>
        <v>1800</v>
      </c>
      <c r="O19" s="1" t="n">
        <f aca="false">IF(ISBLANK($B19),"",IF(F19&gt;=Paramètres!$C$7,N19,0))</f>
        <v>0</v>
      </c>
      <c r="Q19" s="4" t="n">
        <f aca="false">IF($C19="Navigation",$J19,0)</f>
        <v>0</v>
      </c>
      <c r="R19" s="4" t="n">
        <f aca="false">IF($C19="Sécurité",$J19,0)</f>
        <v>0</v>
      </c>
      <c r="S19" s="4" t="n">
        <f aca="false">IF($C19="Maintenance",$J19,0)</f>
        <v>0</v>
      </c>
      <c r="T19" s="4" t="n">
        <f aca="false">IF($C19="Confort",$J19,0)</f>
        <v>1800</v>
      </c>
      <c r="U19" s="4" t="n">
        <f aca="false">IF($C19="Navigation",$K19,0)</f>
        <v>0</v>
      </c>
      <c r="V19" s="4" t="n">
        <f aca="false">IF($C19="Sécurité",$K19,0)</f>
        <v>0</v>
      </c>
      <c r="W19" s="4" t="n">
        <f aca="false">IF($C19="Maintenance",$K19,0)</f>
        <v>0</v>
      </c>
      <c r="X19" s="4" t="n">
        <f aca="false">IF($C19="Confort",$K19,0)</f>
        <v>9</v>
      </c>
    </row>
    <row r="20" customFormat="false" ht="12.8" hidden="false" customHeight="false" outlineLevel="0" collapsed="false">
      <c r="B20" s="0" t="s">
        <v>35</v>
      </c>
      <c r="C20" s="0" t="s">
        <v>23</v>
      </c>
      <c r="D20" s="1" t="n">
        <v>200</v>
      </c>
      <c r="E20" s="1" t="n">
        <v>230</v>
      </c>
      <c r="F20" s="2" t="n">
        <v>0.1</v>
      </c>
      <c r="G20" s="3" t="s">
        <v>16</v>
      </c>
      <c r="H20" s="3" t="s">
        <v>16</v>
      </c>
      <c r="J20" s="1" t="n">
        <f aca="false">IF(ISBLANK($B20),"",_xlfn.CEILING.PRECISE(IF(E20=12,D20*(1+Paramètres!$C$5),IF(E20=230,D20*(1+Paramètres!$C$4),IF(E20=Paramètres!$C$6,D20,'err'))),10))</f>
        <v>240</v>
      </c>
      <c r="K20" s="1" t="n">
        <f aca="false">IF(ISBLANK($B20),"",J20*F20)</f>
        <v>24</v>
      </c>
      <c r="L20" s="1" t="n">
        <f aca="false">IF(ISBLANK($B20),"",IF(G20="x",J20,0))</f>
        <v>240</v>
      </c>
      <c r="M20" s="1" t="n">
        <f aca="false">IF(ISBLANK($B20),"",IF(F20&gt;=Paramètres!$C$7,L20,0))</f>
        <v>0</v>
      </c>
      <c r="N20" s="1" t="n">
        <f aca="false">IF(ISBLANK($B20),"",IF(H20="x",J20,0))</f>
        <v>240</v>
      </c>
      <c r="O20" s="1" t="n">
        <f aca="false">IF(ISBLANK($B20),"",IF(F20&gt;=Paramètres!$C$7,N20,0))</f>
        <v>0</v>
      </c>
      <c r="Q20" s="4" t="n">
        <f aca="false">IF($C20="Navigation",$J20,0)</f>
        <v>0</v>
      </c>
      <c r="R20" s="4" t="n">
        <f aca="false">IF($C20="Sécurité",$J20,0)</f>
        <v>0</v>
      </c>
      <c r="S20" s="4" t="n">
        <f aca="false">IF($C20="Maintenance",$J20,0)</f>
        <v>0</v>
      </c>
      <c r="T20" s="4" t="n">
        <f aca="false">IF($C20="Confort",$J20,0)</f>
        <v>240</v>
      </c>
      <c r="U20" s="4" t="n">
        <f aca="false">IF($C20="Navigation",$K20,0)</f>
        <v>0</v>
      </c>
      <c r="V20" s="4" t="n">
        <f aca="false">IF($C20="Sécurité",$K20,0)</f>
        <v>0</v>
      </c>
      <c r="W20" s="4" t="n">
        <f aca="false">IF($C20="Maintenance",$K20,0)</f>
        <v>0</v>
      </c>
      <c r="X20" s="4" t="n">
        <f aca="false">IF($C20="Confort",$K20,0)</f>
        <v>24</v>
      </c>
    </row>
    <row r="21" customFormat="false" ht="12.8" hidden="false" customHeight="false" outlineLevel="0" collapsed="false">
      <c r="J21" s="1" t="str">
        <f aca="false">IF(ISBLANK($B21),"",_xlfn.CEILING.PRECISE(IF(E21=12,D21*(1+Paramètres!$C$5),IF(E21=230,D21*(1+Paramètres!$C$4),IF(E21=Paramètres!$C$6,D21,'err'))),10))</f>
        <v/>
      </c>
      <c r="K21" s="1" t="str">
        <f aca="false">IF(ISBLANK($B21),"",J21*F21)</f>
        <v/>
      </c>
      <c r="L21" s="1" t="str">
        <f aca="false">IF(ISBLANK($B21),"",IF(G21="x",J21,0))</f>
        <v/>
      </c>
      <c r="M21" s="1" t="str">
        <f aca="false">IF(ISBLANK($B21),"",IF(F21&gt;=Paramètres!$C$7,L21,0))</f>
        <v/>
      </c>
      <c r="N21" s="1" t="str">
        <f aca="false">IF(ISBLANK($B21),"",IF(H21="x",J21,0))</f>
        <v/>
      </c>
      <c r="O21" s="1" t="str">
        <f aca="false">IF(ISBLANK($B21),"",IF(F21&gt;=Paramètres!$C$7,N21,0))</f>
        <v/>
      </c>
      <c r="Q21" s="4" t="n">
        <f aca="false">IF($C21="Navigation",$J21,0)</f>
        <v>0</v>
      </c>
      <c r="R21" s="4" t="n">
        <f aca="false">IF($C21="Sécurité",$J21,0)</f>
        <v>0</v>
      </c>
      <c r="S21" s="4" t="n">
        <f aca="false">IF($C21="Maintenance",$J21,0)</f>
        <v>0</v>
      </c>
      <c r="T21" s="4" t="n">
        <f aca="false">IF($C21="Confort",$J21,0)</f>
        <v>0</v>
      </c>
      <c r="U21" s="4" t="n">
        <f aca="false">IF($C21="Navigation",$K21,0)</f>
        <v>0</v>
      </c>
      <c r="V21" s="4" t="n">
        <f aca="false">IF($C21="Sécurité",$K21,0)</f>
        <v>0</v>
      </c>
      <c r="W21" s="4" t="n">
        <f aca="false">IF($C21="Maintenance",$K21,0)</f>
        <v>0</v>
      </c>
      <c r="X21" s="4" t="n">
        <f aca="false">IF($C21="Confort",$K21,0)</f>
        <v>0</v>
      </c>
    </row>
    <row r="22" customFormat="false" ht="12.8" hidden="false" customHeight="false" outlineLevel="0" collapsed="false">
      <c r="J22" s="1" t="str">
        <f aca="false">IF(ISBLANK($B22),"",_xlfn.CEILING.PRECISE(IF(E22=12,D22*(1+Paramètres!$C$5),IF(E22=230,D22*(1+Paramètres!$C$4),IF(E22=Paramètres!$C$6,D22,'err'))),10))</f>
        <v/>
      </c>
      <c r="K22" s="1" t="str">
        <f aca="false">IF(ISBLANK($B22),"",J22*F22)</f>
        <v/>
      </c>
      <c r="L22" s="1" t="str">
        <f aca="false">IF(ISBLANK($B22),"",IF(G22="x",J22,0))</f>
        <v/>
      </c>
      <c r="M22" s="1" t="str">
        <f aca="false">IF(ISBLANK($B22),"",IF(F22&gt;=Paramètres!$C$7,L22,0))</f>
        <v/>
      </c>
      <c r="N22" s="1" t="str">
        <f aca="false">IF(ISBLANK($B22),"",IF(H22="x",J22,0))</f>
        <v/>
      </c>
      <c r="O22" s="1" t="str">
        <f aca="false">IF(ISBLANK($B22),"",IF(F22&gt;=Paramètres!$C$7,N22,0))</f>
        <v/>
      </c>
      <c r="Q22" s="4" t="n">
        <f aca="false">IF($C22="Navigation",$J22,0)</f>
        <v>0</v>
      </c>
      <c r="R22" s="4" t="n">
        <f aca="false">IF($C22="Sécurité",$J22,0)</f>
        <v>0</v>
      </c>
      <c r="S22" s="4" t="n">
        <f aca="false">IF($C22="Maintenance",$J22,0)</f>
        <v>0</v>
      </c>
      <c r="T22" s="4" t="n">
        <f aca="false">IF($C22="Confort",$J22,0)</f>
        <v>0</v>
      </c>
      <c r="U22" s="4" t="n">
        <f aca="false">IF($C22="Navigation",$K22,0)</f>
        <v>0</v>
      </c>
      <c r="V22" s="4" t="n">
        <f aca="false">IF($C22="Sécurité",$K22,0)</f>
        <v>0</v>
      </c>
      <c r="W22" s="4" t="n">
        <f aca="false">IF($C22="Maintenance",$K22,0)</f>
        <v>0</v>
      </c>
      <c r="X22" s="4" t="n">
        <f aca="false">IF($C22="Confort",$K22,0)</f>
        <v>0</v>
      </c>
    </row>
    <row r="23" customFormat="false" ht="12.8" hidden="false" customHeight="false" outlineLevel="0" collapsed="false">
      <c r="J23" s="1" t="str">
        <f aca="false">IF(ISBLANK($B23),"",_xlfn.CEILING.PRECISE(IF(E23=12,D23*(1+Paramètres!$C$5),IF(E23=230,D23*(1+Paramètres!$C$4),IF(E23=Paramètres!$C$6,D23,'err'))),10))</f>
        <v/>
      </c>
      <c r="K23" s="1" t="str">
        <f aca="false">IF(ISBLANK($B23),"",J23*F23)</f>
        <v/>
      </c>
      <c r="L23" s="1" t="str">
        <f aca="false">IF(ISBLANK($B23),"",IF(G23="x",J23,0))</f>
        <v/>
      </c>
      <c r="M23" s="1" t="str">
        <f aca="false">IF(ISBLANK($B23),"",IF(F23&gt;=Paramètres!$C$7,L23,0))</f>
        <v/>
      </c>
      <c r="N23" s="1" t="str">
        <f aca="false">IF(ISBLANK($B23),"",IF(H23="x",J23,0))</f>
        <v/>
      </c>
      <c r="O23" s="1" t="str">
        <f aca="false">IF(ISBLANK($B23),"",IF(F23&gt;=Paramètres!$C$7,N23,0))</f>
        <v/>
      </c>
      <c r="Q23" s="4" t="n">
        <f aca="false">IF($C23="Navigation",$J23,0)</f>
        <v>0</v>
      </c>
      <c r="R23" s="4" t="n">
        <f aca="false">IF($C23="Sécurité",$J23,0)</f>
        <v>0</v>
      </c>
      <c r="S23" s="4" t="n">
        <f aca="false">IF($C23="Maintenance",$J23,0)</f>
        <v>0</v>
      </c>
      <c r="T23" s="4" t="n">
        <f aca="false">IF($C23="Confort",$J23,0)</f>
        <v>0</v>
      </c>
      <c r="U23" s="4" t="n">
        <f aca="false">IF($C23="Navigation",$K23,0)</f>
        <v>0</v>
      </c>
      <c r="V23" s="4" t="n">
        <f aca="false">IF($C23="Sécurité",$K23,0)</f>
        <v>0</v>
      </c>
      <c r="W23" s="4" t="n">
        <f aca="false">IF($C23="Maintenance",$K23,0)</f>
        <v>0</v>
      </c>
      <c r="X23" s="4" t="n">
        <f aca="false">IF($C23="Confort",$K23,0)</f>
        <v>0</v>
      </c>
    </row>
    <row r="24" customFormat="false" ht="12.8" hidden="false" customHeight="false" outlineLevel="0" collapsed="false">
      <c r="J24" s="1" t="str">
        <f aca="false">IF(ISBLANK($B24),"",_xlfn.CEILING.PRECISE(IF(E24=12,D24*(1+Paramètres!$C$5),IF(E24=230,D24*(1+Paramètres!$C$4),IF(E24=Paramètres!$C$6,D24,'err'))),10))</f>
        <v/>
      </c>
      <c r="K24" s="1" t="str">
        <f aca="false">IF(ISBLANK($B24),"",J24*F24)</f>
        <v/>
      </c>
      <c r="L24" s="1" t="str">
        <f aca="false">IF(ISBLANK($B24),"",IF(G24="x",J24,0))</f>
        <v/>
      </c>
      <c r="M24" s="1" t="str">
        <f aca="false">IF(ISBLANK($B24),"",IF(F24&gt;=Paramètres!$C$7,L24,0))</f>
        <v/>
      </c>
      <c r="N24" s="1" t="str">
        <f aca="false">IF(ISBLANK($B24),"",IF(H24="x",J24,0))</f>
        <v/>
      </c>
      <c r="O24" s="1" t="str">
        <f aca="false">IF(ISBLANK($B24),"",IF(F24&gt;=Paramètres!$C$7,N24,0))</f>
        <v/>
      </c>
      <c r="Q24" s="4" t="n">
        <f aca="false">IF($C24="Navigation",$J24,0)</f>
        <v>0</v>
      </c>
      <c r="R24" s="4" t="n">
        <f aca="false">IF($C24="Sécurité",$J24,0)</f>
        <v>0</v>
      </c>
      <c r="S24" s="4" t="n">
        <f aca="false">IF($C24="Maintenance",$J24,0)</f>
        <v>0</v>
      </c>
      <c r="T24" s="4" t="n">
        <f aca="false">IF($C24="Confort",$J24,0)</f>
        <v>0</v>
      </c>
      <c r="U24" s="4" t="n">
        <f aca="false">IF($C24="Navigation",$K24,0)</f>
        <v>0</v>
      </c>
      <c r="V24" s="4" t="n">
        <f aca="false">IF($C24="Sécurité",$K24,0)</f>
        <v>0</v>
      </c>
      <c r="W24" s="4" t="n">
        <f aca="false">IF($C24="Maintenance",$K24,0)</f>
        <v>0</v>
      </c>
      <c r="X24" s="4" t="n">
        <f aca="false">IF($C24="Confort",$K24,0)</f>
        <v>0</v>
      </c>
    </row>
    <row r="25" customFormat="false" ht="12.8" hidden="false" customHeight="false" outlineLevel="0" collapsed="false">
      <c r="J25" s="1" t="str">
        <f aca="false">IF(ISBLANK($B25),"",_xlfn.CEILING.PRECISE(IF(E25=12,D25*(1+Paramètres!$C$5),IF(E25=230,D25*(1+Paramètres!$C$4),IF(E25=Paramètres!$C$6,D25,'err'))),10))</f>
        <v/>
      </c>
      <c r="K25" s="1" t="str">
        <f aca="false">IF(ISBLANK($B25),"",J25*F25)</f>
        <v/>
      </c>
      <c r="L25" s="1" t="str">
        <f aca="false">IF(ISBLANK($B25),"",IF(G25="x",J25,0))</f>
        <v/>
      </c>
      <c r="M25" s="1" t="str">
        <f aca="false">IF(ISBLANK($B25),"",IF(F25&gt;=Paramètres!$C$7,L25,0))</f>
        <v/>
      </c>
      <c r="N25" s="1" t="str">
        <f aca="false">IF(ISBLANK($B25),"",IF(H25="x",J25,0))</f>
        <v/>
      </c>
      <c r="O25" s="1" t="str">
        <f aca="false">IF(ISBLANK($B25),"",IF(F25&gt;=Paramètres!$C$7,N25,0))</f>
        <v/>
      </c>
      <c r="Q25" s="4" t="n">
        <f aca="false">IF($C25="Navigation",$J25,0)</f>
        <v>0</v>
      </c>
      <c r="R25" s="4" t="n">
        <f aca="false">IF($C25="Sécurité",$J25,0)</f>
        <v>0</v>
      </c>
      <c r="S25" s="4" t="n">
        <f aca="false">IF($C25="Maintenance",$J25,0)</f>
        <v>0</v>
      </c>
      <c r="T25" s="4" t="n">
        <f aca="false">IF($C25="Confort",$J25,0)</f>
        <v>0</v>
      </c>
      <c r="U25" s="4" t="n">
        <f aca="false">IF($C25="Navigation",$K25,0)</f>
        <v>0</v>
      </c>
      <c r="V25" s="4" t="n">
        <f aca="false">IF($C25="Sécurité",$K25,0)</f>
        <v>0</v>
      </c>
      <c r="W25" s="4" t="n">
        <f aca="false">IF($C25="Maintenance",$K25,0)</f>
        <v>0</v>
      </c>
      <c r="X25" s="4" t="n">
        <f aca="false">IF($C25="Confort",$K25,0)</f>
        <v>0</v>
      </c>
    </row>
    <row r="26" customFormat="false" ht="12.8" hidden="false" customHeight="false" outlineLevel="0" collapsed="false">
      <c r="J26" s="1" t="str">
        <f aca="false">IF(ISBLANK($B26),"",_xlfn.CEILING.PRECISE(IF(E26=12,D26*(1+Paramètres!$C$5),IF(E26=230,D26*(1+Paramètres!$C$4),IF(E26=Paramètres!$C$6,D26,'err'))),10))</f>
        <v/>
      </c>
      <c r="K26" s="1" t="str">
        <f aca="false">IF(ISBLANK($B26),"",J26*F26)</f>
        <v/>
      </c>
      <c r="L26" s="1" t="str">
        <f aca="false">IF(ISBLANK($B26),"",IF(G26="x",J26,0))</f>
        <v/>
      </c>
      <c r="M26" s="1" t="str">
        <f aca="false">IF(ISBLANK($B26),"",IF(F26&gt;=Paramètres!$C$7,L26,0))</f>
        <v/>
      </c>
      <c r="N26" s="1" t="str">
        <f aca="false">IF(ISBLANK($B26),"",IF(H26="x",J26,0))</f>
        <v/>
      </c>
      <c r="O26" s="1" t="str">
        <f aca="false">IF(ISBLANK($B26),"",IF(F26&gt;=Paramètres!$C$7,N26,0))</f>
        <v/>
      </c>
      <c r="Q26" s="4" t="n">
        <f aca="false">IF($C26="Navigation",$J26,0)</f>
        <v>0</v>
      </c>
      <c r="R26" s="4" t="n">
        <f aca="false">IF($C26="Sécurité",$J26,0)</f>
        <v>0</v>
      </c>
      <c r="S26" s="4" t="n">
        <f aca="false">IF($C26="Maintenance",$J26,0)</f>
        <v>0</v>
      </c>
      <c r="T26" s="4" t="n">
        <f aca="false">IF($C26="Confort",$J26,0)</f>
        <v>0</v>
      </c>
      <c r="U26" s="4" t="n">
        <f aca="false">IF($C26="Navigation",$K26,0)</f>
        <v>0</v>
      </c>
      <c r="V26" s="4" t="n">
        <f aca="false">IF($C26="Sécurité",$K26,0)</f>
        <v>0</v>
      </c>
      <c r="W26" s="4" t="n">
        <f aca="false">IF($C26="Maintenance",$K26,0)</f>
        <v>0</v>
      </c>
      <c r="X26" s="4" t="n">
        <f aca="false">IF($C26="Confort",$K26,0)</f>
        <v>0</v>
      </c>
    </row>
    <row r="27" customFormat="false" ht="12.8" hidden="false" customHeight="false" outlineLevel="0" collapsed="false">
      <c r="J27" s="1" t="str">
        <f aca="false">IF(ISBLANK($B27),"",_xlfn.CEILING.PRECISE(IF(E27=12,D27*(1+Paramètres!$C$5),IF(E27=230,D27*(1+Paramètres!$C$4),IF(E27=Paramètres!$C$6,D27,'err'))),10))</f>
        <v/>
      </c>
      <c r="K27" s="1" t="str">
        <f aca="false">IF(ISBLANK($B27),"",J27*F27)</f>
        <v/>
      </c>
      <c r="L27" s="1" t="str">
        <f aca="false">IF(ISBLANK($B27),"",IF(G27="x",J27,0))</f>
        <v/>
      </c>
      <c r="M27" s="1" t="str">
        <f aca="false">IF(ISBLANK($B27),"",IF(F27&gt;=Paramètres!$C$7,L27,0))</f>
        <v/>
      </c>
      <c r="N27" s="1" t="str">
        <f aca="false">IF(ISBLANK($B27),"",IF(H27="x",J27,0))</f>
        <v/>
      </c>
      <c r="O27" s="1" t="str">
        <f aca="false">IF(ISBLANK($B27),"",IF(F27&gt;=Paramètres!$C$7,N27,0))</f>
        <v/>
      </c>
      <c r="Q27" s="4" t="n">
        <f aca="false">IF($C27="Navigation",$J27,0)</f>
        <v>0</v>
      </c>
      <c r="R27" s="4" t="n">
        <f aca="false">IF($C27="Sécurité",$J27,0)</f>
        <v>0</v>
      </c>
      <c r="S27" s="4" t="n">
        <f aca="false">IF($C27="Maintenance",$J27,0)</f>
        <v>0</v>
      </c>
      <c r="T27" s="4" t="n">
        <f aca="false">IF($C27="Confort",$J27,0)</f>
        <v>0</v>
      </c>
      <c r="U27" s="4" t="n">
        <f aca="false">IF($C27="Navigation",$K27,0)</f>
        <v>0</v>
      </c>
      <c r="V27" s="4" t="n">
        <f aca="false">IF($C27="Sécurité",$K27,0)</f>
        <v>0</v>
      </c>
      <c r="W27" s="4" t="n">
        <f aca="false">IF($C27="Maintenance",$K27,0)</f>
        <v>0</v>
      </c>
      <c r="X27" s="4" t="n">
        <f aca="false">IF($C27="Confort",$K27,0)</f>
        <v>0</v>
      </c>
    </row>
    <row r="28" customFormat="false" ht="12.8" hidden="false" customHeight="false" outlineLevel="0" collapsed="false">
      <c r="J28" s="1" t="str">
        <f aca="false">IF(ISBLANK($B28),"",_xlfn.CEILING.PRECISE(IF(E28=12,D28*(1+Paramètres!$C$5),IF(E28=230,D28*(1+Paramètres!$C$4),IF(E28=Paramètres!$C$6,D28,'err'))),10))</f>
        <v/>
      </c>
      <c r="K28" s="1" t="str">
        <f aca="false">IF(ISBLANK($B28),"",J28*F28)</f>
        <v/>
      </c>
      <c r="L28" s="1" t="str">
        <f aca="false">IF(ISBLANK($B28),"",IF(G28="x",J28,0))</f>
        <v/>
      </c>
      <c r="M28" s="1" t="str">
        <f aca="false">IF(ISBLANK($B28),"",IF(F28&gt;=Paramètres!$C$7,L28,0))</f>
        <v/>
      </c>
      <c r="N28" s="1" t="str">
        <f aca="false">IF(ISBLANK($B28),"",IF(H28="x",J28,0))</f>
        <v/>
      </c>
      <c r="O28" s="1" t="str">
        <f aca="false">IF(ISBLANK($B28),"",IF(F28&gt;=Paramètres!$C$7,N28,0))</f>
        <v/>
      </c>
      <c r="Q28" s="4" t="n">
        <f aca="false">IF($C28="Navigation",$J28,0)</f>
        <v>0</v>
      </c>
      <c r="R28" s="4" t="n">
        <f aca="false">IF($C28="Sécurité",$J28,0)</f>
        <v>0</v>
      </c>
      <c r="S28" s="4" t="n">
        <f aca="false">IF($C28="Maintenance",$J28,0)</f>
        <v>0</v>
      </c>
      <c r="T28" s="4" t="n">
        <f aca="false">IF($C28="Confort",$J28,0)</f>
        <v>0</v>
      </c>
      <c r="U28" s="4" t="n">
        <f aca="false">IF($C28="Navigation",$K28,0)</f>
        <v>0</v>
      </c>
      <c r="V28" s="4" t="n">
        <f aca="false">IF($C28="Sécurité",$K28,0)</f>
        <v>0</v>
      </c>
      <c r="W28" s="4" t="n">
        <f aca="false">IF($C28="Maintenance",$K28,0)</f>
        <v>0</v>
      </c>
      <c r="X28" s="4" t="n">
        <f aca="false">IF($C28="Confort",$K28,0)</f>
        <v>0</v>
      </c>
    </row>
    <row r="29" customFormat="false" ht="12.8" hidden="false" customHeight="false" outlineLevel="0" collapsed="false">
      <c r="J29" s="1" t="str">
        <f aca="false">IF(ISBLANK($B29),"",_xlfn.CEILING.PRECISE(IF(E29=12,D29*(1+Paramètres!$C$5),IF(E29=230,D29*(1+Paramètres!$C$4),IF(E29=Paramètres!$C$6,D29,'err'))),10))</f>
        <v/>
      </c>
      <c r="K29" s="1" t="str">
        <f aca="false">IF(ISBLANK($B29),"",J29*F29)</f>
        <v/>
      </c>
      <c r="L29" s="1" t="str">
        <f aca="false">IF(ISBLANK($B29),"",IF(G29="x",J29,0))</f>
        <v/>
      </c>
      <c r="M29" s="1" t="str">
        <f aca="false">IF(ISBLANK($B29),"",IF(F29&gt;=Paramètres!$C$7,L29,0))</f>
        <v/>
      </c>
      <c r="N29" s="1" t="str">
        <f aca="false">IF(ISBLANK($B29),"",IF(H29="x",J29,0))</f>
        <v/>
      </c>
      <c r="O29" s="1" t="str">
        <f aca="false">IF(ISBLANK($B29),"",IF(F29&gt;=Paramètres!$C$7,N29,0))</f>
        <v/>
      </c>
      <c r="Q29" s="4" t="n">
        <f aca="false">IF($C29="Navigation",$J29,0)</f>
        <v>0</v>
      </c>
      <c r="R29" s="4" t="n">
        <f aca="false">IF($C29="Sécurité",$J29,0)</f>
        <v>0</v>
      </c>
      <c r="S29" s="4" t="n">
        <f aca="false">IF($C29="Maintenance",$J29,0)</f>
        <v>0</v>
      </c>
      <c r="T29" s="4" t="n">
        <f aca="false">IF($C29="Confort",$J29,0)</f>
        <v>0</v>
      </c>
      <c r="U29" s="4" t="n">
        <f aca="false">IF($C29="Navigation",$K29,0)</f>
        <v>0</v>
      </c>
      <c r="V29" s="4" t="n">
        <f aca="false">IF($C29="Sécurité",$K29,0)</f>
        <v>0</v>
      </c>
      <c r="W29" s="4" t="n">
        <f aca="false">IF($C29="Maintenance",$K29,0)</f>
        <v>0</v>
      </c>
      <c r="X29" s="4" t="n">
        <f aca="false">IF($C29="Confort",$K29,0)</f>
        <v>0</v>
      </c>
    </row>
    <row r="30" customFormat="false" ht="12.8" hidden="false" customHeight="false" outlineLevel="0" collapsed="false">
      <c r="J30" s="1" t="str">
        <f aca="false">IF(ISBLANK($B30),"",_xlfn.CEILING.PRECISE(IF(E30=12,D30*(1+Paramètres!$C$5),IF(E30=230,D30*(1+Paramètres!$C$4),IF(E30=Paramètres!$C$6,D30,'err'))),10))</f>
        <v/>
      </c>
      <c r="K30" s="1" t="str">
        <f aca="false">IF(ISBLANK($B30),"",J30*F30)</f>
        <v/>
      </c>
      <c r="L30" s="1" t="str">
        <f aca="false">IF(ISBLANK($B30),"",IF(G30="x",J30,0))</f>
        <v/>
      </c>
      <c r="M30" s="1" t="str">
        <f aca="false">IF(ISBLANK($B30),"",IF(F30&gt;=Paramètres!$C$7,L30,0))</f>
        <v/>
      </c>
      <c r="N30" s="1" t="str">
        <f aca="false">IF(ISBLANK($B30),"",IF(H30="x",J30,0))</f>
        <v/>
      </c>
      <c r="O30" s="1" t="str">
        <f aca="false">IF(ISBLANK($B30),"",IF(F30&gt;=Paramètres!$C$7,N30,0))</f>
        <v/>
      </c>
      <c r="Q30" s="4" t="n">
        <f aca="false">IF($C30="Navigation",$J30,0)</f>
        <v>0</v>
      </c>
      <c r="R30" s="4" t="n">
        <f aca="false">IF($C30="Sécurité",$J30,0)</f>
        <v>0</v>
      </c>
      <c r="S30" s="4" t="n">
        <f aca="false">IF($C30="Maintenance",$J30,0)</f>
        <v>0</v>
      </c>
      <c r="T30" s="4" t="n">
        <f aca="false">IF($C30="Confort",$J30,0)</f>
        <v>0</v>
      </c>
      <c r="U30" s="4" t="n">
        <f aca="false">IF($C30="Navigation",$K30,0)</f>
        <v>0</v>
      </c>
      <c r="V30" s="4" t="n">
        <f aca="false">IF($C30="Sécurité",$K30,0)</f>
        <v>0</v>
      </c>
      <c r="W30" s="4" t="n">
        <f aca="false">IF($C30="Maintenance",$K30,0)</f>
        <v>0</v>
      </c>
      <c r="X30" s="4" t="n">
        <f aca="false">IF($C30="Confort",$K30,0)</f>
        <v>0</v>
      </c>
    </row>
    <row r="31" customFormat="false" ht="12.8" hidden="false" customHeight="false" outlineLevel="0" collapsed="false">
      <c r="J31" s="1" t="str">
        <f aca="false">IF(ISBLANK($B31),"",_xlfn.CEILING.PRECISE(IF(E31=12,D31*(1+Paramètres!$C$5),IF(E31=230,D31*(1+Paramètres!$C$4),IF(E31=Paramètres!$C$6,D31,'err'))),10))</f>
        <v/>
      </c>
      <c r="K31" s="1" t="str">
        <f aca="false">IF(ISBLANK($B31),"",J31*F31)</f>
        <v/>
      </c>
      <c r="L31" s="1" t="str">
        <f aca="false">IF(ISBLANK($B31),"",IF(G31="x",J31,0))</f>
        <v/>
      </c>
      <c r="M31" s="1" t="str">
        <f aca="false">IF(ISBLANK($B31),"",IF(F31&gt;=Paramètres!$C$7,L31,0))</f>
        <v/>
      </c>
      <c r="N31" s="1" t="str">
        <f aca="false">IF(ISBLANK($B31),"",IF(H31="x",J31,0))</f>
        <v/>
      </c>
      <c r="O31" s="1" t="str">
        <f aca="false">IF(ISBLANK($B31),"",IF(F31&gt;=Paramètres!$C$7,N31,0))</f>
        <v/>
      </c>
      <c r="Q31" s="4" t="n">
        <f aca="false">IF($C31="Navigation",$J31,0)</f>
        <v>0</v>
      </c>
      <c r="R31" s="4" t="n">
        <f aca="false">IF($C31="Sécurité",$J31,0)</f>
        <v>0</v>
      </c>
      <c r="S31" s="4" t="n">
        <f aca="false">IF($C31="Maintenance",$J31,0)</f>
        <v>0</v>
      </c>
      <c r="T31" s="4" t="n">
        <f aca="false">IF($C31="Confort",$J31,0)</f>
        <v>0</v>
      </c>
      <c r="U31" s="4" t="n">
        <f aca="false">IF($C31="Navigation",$K31,0)</f>
        <v>0</v>
      </c>
      <c r="V31" s="4" t="n">
        <f aca="false">IF($C31="Sécurité",$K31,0)</f>
        <v>0</v>
      </c>
      <c r="W31" s="4" t="n">
        <f aca="false">IF($C31="Maintenance",$K31,0)</f>
        <v>0</v>
      </c>
      <c r="X31" s="4" t="n">
        <f aca="false">IF($C31="Confort",$K31,0)</f>
        <v>0</v>
      </c>
    </row>
    <row r="32" customFormat="false" ht="12.8" hidden="false" customHeight="false" outlineLevel="0" collapsed="false">
      <c r="J32" s="1" t="str">
        <f aca="false">IF(ISBLANK($B32),"",_xlfn.CEILING.PRECISE(IF(E32=12,D32*(1+Paramètres!$C$5),IF(E32=230,D32*(1+Paramètres!$C$4),IF(E32=Paramètres!$C$6,D32,'err'))),10))</f>
        <v/>
      </c>
      <c r="K32" s="1" t="str">
        <f aca="false">IF(ISBLANK($B32),"",J32*F32)</f>
        <v/>
      </c>
      <c r="L32" s="1" t="str">
        <f aca="false">IF(ISBLANK($B32),"",IF(G32="x",J32,0))</f>
        <v/>
      </c>
      <c r="M32" s="1" t="str">
        <f aca="false">IF(ISBLANK($B32),"",IF(F32&gt;=Paramètres!$C$7,L32,0))</f>
        <v/>
      </c>
      <c r="N32" s="1" t="str">
        <f aca="false">IF(ISBLANK($B32),"",IF(H32="x",J32,0))</f>
        <v/>
      </c>
      <c r="O32" s="1" t="str">
        <f aca="false">IF(ISBLANK($B32),"",IF(F32&gt;=Paramètres!$C$7,N32,0))</f>
        <v/>
      </c>
      <c r="Q32" s="4" t="n">
        <f aca="false">IF($C32="Navigation",$J32,0)</f>
        <v>0</v>
      </c>
      <c r="R32" s="4" t="n">
        <f aca="false">IF($C32="Sécurité",$J32,0)</f>
        <v>0</v>
      </c>
      <c r="S32" s="4" t="n">
        <f aca="false">IF($C32="Maintenance",$J32,0)</f>
        <v>0</v>
      </c>
      <c r="T32" s="4" t="n">
        <f aca="false">IF($C32="Confort",$J32,0)</f>
        <v>0</v>
      </c>
      <c r="U32" s="4" t="n">
        <f aca="false">IF($C32="Navigation",$K32,0)</f>
        <v>0</v>
      </c>
      <c r="V32" s="4" t="n">
        <f aca="false">IF($C32="Sécurité",$K32,0)</f>
        <v>0</v>
      </c>
      <c r="W32" s="4" t="n">
        <f aca="false">IF($C32="Maintenance",$K32,0)</f>
        <v>0</v>
      </c>
      <c r="X32" s="4" t="n">
        <f aca="false">IF($C32="Confort",$K32,0)</f>
        <v>0</v>
      </c>
    </row>
    <row r="33" customFormat="false" ht="12.8" hidden="false" customHeight="false" outlineLevel="0" collapsed="false">
      <c r="J33" s="1" t="str">
        <f aca="false">IF(ISBLANK($B33),"",_xlfn.CEILING.PRECISE(IF(E33=12,D33*(1+Paramètres!$C$5),IF(E33=230,D33*(1+Paramètres!$C$4),IF(E33=Paramètres!$C$6,D33,'err'))),10))</f>
        <v/>
      </c>
      <c r="K33" s="1" t="str">
        <f aca="false">IF(ISBLANK($B33),"",J33*F33)</f>
        <v/>
      </c>
      <c r="L33" s="1" t="str">
        <f aca="false">IF(ISBLANK($B33),"",IF(G33="x",J33,0))</f>
        <v/>
      </c>
      <c r="M33" s="1" t="str">
        <f aca="false">IF(ISBLANK($B33),"",IF(F33&gt;=Paramètres!$C$7,L33,0))</f>
        <v/>
      </c>
      <c r="N33" s="1" t="str">
        <f aca="false">IF(ISBLANK($B33),"",IF(H33="x",J33,0))</f>
        <v/>
      </c>
      <c r="O33" s="1" t="str">
        <f aca="false">IF(ISBLANK($B33),"",IF(F33&gt;=Paramètres!$C$7,N33,0))</f>
        <v/>
      </c>
      <c r="Q33" s="4" t="n">
        <f aca="false">IF($C33="Navigation",$J33,0)</f>
        <v>0</v>
      </c>
      <c r="R33" s="4" t="n">
        <f aca="false">IF($C33="Sécurité",$J33,0)</f>
        <v>0</v>
      </c>
      <c r="S33" s="4" t="n">
        <f aca="false">IF($C33="Maintenance",$J33,0)</f>
        <v>0</v>
      </c>
      <c r="T33" s="4" t="n">
        <f aca="false">IF($C33="Confort",$J33,0)</f>
        <v>0</v>
      </c>
      <c r="U33" s="4" t="n">
        <f aca="false">IF($C33="Navigation",$K33,0)</f>
        <v>0</v>
      </c>
      <c r="V33" s="4" t="n">
        <f aca="false">IF($C33="Sécurité",$K33,0)</f>
        <v>0</v>
      </c>
      <c r="W33" s="4" t="n">
        <f aca="false">IF($C33="Maintenance",$K33,0)</f>
        <v>0</v>
      </c>
      <c r="X33" s="4" t="n">
        <f aca="false">IF($C33="Confort",$K33,0)</f>
        <v>0</v>
      </c>
    </row>
    <row r="34" customFormat="false" ht="12.8" hidden="false" customHeight="false" outlineLevel="0" collapsed="false">
      <c r="J34" s="1" t="str">
        <f aca="false">IF(ISBLANK($B34),"",_xlfn.CEILING.PRECISE(IF(E34=12,D34*(1+Paramètres!$C$5),IF(E34=230,D34*(1+Paramètres!$C$4),IF(E34=Paramètres!$C$6,D34,'err'))),10))</f>
        <v/>
      </c>
      <c r="K34" s="1" t="str">
        <f aca="false">IF(ISBLANK($B34),"",J34*F34)</f>
        <v/>
      </c>
      <c r="L34" s="1" t="str">
        <f aca="false">IF(ISBLANK($B34),"",IF(G34="x",J34,0))</f>
        <v/>
      </c>
      <c r="M34" s="1" t="str">
        <f aca="false">IF(ISBLANK($B34),"",IF(F34&gt;=Paramètres!$C$7,L34,0))</f>
        <v/>
      </c>
      <c r="N34" s="1" t="str">
        <f aca="false">IF(ISBLANK($B34),"",IF(H34="x",J34,0))</f>
        <v/>
      </c>
      <c r="O34" s="1" t="str">
        <f aca="false">IF(ISBLANK($B34),"",IF(F34&gt;=Paramètres!$C$7,N34,0))</f>
        <v/>
      </c>
      <c r="Q34" s="4" t="n">
        <f aca="false">IF($C34="Navigation",$J34,0)</f>
        <v>0</v>
      </c>
      <c r="R34" s="4" t="n">
        <f aca="false">IF($C34="Sécurité",$J34,0)</f>
        <v>0</v>
      </c>
      <c r="S34" s="4" t="n">
        <f aca="false">IF($C34="Maintenance",$J34,0)</f>
        <v>0</v>
      </c>
      <c r="T34" s="4" t="n">
        <f aca="false">IF($C34="Confort",$J34,0)</f>
        <v>0</v>
      </c>
      <c r="U34" s="4" t="n">
        <f aca="false">IF($C34="Navigation",$K34,0)</f>
        <v>0</v>
      </c>
      <c r="V34" s="4" t="n">
        <f aca="false">IF($C34="Sécurité",$K34,0)</f>
        <v>0</v>
      </c>
      <c r="W34" s="4" t="n">
        <f aca="false">IF($C34="Maintenance",$K34,0)</f>
        <v>0</v>
      </c>
      <c r="X34" s="4" t="n">
        <f aca="false">IF($C34="Confort",$K34,0)</f>
        <v>0</v>
      </c>
    </row>
    <row r="35" customFormat="false" ht="12.8" hidden="false" customHeight="false" outlineLevel="0" collapsed="false">
      <c r="J35" s="1" t="str">
        <f aca="false">IF(ISBLANK($B35),"",_xlfn.CEILING.PRECISE(IF(E35=12,D35*(1+Paramètres!$C$5),IF(E35=230,D35*(1+Paramètres!$C$4),IF(E35=Paramètres!$C$6,D35,'err'))),10))</f>
        <v/>
      </c>
      <c r="K35" s="1" t="str">
        <f aca="false">IF(ISBLANK($B35),"",J35*F35)</f>
        <v/>
      </c>
      <c r="L35" s="1" t="str">
        <f aca="false">IF(ISBLANK($B35),"",IF(G35="x",J35,0))</f>
        <v/>
      </c>
      <c r="M35" s="1" t="str">
        <f aca="false">IF(ISBLANK($B35),"",IF(F35&gt;=Paramètres!$C$7,L35,0))</f>
        <v/>
      </c>
      <c r="N35" s="1" t="str">
        <f aca="false">IF(ISBLANK($B35),"",IF(H35="x",J35,0))</f>
        <v/>
      </c>
      <c r="O35" s="1" t="str">
        <f aca="false">IF(ISBLANK($B35),"",IF(F35&gt;=Paramètres!$C$7,N35,0))</f>
        <v/>
      </c>
      <c r="Q35" s="4" t="n">
        <f aca="false">IF($C35="Navigation",$J35,0)</f>
        <v>0</v>
      </c>
      <c r="R35" s="4" t="n">
        <f aca="false">IF($C35="Sécurité",$J35,0)</f>
        <v>0</v>
      </c>
      <c r="S35" s="4" t="n">
        <f aca="false">IF($C35="Maintenance",$J35,0)</f>
        <v>0</v>
      </c>
      <c r="T35" s="4" t="n">
        <f aca="false">IF($C35="Confort",$J35,0)</f>
        <v>0</v>
      </c>
      <c r="U35" s="4" t="n">
        <f aca="false">IF($C35="Navigation",$K35,0)</f>
        <v>0</v>
      </c>
      <c r="V35" s="4" t="n">
        <f aca="false">IF($C35="Sécurité",$K35,0)</f>
        <v>0</v>
      </c>
      <c r="W35" s="4" t="n">
        <f aca="false">IF($C35="Maintenance",$K35,0)</f>
        <v>0</v>
      </c>
      <c r="X35" s="4" t="n">
        <f aca="false">IF($C35="Confort",$K35,0)</f>
        <v>0</v>
      </c>
    </row>
    <row r="36" customFormat="false" ht="12.8" hidden="false" customHeight="false" outlineLevel="0" collapsed="false">
      <c r="J36" s="1" t="str">
        <f aca="false">IF(ISBLANK($B36),"",_xlfn.CEILING.PRECISE(IF(E36=12,D36*(1+Paramètres!$C$5),IF(E36=230,D36*(1+Paramètres!$C$4),IF(E36=Paramètres!$C$6,D36,'err'))),10))</f>
        <v/>
      </c>
      <c r="K36" s="1" t="str">
        <f aca="false">IF(ISBLANK($B36),"",J36*F36)</f>
        <v/>
      </c>
      <c r="L36" s="1" t="str">
        <f aca="false">IF(ISBLANK($B36),"",IF(G36="x",J36,0))</f>
        <v/>
      </c>
      <c r="M36" s="1" t="str">
        <f aca="false">IF(ISBLANK($B36),"",IF(F36&gt;=Paramètres!$C$7,L36,0))</f>
        <v/>
      </c>
      <c r="N36" s="1" t="str">
        <f aca="false">IF(ISBLANK($B36),"",IF(H36="x",J36,0))</f>
        <v/>
      </c>
      <c r="O36" s="1" t="str">
        <f aca="false">IF(ISBLANK($B36),"",IF(F36&gt;=Paramètres!$C$7,N36,0))</f>
        <v/>
      </c>
      <c r="Q36" s="4" t="n">
        <f aca="false">IF($C36="Navigation",$J36,0)</f>
        <v>0</v>
      </c>
      <c r="R36" s="4" t="n">
        <f aca="false">IF($C36="Sécurité",$J36,0)</f>
        <v>0</v>
      </c>
      <c r="S36" s="4" t="n">
        <f aca="false">IF($C36="Maintenance",$J36,0)</f>
        <v>0</v>
      </c>
      <c r="T36" s="4" t="n">
        <f aca="false">IF($C36="Confort",$J36,0)</f>
        <v>0</v>
      </c>
      <c r="U36" s="4" t="n">
        <f aca="false">IF($C36="Navigation",$K36,0)</f>
        <v>0</v>
      </c>
      <c r="V36" s="4" t="n">
        <f aca="false">IF($C36="Sécurité",$K36,0)</f>
        <v>0</v>
      </c>
      <c r="W36" s="4" t="n">
        <f aca="false">IF($C36="Maintenance",$K36,0)</f>
        <v>0</v>
      </c>
      <c r="X36" s="4" t="n">
        <f aca="false">IF($C36="Confort",$K36,0)</f>
        <v>0</v>
      </c>
    </row>
    <row r="37" customFormat="false" ht="12.8" hidden="false" customHeight="false" outlineLevel="0" collapsed="false">
      <c r="J37" s="1" t="str">
        <f aca="false">IF(ISBLANK($B37),"",_xlfn.CEILING.PRECISE(IF(E37=12,D37*(1+Paramètres!$C$5),IF(E37=230,D37*(1+Paramètres!$C$4),IF(E37=Paramètres!$C$6,D37,'err'))),10))</f>
        <v/>
      </c>
      <c r="K37" s="1" t="str">
        <f aca="false">IF(ISBLANK($B37),"",J37*F37)</f>
        <v/>
      </c>
      <c r="L37" s="1" t="str">
        <f aca="false">IF(ISBLANK($B37),"",IF(G37="x",J37,0))</f>
        <v/>
      </c>
      <c r="M37" s="1" t="str">
        <f aca="false">IF(ISBLANK($B37),"",IF(F37&gt;=Paramètres!$C$7,L37,0))</f>
        <v/>
      </c>
      <c r="N37" s="1" t="str">
        <f aca="false">IF(ISBLANK($B37),"",IF(H37="x",J37,0))</f>
        <v/>
      </c>
      <c r="O37" s="1" t="str">
        <f aca="false">IF(ISBLANK($B37),"",IF(F37&gt;=Paramètres!$C$7,N37,0))</f>
        <v/>
      </c>
      <c r="Q37" s="4" t="n">
        <f aca="false">IF($C37="Navigation",$J37,0)</f>
        <v>0</v>
      </c>
      <c r="R37" s="4" t="n">
        <f aca="false">IF($C37="Sécurité",$J37,0)</f>
        <v>0</v>
      </c>
      <c r="S37" s="4" t="n">
        <f aca="false">IF($C37="Maintenance",$J37,0)</f>
        <v>0</v>
      </c>
      <c r="T37" s="4" t="n">
        <f aca="false">IF($C37="Confort",$J37,0)</f>
        <v>0</v>
      </c>
      <c r="U37" s="4" t="n">
        <f aca="false">IF($C37="Navigation",$K37,0)</f>
        <v>0</v>
      </c>
      <c r="V37" s="4" t="n">
        <f aca="false">IF($C37="Sécurité",$K37,0)</f>
        <v>0</v>
      </c>
      <c r="W37" s="4" t="n">
        <f aca="false">IF($C37="Maintenance",$K37,0)</f>
        <v>0</v>
      </c>
      <c r="X37" s="4" t="n">
        <f aca="false">IF($C37="Confort",$K37,0)</f>
        <v>0</v>
      </c>
    </row>
    <row r="38" customFormat="false" ht="12.8" hidden="false" customHeight="false" outlineLevel="0" collapsed="false">
      <c r="J38" s="1" t="str">
        <f aca="false">IF(ISBLANK($B38),"",_xlfn.CEILING.PRECISE(IF(E38=12,D38*(1+Paramètres!$C$5),IF(E38=230,D38*(1+Paramètres!$C$4),IF(E38=Paramètres!$C$6,D38,'err'))),10))</f>
        <v/>
      </c>
      <c r="K38" s="1" t="str">
        <f aca="false">IF(ISBLANK($B38),"",J38*F38)</f>
        <v/>
      </c>
      <c r="L38" s="1" t="str">
        <f aca="false">IF(ISBLANK($B38),"",IF(G38="x",J38,0))</f>
        <v/>
      </c>
      <c r="M38" s="1" t="str">
        <f aca="false">IF(ISBLANK($B38),"",IF(F38&gt;=Paramètres!$C$7,L38,0))</f>
        <v/>
      </c>
      <c r="N38" s="1" t="str">
        <f aca="false">IF(ISBLANK($B38),"",IF(H38="x",J38,0))</f>
        <v/>
      </c>
      <c r="O38" s="1" t="str">
        <f aca="false">IF(ISBLANK($B38),"",IF(F38&gt;=Paramètres!$C$7,N38,0))</f>
        <v/>
      </c>
      <c r="Q38" s="4" t="n">
        <f aca="false">IF($C38="Navigation",$J38,0)</f>
        <v>0</v>
      </c>
      <c r="R38" s="4" t="n">
        <f aca="false">IF($C38="Sécurité",$J38,0)</f>
        <v>0</v>
      </c>
      <c r="S38" s="4" t="n">
        <f aca="false">IF($C38="Maintenance",$J38,0)</f>
        <v>0</v>
      </c>
      <c r="T38" s="4" t="n">
        <f aca="false">IF($C38="Confort",$J38,0)</f>
        <v>0</v>
      </c>
      <c r="U38" s="4" t="n">
        <f aca="false">IF($C38="Navigation",$K38,0)</f>
        <v>0</v>
      </c>
      <c r="V38" s="4" t="n">
        <f aca="false">IF($C38="Sécurité",$K38,0)</f>
        <v>0</v>
      </c>
      <c r="W38" s="4" t="n">
        <f aca="false">IF($C38="Maintenance",$K38,0)</f>
        <v>0</v>
      </c>
      <c r="X38" s="4" t="n">
        <f aca="false">IF($C38="Confort",$K38,0)</f>
        <v>0</v>
      </c>
    </row>
    <row r="39" customFormat="false" ht="12.8" hidden="false" customHeight="false" outlineLevel="0" collapsed="false">
      <c r="J39" s="1" t="str">
        <f aca="false">IF(ISBLANK($B39),"",_xlfn.CEILING.PRECISE(IF(E39=12,D39*(1+Paramètres!$C$5),IF(E39=230,D39*(1+Paramètres!$C$4),IF(E39=Paramètres!$C$6,D39,'err'))),10))</f>
        <v/>
      </c>
      <c r="K39" s="1" t="str">
        <f aca="false">IF(ISBLANK($B39),"",J39*F39)</f>
        <v/>
      </c>
      <c r="L39" s="1" t="str">
        <f aca="false">IF(ISBLANK($B39),"",IF(G39="x",J39,0))</f>
        <v/>
      </c>
      <c r="M39" s="1" t="str">
        <f aca="false">IF(ISBLANK($B39),"",IF(F39&gt;=Paramètres!$C$7,L39,0))</f>
        <v/>
      </c>
      <c r="N39" s="1" t="str">
        <f aca="false">IF(ISBLANK($B39),"",IF(H39="x",J39,0))</f>
        <v/>
      </c>
      <c r="O39" s="1" t="str">
        <f aca="false">IF(ISBLANK($B39),"",IF(F39&gt;=Paramètres!$C$7,N39,0))</f>
        <v/>
      </c>
      <c r="Q39" s="4" t="n">
        <f aca="false">IF($C39="Navigation",$J39,0)</f>
        <v>0</v>
      </c>
      <c r="R39" s="4" t="n">
        <f aca="false">IF($C39="Sécurité",$J39,0)</f>
        <v>0</v>
      </c>
      <c r="S39" s="4" t="n">
        <f aca="false">IF($C39="Maintenance",$J39,0)</f>
        <v>0</v>
      </c>
      <c r="T39" s="4" t="n">
        <f aca="false">IF($C39="Confort",$J39,0)</f>
        <v>0</v>
      </c>
      <c r="U39" s="4" t="n">
        <f aca="false">IF($C39="Navigation",$K39,0)</f>
        <v>0</v>
      </c>
      <c r="V39" s="4" t="n">
        <f aca="false">IF($C39="Sécurité",$K39,0)</f>
        <v>0</v>
      </c>
      <c r="W39" s="4" t="n">
        <f aca="false">IF($C39="Maintenance",$K39,0)</f>
        <v>0</v>
      </c>
      <c r="X39" s="4" t="n">
        <f aca="false">IF($C39="Confort",$K39,0)</f>
        <v>0</v>
      </c>
    </row>
    <row r="40" customFormat="false" ht="12.8" hidden="false" customHeight="false" outlineLevel="0" collapsed="false">
      <c r="J40" s="1" t="str">
        <f aca="false">IF(ISBLANK($B40),"",_xlfn.CEILING.PRECISE(IF(E40=12,D40*(1+Paramètres!$C$5),IF(E40=230,D40*(1+Paramètres!$C$4),IF(E40=Paramètres!$C$6,D40,'err'))),10))</f>
        <v/>
      </c>
      <c r="K40" s="1" t="str">
        <f aca="false">IF(ISBLANK($B40),"",J40*F40)</f>
        <v/>
      </c>
      <c r="L40" s="1" t="str">
        <f aca="false">IF(ISBLANK($B40),"",IF(G40="x",J40,0))</f>
        <v/>
      </c>
      <c r="M40" s="1" t="str">
        <f aca="false">IF(ISBLANK($B40),"",IF(F40&gt;=Paramètres!$C$7,L40,0))</f>
        <v/>
      </c>
      <c r="N40" s="1" t="str">
        <f aca="false">IF(ISBLANK($B40),"",IF(H40="x",J40,0))</f>
        <v/>
      </c>
      <c r="O40" s="1" t="str">
        <f aca="false">IF(ISBLANK($B40),"",IF(F40&gt;=Paramètres!$C$7,N40,0))</f>
        <v/>
      </c>
      <c r="Q40" s="4" t="n">
        <f aca="false">IF($C40="Navigation",$J40,0)</f>
        <v>0</v>
      </c>
      <c r="R40" s="4" t="n">
        <f aca="false">IF($C40="Sécurité",$J40,0)</f>
        <v>0</v>
      </c>
      <c r="S40" s="4" t="n">
        <f aca="false">IF($C40="Maintenance",$J40,0)</f>
        <v>0</v>
      </c>
      <c r="T40" s="4" t="n">
        <f aca="false">IF($C40="Confort",$J40,0)</f>
        <v>0</v>
      </c>
      <c r="U40" s="4" t="n">
        <f aca="false">IF($C40="Navigation",$K40,0)</f>
        <v>0</v>
      </c>
      <c r="V40" s="4" t="n">
        <f aca="false">IF($C40="Sécurité",$K40,0)</f>
        <v>0</v>
      </c>
      <c r="W40" s="4" t="n">
        <f aca="false">IF($C40="Maintenance",$K40,0)</f>
        <v>0</v>
      </c>
      <c r="X40" s="4" t="n">
        <f aca="false">IF($C40="Confort",$K40,0)</f>
        <v>0</v>
      </c>
    </row>
    <row r="41" customFormat="false" ht="12.8" hidden="false" customHeight="false" outlineLevel="0" collapsed="false">
      <c r="J41" s="1" t="str">
        <f aca="false">IF(ISBLANK($B41),"",_xlfn.CEILING.PRECISE(IF(E41=12,D41*(1+Paramètres!$C$5),IF(E41=230,D41*(1+Paramètres!$C$4),IF(E41=Paramètres!$C$6,D41,'err'))),10))</f>
        <v/>
      </c>
      <c r="K41" s="1" t="str">
        <f aca="false">IF(ISBLANK($B41),"",J41*F41)</f>
        <v/>
      </c>
      <c r="L41" s="1" t="str">
        <f aca="false">IF(ISBLANK($B41),"",IF(G41="x",J41,0))</f>
        <v/>
      </c>
      <c r="M41" s="1" t="str">
        <f aca="false">IF(ISBLANK($B41),"",IF(F41&gt;=Paramètres!$C$7,L41,0))</f>
        <v/>
      </c>
      <c r="N41" s="1" t="str">
        <f aca="false">IF(ISBLANK($B41),"",IF(H41="x",J41,0))</f>
        <v/>
      </c>
      <c r="O41" s="1" t="str">
        <f aca="false">IF(ISBLANK($B41),"",IF(F41&gt;=Paramètres!$C$7,N41,0))</f>
        <v/>
      </c>
      <c r="Q41" s="4" t="n">
        <f aca="false">IF($C41="Navigation",$J41,0)</f>
        <v>0</v>
      </c>
      <c r="R41" s="4" t="n">
        <f aca="false">IF($C41="Sécurité",$J41,0)</f>
        <v>0</v>
      </c>
      <c r="S41" s="4" t="n">
        <f aca="false">IF($C41="Maintenance",$J41,0)</f>
        <v>0</v>
      </c>
      <c r="T41" s="4" t="n">
        <f aca="false">IF($C41="Confort",$J41,0)</f>
        <v>0</v>
      </c>
      <c r="U41" s="4" t="n">
        <f aca="false">IF($C41="Navigation",$K41,0)</f>
        <v>0</v>
      </c>
      <c r="V41" s="4" t="n">
        <f aca="false">IF($C41="Sécurité",$K41,0)</f>
        <v>0</v>
      </c>
      <c r="W41" s="4" t="n">
        <f aca="false">IF($C41="Maintenance",$K41,0)</f>
        <v>0</v>
      </c>
      <c r="X41" s="4" t="n">
        <f aca="false">IF($C41="Confort",$K41,0)</f>
        <v>0</v>
      </c>
    </row>
    <row r="42" customFormat="false" ht="12.8" hidden="false" customHeight="false" outlineLevel="0" collapsed="false">
      <c r="J42" s="1" t="str">
        <f aca="false">IF(ISBLANK($B42),"",_xlfn.CEILING.PRECISE(IF(E42=12,D42*(1+Paramètres!$C$5),IF(E42=230,D42*(1+Paramètres!$C$4),IF(E42=Paramètres!$C$6,D42,'err'))),10))</f>
        <v/>
      </c>
      <c r="K42" s="1" t="str">
        <f aca="false">IF(ISBLANK($B42),"",J42*F42)</f>
        <v/>
      </c>
      <c r="L42" s="1" t="str">
        <f aca="false">IF(ISBLANK($B42),"",IF(G42="x",J42,0))</f>
        <v/>
      </c>
      <c r="M42" s="1" t="str">
        <f aca="false">IF(ISBLANK($B42),"",IF(F42&gt;=Paramètres!$C$7,L42,0))</f>
        <v/>
      </c>
      <c r="N42" s="1" t="str">
        <f aca="false">IF(ISBLANK($B42),"",IF(H42="x",J42,0))</f>
        <v/>
      </c>
      <c r="O42" s="1" t="str">
        <f aca="false">IF(ISBLANK($B42),"",IF(F42&gt;=Paramètres!$C$7,N42,0))</f>
        <v/>
      </c>
      <c r="Q42" s="4" t="n">
        <f aca="false">IF($C42="Navigation",$J42,0)</f>
        <v>0</v>
      </c>
      <c r="R42" s="4" t="n">
        <f aca="false">IF($C42="Sécurité",$J42,0)</f>
        <v>0</v>
      </c>
      <c r="S42" s="4" t="n">
        <f aca="false">IF($C42="Maintenance",$J42,0)</f>
        <v>0</v>
      </c>
      <c r="T42" s="4" t="n">
        <f aca="false">IF($C42="Confort",$J42,0)</f>
        <v>0</v>
      </c>
      <c r="U42" s="4" t="n">
        <f aca="false">IF($C42="Navigation",$K42,0)</f>
        <v>0</v>
      </c>
      <c r="V42" s="4" t="n">
        <f aca="false">IF($C42="Sécurité",$K42,0)</f>
        <v>0</v>
      </c>
      <c r="W42" s="4" t="n">
        <f aca="false">IF($C42="Maintenance",$K42,0)</f>
        <v>0</v>
      </c>
      <c r="X42" s="4" t="n">
        <f aca="false">IF($C42="Confort",$K42,0)</f>
        <v>0</v>
      </c>
    </row>
    <row r="43" customFormat="false" ht="12.8" hidden="false" customHeight="false" outlineLevel="0" collapsed="false">
      <c r="J43" s="1" t="str">
        <f aca="false">IF(ISBLANK($B43),"",_xlfn.CEILING.PRECISE(IF(E43=12,D43*(1+Paramètres!$C$5),IF(E43=230,D43*(1+Paramètres!$C$4),IF(E43=Paramètres!$C$6,D43,'err'))),10))</f>
        <v/>
      </c>
      <c r="K43" s="1" t="str">
        <f aca="false">IF(ISBLANK($B43),"",J43*F43)</f>
        <v/>
      </c>
      <c r="L43" s="1" t="str">
        <f aca="false">IF(ISBLANK($B43),"",IF(G43="x",J43,0))</f>
        <v/>
      </c>
      <c r="M43" s="1" t="str">
        <f aca="false">IF(ISBLANK($B43),"",IF(F43&gt;=Paramètres!$C$7,L43,0))</f>
        <v/>
      </c>
      <c r="N43" s="1" t="str">
        <f aca="false">IF(ISBLANK($B43),"",IF(H43="x",J43,0))</f>
        <v/>
      </c>
      <c r="O43" s="1" t="str">
        <f aca="false">IF(ISBLANK($B43),"",IF(F43&gt;=Paramètres!$C$7,N43,0))</f>
        <v/>
      </c>
      <c r="Q43" s="4" t="n">
        <f aca="false">IF($C43="Navigation",$J43,0)</f>
        <v>0</v>
      </c>
      <c r="R43" s="4" t="n">
        <f aca="false">IF($C43="Sécurité",$J43,0)</f>
        <v>0</v>
      </c>
      <c r="S43" s="4" t="n">
        <f aca="false">IF($C43="Maintenance",$J43,0)</f>
        <v>0</v>
      </c>
      <c r="T43" s="4" t="n">
        <f aca="false">IF($C43="Confort",$J43,0)</f>
        <v>0</v>
      </c>
      <c r="U43" s="4" t="n">
        <f aca="false">IF($C43="Navigation",$K43,0)</f>
        <v>0</v>
      </c>
      <c r="V43" s="4" t="n">
        <f aca="false">IF($C43="Sécurité",$K43,0)</f>
        <v>0</v>
      </c>
      <c r="W43" s="4" t="n">
        <f aca="false">IF($C43="Maintenance",$K43,0)</f>
        <v>0</v>
      </c>
      <c r="X43" s="4" t="n">
        <f aca="false">IF($C43="Confort",$K43,0)</f>
        <v>0</v>
      </c>
    </row>
    <row r="44" customFormat="false" ht="12.8" hidden="false" customHeight="false" outlineLevel="0" collapsed="false">
      <c r="J44" s="1" t="str">
        <f aca="false">IF(ISBLANK($B44),"",_xlfn.CEILING.PRECISE(IF(E44=12,D44*(1+Paramètres!$C$5),IF(E44=230,D44*(1+Paramètres!$C$4),IF(E44=Paramètres!$C$6,D44,'err'))),10))</f>
        <v/>
      </c>
      <c r="K44" s="1" t="str">
        <f aca="false">IF(ISBLANK($B44),"",J44*F44)</f>
        <v/>
      </c>
      <c r="L44" s="1" t="str">
        <f aca="false">IF(ISBLANK($B44),"",IF(G44="x",J44,0))</f>
        <v/>
      </c>
      <c r="M44" s="1" t="str">
        <f aca="false">IF(ISBLANK($B44),"",IF(F44&gt;=Paramètres!$C$7,L44,0))</f>
        <v/>
      </c>
      <c r="N44" s="1" t="str">
        <f aca="false">IF(ISBLANK($B44),"",IF(H44="x",J44,0))</f>
        <v/>
      </c>
      <c r="O44" s="1" t="str">
        <f aca="false">IF(ISBLANK($B44),"",IF(F44&gt;=Paramètres!$C$7,N44,0))</f>
        <v/>
      </c>
      <c r="Q44" s="4" t="n">
        <f aca="false">IF($C44="Navigation",$J44,0)</f>
        <v>0</v>
      </c>
      <c r="R44" s="4" t="n">
        <f aca="false">IF($C44="Sécurité",$J44,0)</f>
        <v>0</v>
      </c>
      <c r="S44" s="4" t="n">
        <f aca="false">IF($C44="Maintenance",$J44,0)</f>
        <v>0</v>
      </c>
      <c r="T44" s="4" t="n">
        <f aca="false">IF($C44="Confort",$J44,0)</f>
        <v>0</v>
      </c>
      <c r="U44" s="4" t="n">
        <f aca="false">IF($C44="Navigation",$K44,0)</f>
        <v>0</v>
      </c>
      <c r="V44" s="4" t="n">
        <f aca="false">IF($C44="Sécurité",$K44,0)</f>
        <v>0</v>
      </c>
      <c r="W44" s="4" t="n">
        <f aca="false">IF($C44="Maintenance",$K44,0)</f>
        <v>0</v>
      </c>
      <c r="X44" s="4" t="n">
        <f aca="false">IF($C44="Confort",$K44,0)</f>
        <v>0</v>
      </c>
    </row>
    <row r="45" customFormat="false" ht="12.8" hidden="false" customHeight="false" outlineLevel="0" collapsed="false">
      <c r="J45" s="1" t="str">
        <f aca="false">IF(ISBLANK($B45),"",_xlfn.CEILING.PRECISE(IF(E45=12,D45*(1+Paramètres!$C$5),IF(E45=230,D45*(1+Paramètres!$C$4),IF(E45=Paramètres!$C$6,D45,'err'))),10))</f>
        <v/>
      </c>
      <c r="K45" s="1" t="str">
        <f aca="false">IF(ISBLANK($B45),"",J45*F45)</f>
        <v/>
      </c>
      <c r="L45" s="1" t="str">
        <f aca="false">IF(ISBLANK($B45),"",IF(G45="x",J45,0))</f>
        <v/>
      </c>
      <c r="M45" s="1" t="str">
        <f aca="false">IF(ISBLANK($B45),"",IF(F45&gt;=Paramètres!$C$7,L45,0))</f>
        <v/>
      </c>
      <c r="N45" s="1" t="str">
        <f aca="false">IF(ISBLANK($B45),"",IF(H45="x",J45,0))</f>
        <v/>
      </c>
      <c r="O45" s="1" t="str">
        <f aca="false">IF(ISBLANK($B45),"",IF(F45&gt;=Paramètres!$C$7,N45,0))</f>
        <v/>
      </c>
      <c r="Q45" s="4" t="n">
        <f aca="false">IF($C45="Navigation",$J45,0)</f>
        <v>0</v>
      </c>
      <c r="R45" s="4" t="n">
        <f aca="false">IF($C45="Sécurité",$J45,0)</f>
        <v>0</v>
      </c>
      <c r="S45" s="4" t="n">
        <f aca="false">IF($C45="Maintenance",$J45,0)</f>
        <v>0</v>
      </c>
      <c r="T45" s="4" t="n">
        <f aca="false">IF($C45="Confort",$J45,0)</f>
        <v>0</v>
      </c>
      <c r="U45" s="4" t="n">
        <f aca="false">IF($C45="Navigation",$K45,0)</f>
        <v>0</v>
      </c>
      <c r="V45" s="4" t="n">
        <f aca="false">IF($C45="Sécurité",$K45,0)</f>
        <v>0</v>
      </c>
      <c r="W45" s="4" t="n">
        <f aca="false">IF($C45="Maintenance",$K45,0)</f>
        <v>0</v>
      </c>
      <c r="X45" s="4" t="n">
        <f aca="false">IF($C45="Confort",$K45,0)</f>
        <v>0</v>
      </c>
    </row>
    <row r="46" customFormat="false" ht="12.8" hidden="false" customHeight="false" outlineLevel="0" collapsed="false">
      <c r="J46" s="1" t="str">
        <f aca="false">IF(ISBLANK($B46),"",_xlfn.CEILING.PRECISE(IF(E46=12,D46*(1+Paramètres!$C$5),IF(E46=230,D46*(1+Paramètres!$C$4),IF(E46=Paramètres!$C$6,D46,'err'))),10))</f>
        <v/>
      </c>
      <c r="K46" s="1" t="str">
        <f aca="false">IF(ISBLANK($B46),"",J46*F46)</f>
        <v/>
      </c>
      <c r="L46" s="1" t="str">
        <f aca="false">IF(ISBLANK($B46),"",IF(G46="x",J46,0))</f>
        <v/>
      </c>
      <c r="M46" s="1" t="str">
        <f aca="false">IF(ISBLANK($B46),"",IF(F46&gt;=Paramètres!$C$7,L46,0))</f>
        <v/>
      </c>
      <c r="N46" s="1" t="str">
        <f aca="false">IF(ISBLANK($B46),"",IF(H46="x",J46,0))</f>
        <v/>
      </c>
      <c r="O46" s="1" t="str">
        <f aca="false">IF(ISBLANK($B46),"",IF(F46&gt;=Paramètres!$C$7,N46,0))</f>
        <v/>
      </c>
      <c r="Q46" s="4" t="n">
        <f aca="false">IF($C46="Navigation",$J46,0)</f>
        <v>0</v>
      </c>
      <c r="R46" s="4" t="n">
        <f aca="false">IF($C46="Sécurité",$J46,0)</f>
        <v>0</v>
      </c>
      <c r="S46" s="4" t="n">
        <f aca="false">IF($C46="Maintenance",$J46,0)</f>
        <v>0</v>
      </c>
      <c r="T46" s="4" t="n">
        <f aca="false">IF($C46="Confort",$J46,0)</f>
        <v>0</v>
      </c>
      <c r="U46" s="4" t="n">
        <f aca="false">IF($C46="Navigation",$K46,0)</f>
        <v>0</v>
      </c>
      <c r="V46" s="4" t="n">
        <f aca="false">IF($C46="Sécurité",$K46,0)</f>
        <v>0</v>
      </c>
      <c r="W46" s="4" t="n">
        <f aca="false">IF($C46="Maintenance",$K46,0)</f>
        <v>0</v>
      </c>
      <c r="X46" s="4" t="n">
        <f aca="false">IF($C46="Confort",$K46,0)</f>
        <v>0</v>
      </c>
    </row>
    <row r="47" customFormat="false" ht="12.8" hidden="false" customHeight="false" outlineLevel="0" collapsed="false">
      <c r="J47" s="1" t="str">
        <f aca="false">IF(ISBLANK($B47),"",_xlfn.CEILING.PRECISE(IF(E47=12,D47*(1+Paramètres!$C$5),IF(E47=230,D47*(1+Paramètres!$C$4),IF(E47=Paramètres!$C$6,D47,'err'))),10))</f>
        <v/>
      </c>
      <c r="K47" s="1" t="str">
        <f aca="false">IF(ISBLANK($B47),"",J47*F47)</f>
        <v/>
      </c>
      <c r="L47" s="1" t="str">
        <f aca="false">IF(ISBLANK($B47),"",IF(G47="x",J47,0))</f>
        <v/>
      </c>
      <c r="M47" s="1" t="str">
        <f aca="false">IF(ISBLANK($B47),"",IF(F47&gt;=Paramètres!$C$7,L47,0))</f>
        <v/>
      </c>
      <c r="N47" s="1" t="str">
        <f aca="false">IF(ISBLANK($B47),"",IF(H47="x",J47,0))</f>
        <v/>
      </c>
      <c r="O47" s="1" t="str">
        <f aca="false">IF(ISBLANK($B47),"",IF(F47&gt;=Paramètres!$C$7,N47,0))</f>
        <v/>
      </c>
      <c r="Q47" s="4" t="n">
        <f aca="false">IF($C47="Navigation",$J47,0)</f>
        <v>0</v>
      </c>
      <c r="R47" s="4" t="n">
        <f aca="false">IF($C47="Sécurité",$J47,0)</f>
        <v>0</v>
      </c>
      <c r="S47" s="4" t="n">
        <f aca="false">IF($C47="Maintenance",$J47,0)</f>
        <v>0</v>
      </c>
      <c r="T47" s="4" t="n">
        <f aca="false">IF($C47="Confort",$J47,0)</f>
        <v>0</v>
      </c>
      <c r="U47" s="4" t="n">
        <f aca="false">IF($C47="Navigation",$K47,0)</f>
        <v>0</v>
      </c>
      <c r="V47" s="4" t="n">
        <f aca="false">IF($C47="Sécurité",$K47,0)</f>
        <v>0</v>
      </c>
      <c r="W47" s="4" t="n">
        <f aca="false">IF($C47="Maintenance",$K47,0)</f>
        <v>0</v>
      </c>
      <c r="X47" s="4" t="n">
        <f aca="false">IF($C47="Confort",$K47,0)</f>
        <v>0</v>
      </c>
    </row>
    <row r="48" customFormat="false" ht="12.8" hidden="false" customHeight="false" outlineLevel="0" collapsed="false">
      <c r="J48" s="1" t="str">
        <f aca="false">IF(ISBLANK($B48),"",_xlfn.CEILING.PRECISE(IF(E48=12,D48*(1+Paramètres!$C$5),IF(E48=230,D48*(1+Paramètres!$C$4),IF(E48=Paramètres!$C$6,D48,'err'))),10))</f>
        <v/>
      </c>
      <c r="K48" s="1" t="str">
        <f aca="false">IF(ISBLANK($B48),"",J48*F48)</f>
        <v/>
      </c>
      <c r="L48" s="1" t="str">
        <f aca="false">IF(ISBLANK($B48),"",IF(G48="x",J48,0))</f>
        <v/>
      </c>
      <c r="M48" s="1" t="str">
        <f aca="false">IF(ISBLANK($B48),"",IF(F48&gt;=Paramètres!$C$7,L48,0))</f>
        <v/>
      </c>
      <c r="N48" s="1" t="str">
        <f aca="false">IF(ISBLANK($B48),"",IF(H48="x",J48,0))</f>
        <v/>
      </c>
      <c r="O48" s="1" t="str">
        <f aca="false">IF(ISBLANK($B48),"",IF(F48&gt;=Paramètres!$C$7,N48,0))</f>
        <v/>
      </c>
      <c r="Q48" s="4" t="n">
        <f aca="false">IF($C48="Navigation",$J48,0)</f>
        <v>0</v>
      </c>
      <c r="R48" s="4" t="n">
        <f aca="false">IF($C48="Sécurité",$J48,0)</f>
        <v>0</v>
      </c>
      <c r="S48" s="4" t="n">
        <f aca="false">IF($C48="Maintenance",$J48,0)</f>
        <v>0</v>
      </c>
      <c r="T48" s="4" t="n">
        <f aca="false">IF($C48="Confort",$J48,0)</f>
        <v>0</v>
      </c>
      <c r="U48" s="4" t="n">
        <f aca="false">IF($C48="Navigation",$K48,0)</f>
        <v>0</v>
      </c>
      <c r="V48" s="4" t="n">
        <f aca="false">IF($C48="Sécurité",$K48,0)</f>
        <v>0</v>
      </c>
      <c r="W48" s="4" t="n">
        <f aca="false">IF($C48="Maintenance",$K48,0)</f>
        <v>0</v>
      </c>
      <c r="X48" s="4" t="n">
        <f aca="false">IF($C48="Confort",$K48,0)</f>
        <v>0</v>
      </c>
    </row>
    <row r="49" customFormat="false" ht="12.8" hidden="false" customHeight="false" outlineLevel="0" collapsed="false">
      <c r="J49" s="1" t="str">
        <f aca="false">IF(ISBLANK($B49),"",_xlfn.CEILING.PRECISE(IF(E49=12,D49*(1+Paramètres!$C$5),IF(E49=230,D49*(1+Paramètres!$C$4),IF(E49=Paramètres!$C$6,D49,'err'))),10))</f>
        <v/>
      </c>
      <c r="K49" s="1" t="str">
        <f aca="false">IF(ISBLANK($B49),"",J49*F49)</f>
        <v/>
      </c>
      <c r="L49" s="1" t="str">
        <f aca="false">IF(ISBLANK($B49),"",IF(G49="x",J49,0))</f>
        <v/>
      </c>
      <c r="M49" s="1" t="str">
        <f aca="false">IF(ISBLANK($B49),"",IF(F49&gt;=Paramètres!$C$7,L49,0))</f>
        <v/>
      </c>
      <c r="N49" s="1" t="str">
        <f aca="false">IF(ISBLANK($B49),"",IF(H49="x",J49,0))</f>
        <v/>
      </c>
      <c r="O49" s="1" t="str">
        <f aca="false">IF(ISBLANK($B49),"",IF(F49&gt;=Paramètres!$C$7,N49,0))</f>
        <v/>
      </c>
      <c r="Q49" s="4" t="n">
        <f aca="false">IF($C49="Navigation",$J49,0)</f>
        <v>0</v>
      </c>
      <c r="R49" s="4" t="n">
        <f aca="false">IF($C49="Sécurité",$J49,0)</f>
        <v>0</v>
      </c>
      <c r="S49" s="4" t="n">
        <f aca="false">IF($C49="Maintenance",$J49,0)</f>
        <v>0</v>
      </c>
      <c r="T49" s="4" t="n">
        <f aca="false">IF($C49="Confort",$J49,0)</f>
        <v>0</v>
      </c>
      <c r="U49" s="4" t="n">
        <f aca="false">IF($C49="Navigation",$K49,0)</f>
        <v>0</v>
      </c>
      <c r="V49" s="4" t="n">
        <f aca="false">IF($C49="Sécurité",$K49,0)</f>
        <v>0</v>
      </c>
      <c r="W49" s="4" t="n">
        <f aca="false">IF($C49="Maintenance",$K49,0)</f>
        <v>0</v>
      </c>
      <c r="X49" s="4" t="n">
        <f aca="false">IF($C49="Confort",$K49,0)</f>
        <v>0</v>
      </c>
    </row>
    <row r="50" customFormat="false" ht="12.8" hidden="false" customHeight="false" outlineLevel="0" collapsed="false">
      <c r="J50" s="1" t="str">
        <f aca="false">IF(ISBLANK($B50),"",_xlfn.CEILING.PRECISE(IF(E50=12,D50*(1+Paramètres!$C$5),IF(E50=230,D50*(1+Paramètres!$C$4),IF(E50=Paramètres!$C$6,D50,'err'))),10))</f>
        <v/>
      </c>
      <c r="K50" s="1" t="str">
        <f aca="false">IF(ISBLANK($B50),"",J50*F50)</f>
        <v/>
      </c>
      <c r="L50" s="1" t="str">
        <f aca="false">IF(ISBLANK($B50),"",IF(G50="x",J50,0))</f>
        <v/>
      </c>
      <c r="M50" s="1" t="str">
        <f aca="false">IF(ISBLANK($B50),"",IF(F50&gt;=Paramètres!$C$7,L50,0))</f>
        <v/>
      </c>
      <c r="N50" s="1" t="str">
        <f aca="false">IF(ISBLANK($B50),"",IF(H50="x",J50,0))</f>
        <v/>
      </c>
      <c r="O50" s="1" t="str">
        <f aca="false">IF(ISBLANK($B50),"",IF(F50&gt;=Paramètres!$C$7,N50,0))</f>
        <v/>
      </c>
      <c r="Q50" s="4" t="n">
        <f aca="false">IF($C50="Navigation",$J50,0)</f>
        <v>0</v>
      </c>
      <c r="R50" s="4" t="n">
        <f aca="false">IF($C50="Sécurité",$J50,0)</f>
        <v>0</v>
      </c>
      <c r="S50" s="4" t="n">
        <f aca="false">IF($C50="Maintenance",$J50,0)</f>
        <v>0</v>
      </c>
      <c r="T50" s="4" t="n">
        <f aca="false">IF($C50="Confort",$J50,0)</f>
        <v>0</v>
      </c>
      <c r="U50" s="4" t="n">
        <f aca="false">IF($C50="Navigation",$K50,0)</f>
        <v>0</v>
      </c>
      <c r="V50" s="4" t="n">
        <f aca="false">IF($C50="Sécurité",$K50,0)</f>
        <v>0</v>
      </c>
      <c r="W50" s="4" t="n">
        <f aca="false">IF($C50="Maintenance",$K50,0)</f>
        <v>0</v>
      </c>
      <c r="X50" s="4" t="n">
        <f aca="false">IF($C50="Confort",$K50,0)</f>
        <v>0</v>
      </c>
    </row>
    <row r="51" customFormat="false" ht="12.8" hidden="false" customHeight="false" outlineLevel="0" collapsed="false">
      <c r="J51" s="1" t="str">
        <f aca="false">IF(ISBLANK($B51),"",_xlfn.CEILING.PRECISE(IF(E51=12,D51*(1+Paramètres!$C$5),IF(E51=230,D51*(1+Paramètres!$C$4),IF(E51=Paramètres!$C$6,D51,'err'))),10))</f>
        <v/>
      </c>
      <c r="K51" s="1" t="str">
        <f aca="false">IF(ISBLANK($B51),"",J51*F51)</f>
        <v/>
      </c>
      <c r="L51" s="1" t="str">
        <f aca="false">IF(ISBLANK($B51),"",IF(G51="x",J51,0))</f>
        <v/>
      </c>
      <c r="M51" s="1" t="str">
        <f aca="false">IF(ISBLANK($B51),"",IF(F51&gt;=Paramètres!$C$7,L51,0))</f>
        <v/>
      </c>
      <c r="N51" s="1" t="str">
        <f aca="false">IF(ISBLANK($B51),"",IF(H51="x",J51,0))</f>
        <v/>
      </c>
      <c r="O51" s="1" t="str">
        <f aca="false">IF(ISBLANK($B51),"",IF(F51&gt;=Paramètres!$C$7,N51,0))</f>
        <v/>
      </c>
      <c r="Q51" s="4" t="n">
        <f aca="false">IF($C51="Navigation",$J51,0)</f>
        <v>0</v>
      </c>
      <c r="R51" s="4" t="n">
        <f aca="false">IF($C51="Sécurité",$J51,0)</f>
        <v>0</v>
      </c>
      <c r="S51" s="4" t="n">
        <f aca="false">IF($C51="Maintenance",$J51,0)</f>
        <v>0</v>
      </c>
      <c r="T51" s="4" t="n">
        <f aca="false">IF($C51="Confort",$J51,0)</f>
        <v>0</v>
      </c>
      <c r="U51" s="4" t="n">
        <f aca="false">IF($C51="Navigation",$K51,0)</f>
        <v>0</v>
      </c>
      <c r="V51" s="4" t="n">
        <f aca="false">IF($C51="Sécurité",$K51,0)</f>
        <v>0</v>
      </c>
      <c r="W51" s="4" t="n">
        <f aca="false">IF($C51="Maintenance",$K51,0)</f>
        <v>0</v>
      </c>
      <c r="X51" s="4" t="n">
        <f aca="false">IF($C51="Confort",$K51,0)</f>
        <v>0</v>
      </c>
    </row>
    <row r="52" customFormat="false" ht="12.8" hidden="false" customHeight="false" outlineLevel="0" collapsed="false">
      <c r="J52" s="1" t="str">
        <f aca="false">IF(ISBLANK($B52),"",_xlfn.CEILING.PRECISE(IF(E52=12,D52*(1+Paramètres!$C$5),IF(E52=230,D52*(1+Paramètres!$C$4),IF(E52=Paramètres!$C$6,D52,'err'))),10))</f>
        <v/>
      </c>
      <c r="K52" s="1" t="str">
        <f aca="false">IF(ISBLANK($B52),"",J52*F52)</f>
        <v/>
      </c>
      <c r="L52" s="1" t="str">
        <f aca="false">IF(ISBLANK($B52),"",IF(G52="x",J52,0))</f>
        <v/>
      </c>
      <c r="M52" s="1" t="str">
        <f aca="false">IF(ISBLANK($B52),"",IF(F52&gt;=Paramètres!$C$7,L52,0))</f>
        <v/>
      </c>
      <c r="N52" s="1" t="str">
        <f aca="false">IF(ISBLANK($B52),"",IF(H52="x",J52,0))</f>
        <v/>
      </c>
      <c r="O52" s="1" t="str">
        <f aca="false">IF(ISBLANK($B52),"",IF(F52&gt;=Paramètres!$C$7,N52,0))</f>
        <v/>
      </c>
      <c r="Q52" s="4" t="n">
        <f aca="false">IF($C52="Navigation",$J52,0)</f>
        <v>0</v>
      </c>
      <c r="R52" s="4" t="n">
        <f aca="false">IF($C52="Sécurité",$J52,0)</f>
        <v>0</v>
      </c>
      <c r="S52" s="4" t="n">
        <f aca="false">IF($C52="Maintenance",$J52,0)</f>
        <v>0</v>
      </c>
      <c r="T52" s="4" t="n">
        <f aca="false">IF($C52="Confort",$J52,0)</f>
        <v>0</v>
      </c>
      <c r="U52" s="4" t="n">
        <f aca="false">IF($C52="Navigation",$K52,0)</f>
        <v>0</v>
      </c>
      <c r="V52" s="4" t="n">
        <f aca="false">IF($C52="Sécurité",$K52,0)</f>
        <v>0</v>
      </c>
      <c r="W52" s="4" t="n">
        <f aca="false">IF($C52="Maintenance",$K52,0)</f>
        <v>0</v>
      </c>
      <c r="X52" s="4" t="n">
        <f aca="false">IF($C52="Confort",$K52,0)</f>
        <v>0</v>
      </c>
    </row>
    <row r="53" customFormat="false" ht="12.8" hidden="false" customHeight="false" outlineLevel="0" collapsed="false">
      <c r="J53" s="1" t="str">
        <f aca="false">IF(ISBLANK($B53),"",_xlfn.CEILING.PRECISE(IF(E53=12,D53*(1+Paramètres!$C$5),IF(E53=230,D53*(1+Paramètres!$C$4),IF(E53=Paramètres!$C$6,D53,'err'))),10))</f>
        <v/>
      </c>
      <c r="K53" s="1" t="str">
        <f aca="false">IF(ISBLANK($B53),"",J53*F53)</f>
        <v/>
      </c>
      <c r="L53" s="1" t="str">
        <f aca="false">IF(ISBLANK($B53),"",IF(G53="x",J53,0))</f>
        <v/>
      </c>
      <c r="M53" s="1" t="str">
        <f aca="false">IF(ISBLANK($B53),"",IF(F53&gt;=Paramètres!$C$7,L53,0))</f>
        <v/>
      </c>
      <c r="N53" s="1" t="str">
        <f aca="false">IF(ISBLANK($B53),"",IF(H53="x",J53,0))</f>
        <v/>
      </c>
      <c r="O53" s="1" t="str">
        <f aca="false">IF(ISBLANK($B53),"",IF(F53&gt;=Paramètres!$C$7,N53,0))</f>
        <v/>
      </c>
      <c r="Q53" s="4" t="n">
        <f aca="false">IF($C53="Navigation",$J53,0)</f>
        <v>0</v>
      </c>
      <c r="R53" s="4" t="n">
        <f aca="false">IF($C53="Sécurité",$J53,0)</f>
        <v>0</v>
      </c>
      <c r="S53" s="4" t="n">
        <f aca="false">IF($C53="Maintenance",$J53,0)</f>
        <v>0</v>
      </c>
      <c r="T53" s="4" t="n">
        <f aca="false">IF($C53="Confort",$J53,0)</f>
        <v>0</v>
      </c>
      <c r="U53" s="4" t="n">
        <f aca="false">IF($C53="Navigation",$K53,0)</f>
        <v>0</v>
      </c>
      <c r="V53" s="4" t="n">
        <f aca="false">IF($C53="Sécurité",$K53,0)</f>
        <v>0</v>
      </c>
      <c r="W53" s="4" t="n">
        <f aca="false">IF($C53="Maintenance",$K53,0)</f>
        <v>0</v>
      </c>
      <c r="X53" s="4" t="n">
        <f aca="false">IF($C53="Confort",$K53,0)</f>
        <v>0</v>
      </c>
    </row>
    <row r="54" customFormat="false" ht="12.8" hidden="false" customHeight="false" outlineLevel="0" collapsed="false">
      <c r="J54" s="1" t="str">
        <f aca="false">IF(ISBLANK($B54),"",_xlfn.CEILING.PRECISE(IF(E54=12,D54*(1+Paramètres!$C$5),IF(E54=230,D54*(1+Paramètres!$C$4),IF(E54=Paramètres!$C$6,D54,'err'))),10))</f>
        <v/>
      </c>
      <c r="K54" s="1" t="str">
        <f aca="false">IF(ISBLANK($B54),"",J54*F54)</f>
        <v/>
      </c>
      <c r="L54" s="1" t="str">
        <f aca="false">IF(ISBLANK($B54),"",IF(G54="x",J54,0))</f>
        <v/>
      </c>
      <c r="M54" s="1" t="str">
        <f aca="false">IF(ISBLANK($B54),"",IF(F54&gt;=Paramètres!$C$7,L54,0))</f>
        <v/>
      </c>
      <c r="N54" s="1" t="str">
        <f aca="false">IF(ISBLANK($B54),"",IF(H54="x",J54,0))</f>
        <v/>
      </c>
      <c r="O54" s="1" t="str">
        <f aca="false">IF(ISBLANK($B54),"",IF(F54&gt;=Paramètres!$C$7,N54,0))</f>
        <v/>
      </c>
      <c r="Q54" s="4" t="n">
        <f aca="false">IF($C54="Navigation",$J54,0)</f>
        <v>0</v>
      </c>
      <c r="R54" s="4" t="n">
        <f aca="false">IF($C54="Sécurité",$J54,0)</f>
        <v>0</v>
      </c>
      <c r="S54" s="4" t="n">
        <f aca="false">IF($C54="Maintenance",$J54,0)</f>
        <v>0</v>
      </c>
      <c r="T54" s="4" t="n">
        <f aca="false">IF($C54="Confort",$J54,0)</f>
        <v>0</v>
      </c>
      <c r="U54" s="4" t="n">
        <f aca="false">IF($C54="Navigation",$K54,0)</f>
        <v>0</v>
      </c>
      <c r="V54" s="4" t="n">
        <f aca="false">IF($C54="Sécurité",$K54,0)</f>
        <v>0</v>
      </c>
      <c r="W54" s="4" t="n">
        <f aca="false">IF($C54="Maintenance",$K54,0)</f>
        <v>0</v>
      </c>
      <c r="X54" s="4" t="n">
        <f aca="false">IF($C54="Confort",$K54,0)</f>
        <v>0</v>
      </c>
    </row>
    <row r="55" customFormat="false" ht="12.8" hidden="false" customHeight="false" outlineLevel="0" collapsed="false">
      <c r="J55" s="1" t="str">
        <f aca="false">IF(ISBLANK($B55),"",_xlfn.CEILING.PRECISE(IF(E55=12,D55*(1+Paramètres!$C$5),IF(E55=230,D55*(1+Paramètres!$C$4),IF(E55=Paramètres!$C$6,D55,'err'))),10))</f>
        <v/>
      </c>
      <c r="K55" s="1" t="str">
        <f aca="false">IF(ISBLANK($B55),"",J55*F55)</f>
        <v/>
      </c>
      <c r="L55" s="1" t="str">
        <f aca="false">IF(ISBLANK($B55),"",IF(G55="x",J55,0))</f>
        <v/>
      </c>
      <c r="M55" s="1" t="str">
        <f aca="false">IF(ISBLANK($B55),"",IF(F55&gt;=Paramètres!$C$7,L55,0))</f>
        <v/>
      </c>
      <c r="N55" s="1" t="str">
        <f aca="false">IF(ISBLANK($B55),"",IF(H55="x",J55,0))</f>
        <v/>
      </c>
      <c r="O55" s="1" t="str">
        <f aca="false">IF(ISBLANK($B55),"",IF(F55&gt;=Paramètres!$C$7,N55,0))</f>
        <v/>
      </c>
      <c r="Q55" s="4" t="n">
        <f aca="false">IF($C55="Navigation",$J55,0)</f>
        <v>0</v>
      </c>
      <c r="R55" s="4" t="n">
        <f aca="false">IF($C55="Sécurité",$J55,0)</f>
        <v>0</v>
      </c>
      <c r="S55" s="4" t="n">
        <f aca="false">IF($C55="Maintenance",$J55,0)</f>
        <v>0</v>
      </c>
      <c r="T55" s="4" t="n">
        <f aca="false">IF($C55="Confort",$J55,0)</f>
        <v>0</v>
      </c>
      <c r="U55" s="4" t="n">
        <f aca="false">IF($C55="Navigation",$K55,0)</f>
        <v>0</v>
      </c>
      <c r="V55" s="4" t="n">
        <f aca="false">IF($C55="Sécurité",$K55,0)</f>
        <v>0</v>
      </c>
      <c r="W55" s="4" t="n">
        <f aca="false">IF($C55="Maintenance",$K55,0)</f>
        <v>0</v>
      </c>
      <c r="X55" s="4" t="n">
        <f aca="false">IF($C55="Confort",$K55,0)</f>
        <v>0</v>
      </c>
    </row>
    <row r="56" customFormat="false" ht="12.8" hidden="false" customHeight="false" outlineLevel="0" collapsed="false">
      <c r="J56" s="1" t="str">
        <f aca="false">IF(ISBLANK($B56),"",_xlfn.CEILING.PRECISE(IF(E56=12,D56*(1+Paramètres!$C$5),IF(E56=230,D56*(1+Paramètres!$C$4),IF(E56=Paramètres!$C$6,D56,'err'))),10))</f>
        <v/>
      </c>
      <c r="K56" s="1" t="str">
        <f aca="false">IF(ISBLANK($B56),"",J56*F56)</f>
        <v/>
      </c>
      <c r="L56" s="1" t="str">
        <f aca="false">IF(ISBLANK($B56),"",IF(G56="x",J56,0))</f>
        <v/>
      </c>
      <c r="M56" s="1" t="str">
        <f aca="false">IF(ISBLANK($B56),"",IF(F56&gt;=Paramètres!$C$7,L56,0))</f>
        <v/>
      </c>
      <c r="N56" s="1" t="str">
        <f aca="false">IF(ISBLANK($B56),"",IF(H56="x",J56,0))</f>
        <v/>
      </c>
      <c r="O56" s="1" t="str">
        <f aca="false">IF(ISBLANK($B56),"",IF(F56&gt;=Paramètres!$C$7,N56,0))</f>
        <v/>
      </c>
      <c r="Q56" s="4" t="n">
        <f aca="false">IF($C56="Navigation",$J56,0)</f>
        <v>0</v>
      </c>
      <c r="R56" s="4" t="n">
        <f aca="false">IF($C56="Sécurité",$J56,0)</f>
        <v>0</v>
      </c>
      <c r="S56" s="4" t="n">
        <f aca="false">IF($C56="Maintenance",$J56,0)</f>
        <v>0</v>
      </c>
      <c r="T56" s="4" t="n">
        <f aca="false">IF($C56="Confort",$J56,0)</f>
        <v>0</v>
      </c>
      <c r="U56" s="4" t="n">
        <f aca="false">IF($C56="Navigation",$K56,0)</f>
        <v>0</v>
      </c>
      <c r="V56" s="4" t="n">
        <f aca="false">IF($C56="Sécurité",$K56,0)</f>
        <v>0</v>
      </c>
      <c r="W56" s="4" t="n">
        <f aca="false">IF($C56="Maintenance",$K56,0)</f>
        <v>0</v>
      </c>
      <c r="X56" s="4" t="n">
        <f aca="false">IF($C56="Confort",$K56,0)</f>
        <v>0</v>
      </c>
    </row>
    <row r="57" customFormat="false" ht="12.8" hidden="false" customHeight="false" outlineLevel="0" collapsed="false">
      <c r="J57" s="1" t="str">
        <f aca="false">IF(ISBLANK($B57),"",_xlfn.CEILING.PRECISE(IF(E57=12,D57*(1+Paramètres!$C$5),IF(E57=230,D57*(1+Paramètres!$C$4),IF(E57=Paramètres!$C$6,D57,'err'))),10))</f>
        <v/>
      </c>
      <c r="K57" s="1" t="str">
        <f aca="false">IF(ISBLANK($B57),"",J57*F57)</f>
        <v/>
      </c>
      <c r="L57" s="1" t="str">
        <f aca="false">IF(ISBLANK($B57),"",IF(G57="x",J57,0))</f>
        <v/>
      </c>
      <c r="M57" s="1" t="str">
        <f aca="false">IF(ISBLANK($B57),"",IF(F57&gt;=Paramètres!$C$7,L57,0))</f>
        <v/>
      </c>
      <c r="N57" s="1" t="str">
        <f aca="false">IF(ISBLANK($B57),"",IF(H57="x",J57,0))</f>
        <v/>
      </c>
      <c r="O57" s="1" t="str">
        <f aca="false">IF(ISBLANK($B57),"",IF(F57&gt;=Paramètres!$C$7,N57,0))</f>
        <v/>
      </c>
      <c r="Q57" s="4" t="n">
        <f aca="false">IF($C57="Navigation",$J57,0)</f>
        <v>0</v>
      </c>
      <c r="R57" s="4" t="n">
        <f aca="false">IF($C57="Sécurité",$J57,0)</f>
        <v>0</v>
      </c>
      <c r="S57" s="4" t="n">
        <f aca="false">IF($C57="Maintenance",$J57,0)</f>
        <v>0</v>
      </c>
      <c r="T57" s="4" t="n">
        <f aca="false">IF($C57="Confort",$J57,0)</f>
        <v>0</v>
      </c>
      <c r="U57" s="4" t="n">
        <f aca="false">IF($C57="Navigation",$K57,0)</f>
        <v>0</v>
      </c>
      <c r="V57" s="4" t="n">
        <f aca="false">IF($C57="Sécurité",$K57,0)</f>
        <v>0</v>
      </c>
      <c r="W57" s="4" t="n">
        <f aca="false">IF($C57="Maintenance",$K57,0)</f>
        <v>0</v>
      </c>
      <c r="X57" s="4" t="n">
        <f aca="false">IF($C57="Confort",$K57,0)</f>
        <v>0</v>
      </c>
    </row>
    <row r="58" customFormat="false" ht="12.8" hidden="false" customHeight="false" outlineLevel="0" collapsed="false">
      <c r="J58" s="1" t="str">
        <f aca="false">IF(ISBLANK($B58),"",_xlfn.CEILING.PRECISE(IF(E58=12,D58*(1+Paramètres!$C$5),IF(E58=230,D58*(1+Paramètres!$C$4),IF(E58=Paramètres!$C$6,D58,'err'))),10))</f>
        <v/>
      </c>
      <c r="K58" s="1" t="str">
        <f aca="false">IF(ISBLANK($B58),"",J58*F58)</f>
        <v/>
      </c>
      <c r="L58" s="1" t="str">
        <f aca="false">IF(ISBLANK($B58),"",IF(G58="x",J58,0))</f>
        <v/>
      </c>
      <c r="M58" s="1" t="str">
        <f aca="false">IF(ISBLANK($B58),"",IF(F58&gt;=Paramètres!$C$7,L58,0))</f>
        <v/>
      </c>
      <c r="N58" s="1" t="str">
        <f aca="false">IF(ISBLANK($B58),"",IF(H58="x",J58,0))</f>
        <v/>
      </c>
      <c r="O58" s="1" t="str">
        <f aca="false">IF(ISBLANK($B58),"",IF(F58&gt;=Paramètres!$C$7,N58,0))</f>
        <v/>
      </c>
      <c r="Q58" s="4" t="n">
        <f aca="false">IF($C58="Navigation",$J58,0)</f>
        <v>0</v>
      </c>
      <c r="R58" s="4" t="n">
        <f aca="false">IF($C58="Sécurité",$J58,0)</f>
        <v>0</v>
      </c>
      <c r="S58" s="4" t="n">
        <f aca="false">IF($C58="Maintenance",$J58,0)</f>
        <v>0</v>
      </c>
      <c r="T58" s="4" t="n">
        <f aca="false">IF($C58="Confort",$J58,0)</f>
        <v>0</v>
      </c>
      <c r="U58" s="4" t="n">
        <f aca="false">IF($C58="Navigation",$K58,0)</f>
        <v>0</v>
      </c>
      <c r="V58" s="4" t="n">
        <f aca="false">IF($C58="Sécurité",$K58,0)</f>
        <v>0</v>
      </c>
      <c r="W58" s="4" t="n">
        <f aca="false">IF($C58="Maintenance",$K58,0)</f>
        <v>0</v>
      </c>
      <c r="X58" s="4" t="n">
        <f aca="false">IF($C58="Confort",$K58,0)</f>
        <v>0</v>
      </c>
    </row>
    <row r="59" customFormat="false" ht="12.8" hidden="false" customHeight="false" outlineLevel="0" collapsed="false">
      <c r="J59" s="1" t="str">
        <f aca="false">IF(ISBLANK($B59),"",_xlfn.CEILING.PRECISE(IF(E59=12,D59*(1+Paramètres!$C$5),IF(E59=230,D59*(1+Paramètres!$C$4),IF(E59=Paramètres!$C$6,D59,'err'))),10))</f>
        <v/>
      </c>
      <c r="K59" s="1" t="str">
        <f aca="false">IF(ISBLANK($B59),"",J59*F59)</f>
        <v/>
      </c>
      <c r="L59" s="1" t="str">
        <f aca="false">IF(ISBLANK($B59),"",IF(G59="x",J59,0))</f>
        <v/>
      </c>
      <c r="M59" s="1" t="str">
        <f aca="false">IF(ISBLANK($B59),"",IF(F59&gt;=Paramètres!$C$7,L59,0))</f>
        <v/>
      </c>
      <c r="N59" s="1" t="str">
        <f aca="false">IF(ISBLANK($B59),"",IF(H59="x",J59,0))</f>
        <v/>
      </c>
      <c r="O59" s="1" t="str">
        <f aca="false">IF(ISBLANK($B59),"",IF(F59&gt;=Paramètres!$C$7,N59,0))</f>
        <v/>
      </c>
      <c r="Q59" s="4" t="n">
        <f aca="false">IF($C59="Navigation",$J59,0)</f>
        <v>0</v>
      </c>
      <c r="R59" s="4" t="n">
        <f aca="false">IF($C59="Sécurité",$J59,0)</f>
        <v>0</v>
      </c>
      <c r="S59" s="4" t="n">
        <f aca="false">IF($C59="Maintenance",$J59,0)</f>
        <v>0</v>
      </c>
      <c r="T59" s="4" t="n">
        <f aca="false">IF($C59="Confort",$J59,0)</f>
        <v>0</v>
      </c>
      <c r="U59" s="4" t="n">
        <f aca="false">IF($C59="Navigation",$K59,0)</f>
        <v>0</v>
      </c>
      <c r="V59" s="4" t="n">
        <f aca="false">IF($C59="Sécurité",$K59,0)</f>
        <v>0</v>
      </c>
      <c r="W59" s="4" t="n">
        <f aca="false">IF($C59="Maintenance",$K59,0)</f>
        <v>0</v>
      </c>
      <c r="X59" s="4" t="n">
        <f aca="false">IF($C59="Confort",$K59,0)</f>
        <v>0</v>
      </c>
    </row>
    <row r="60" customFormat="false" ht="12.8" hidden="false" customHeight="false" outlineLevel="0" collapsed="false">
      <c r="J60" s="1" t="str">
        <f aca="false">IF(ISBLANK($B60),"",_xlfn.CEILING.PRECISE(IF(E60=12,D60*(1+Paramètres!$C$5),IF(E60=230,D60*(1+Paramètres!$C$4),IF(E60=Paramètres!$C$6,D60,'err'))),10))</f>
        <v/>
      </c>
      <c r="K60" s="1" t="str">
        <f aca="false">IF(ISBLANK($B60),"",J60*F60)</f>
        <v/>
      </c>
      <c r="L60" s="1" t="str">
        <f aca="false">IF(ISBLANK($B60),"",IF(G60="x",J60,0))</f>
        <v/>
      </c>
      <c r="M60" s="1" t="str">
        <f aca="false">IF(ISBLANK($B60),"",IF(F60&gt;=Paramètres!$C$7,L60,0))</f>
        <v/>
      </c>
      <c r="N60" s="1" t="str">
        <f aca="false">IF(ISBLANK($B60),"",IF(H60="x",J60,0))</f>
        <v/>
      </c>
      <c r="O60" s="1" t="str">
        <f aca="false">IF(ISBLANK($B60),"",IF(F60&gt;=Paramètres!$C$7,N60,0))</f>
        <v/>
      </c>
      <c r="Q60" s="4" t="n">
        <f aca="false">IF($C60="Navigation",$J60,0)</f>
        <v>0</v>
      </c>
      <c r="R60" s="4" t="n">
        <f aca="false">IF($C60="Sécurité",$J60,0)</f>
        <v>0</v>
      </c>
      <c r="S60" s="4" t="n">
        <f aca="false">IF($C60="Maintenance",$J60,0)</f>
        <v>0</v>
      </c>
      <c r="T60" s="4" t="n">
        <f aca="false">IF($C60="Confort",$J60,0)</f>
        <v>0</v>
      </c>
      <c r="U60" s="4" t="n">
        <f aca="false">IF($C60="Navigation",$K60,0)</f>
        <v>0</v>
      </c>
      <c r="V60" s="4" t="n">
        <f aca="false">IF($C60="Sécurité",$K60,0)</f>
        <v>0</v>
      </c>
      <c r="W60" s="4" t="n">
        <f aca="false">IF($C60="Maintenance",$K60,0)</f>
        <v>0</v>
      </c>
      <c r="X60" s="4" t="n">
        <f aca="false">IF($C60="Confort",$K60,0)</f>
        <v>0</v>
      </c>
    </row>
    <row r="61" customFormat="false" ht="12.8" hidden="false" customHeight="false" outlineLevel="0" collapsed="false">
      <c r="J61" s="1" t="str">
        <f aca="false">IF(ISBLANK($B61),"",_xlfn.CEILING.PRECISE(IF(E61=12,D61*(1+Paramètres!$C$5),IF(E61=230,D61*(1+Paramètres!$C$4),IF(E61=Paramètres!$C$6,D61,'err'))),10))</f>
        <v/>
      </c>
      <c r="K61" s="1" t="str">
        <f aca="false">IF(ISBLANK($B61),"",J61*F61)</f>
        <v/>
      </c>
      <c r="L61" s="1" t="str">
        <f aca="false">IF(ISBLANK($B61),"",IF(G61="x",J61,0))</f>
        <v/>
      </c>
      <c r="M61" s="1" t="str">
        <f aca="false">IF(ISBLANK($B61),"",IF(F61&gt;=Paramètres!$C$7,L61,0))</f>
        <v/>
      </c>
      <c r="N61" s="1" t="str">
        <f aca="false">IF(ISBLANK($B61),"",IF(H61="x",J61,0))</f>
        <v/>
      </c>
      <c r="O61" s="1" t="str">
        <f aca="false">IF(ISBLANK($B61),"",IF(F61&gt;=Paramètres!$C$7,N61,0))</f>
        <v/>
      </c>
      <c r="Q61" s="4" t="n">
        <f aca="false">IF($C61="Navigation",$J61,0)</f>
        <v>0</v>
      </c>
      <c r="R61" s="4" t="n">
        <f aca="false">IF($C61="Sécurité",$J61,0)</f>
        <v>0</v>
      </c>
      <c r="S61" s="4" t="n">
        <f aca="false">IF($C61="Maintenance",$J61,0)</f>
        <v>0</v>
      </c>
      <c r="T61" s="4" t="n">
        <f aca="false">IF($C61="Confort",$J61,0)</f>
        <v>0</v>
      </c>
      <c r="U61" s="4" t="n">
        <f aca="false">IF($C61="Navigation",$K61,0)</f>
        <v>0</v>
      </c>
      <c r="V61" s="4" t="n">
        <f aca="false">IF($C61="Sécurité",$K61,0)</f>
        <v>0</v>
      </c>
      <c r="W61" s="4" t="n">
        <f aca="false">IF($C61="Maintenance",$K61,0)</f>
        <v>0</v>
      </c>
      <c r="X61" s="4" t="n">
        <f aca="false">IF($C61="Confort",$K61,0)</f>
        <v>0</v>
      </c>
    </row>
    <row r="62" customFormat="false" ht="12.8" hidden="false" customHeight="false" outlineLevel="0" collapsed="false">
      <c r="J62" s="1" t="str">
        <f aca="false">IF(ISBLANK($B62),"",_xlfn.CEILING.PRECISE(IF(E62=12,D62*(1+Paramètres!$C$5),IF(E62=230,D62*(1+Paramètres!$C$4),IF(E62=Paramètres!$C$6,D62,'err'))),10))</f>
        <v/>
      </c>
      <c r="K62" s="1" t="str">
        <f aca="false">IF(ISBLANK($B62),"",J62*F62)</f>
        <v/>
      </c>
      <c r="L62" s="1" t="str">
        <f aca="false">IF(ISBLANK($B62),"",IF(G62="x",J62,0))</f>
        <v/>
      </c>
      <c r="M62" s="1" t="str">
        <f aca="false">IF(ISBLANK($B62),"",IF(F62&gt;=Paramètres!$C$7,L62,0))</f>
        <v/>
      </c>
      <c r="N62" s="1" t="str">
        <f aca="false">IF(ISBLANK($B62),"",IF(H62="x",J62,0))</f>
        <v/>
      </c>
      <c r="O62" s="1" t="str">
        <f aca="false">IF(ISBLANK($B62),"",IF(F62&gt;=Paramètres!$C$7,N62,0))</f>
        <v/>
      </c>
      <c r="Q62" s="4" t="n">
        <f aca="false">IF($C62="Navigation",$J62,0)</f>
        <v>0</v>
      </c>
      <c r="R62" s="4" t="n">
        <f aca="false">IF($C62="Sécurité",$J62,0)</f>
        <v>0</v>
      </c>
      <c r="S62" s="4" t="n">
        <f aca="false">IF($C62="Maintenance",$J62,0)</f>
        <v>0</v>
      </c>
      <c r="T62" s="4" t="n">
        <f aca="false">IF($C62="Confort",$J62,0)</f>
        <v>0</v>
      </c>
      <c r="U62" s="4" t="n">
        <f aca="false">IF($C62="Navigation",$K62,0)</f>
        <v>0</v>
      </c>
      <c r="V62" s="4" t="n">
        <f aca="false">IF($C62="Sécurité",$K62,0)</f>
        <v>0</v>
      </c>
      <c r="W62" s="4" t="n">
        <f aca="false">IF($C62="Maintenance",$K62,0)</f>
        <v>0</v>
      </c>
      <c r="X62" s="4" t="n">
        <f aca="false">IF($C62="Confort",$K62,0)</f>
        <v>0</v>
      </c>
    </row>
    <row r="63" customFormat="false" ht="12.8" hidden="false" customHeight="false" outlineLevel="0" collapsed="false">
      <c r="J63" s="1" t="str">
        <f aca="false">IF(ISBLANK($B63),"",_xlfn.CEILING.PRECISE(IF(E63=12,D63*(1+Paramètres!$C$5),IF(E63=230,D63*(1+Paramètres!$C$4),IF(E63=Paramètres!$C$6,D63,'err'))),10))</f>
        <v/>
      </c>
      <c r="K63" s="1" t="str">
        <f aca="false">IF(ISBLANK($B63),"",J63*F63)</f>
        <v/>
      </c>
      <c r="L63" s="1" t="str">
        <f aca="false">IF(ISBLANK($B63),"",IF(G63="x",J63,0))</f>
        <v/>
      </c>
      <c r="M63" s="1" t="str">
        <f aca="false">IF(ISBLANK($B63),"",IF(F63&gt;=Paramètres!$C$7,L63,0))</f>
        <v/>
      </c>
      <c r="N63" s="1" t="str">
        <f aca="false">IF(ISBLANK($B63),"",IF(H63="x",J63,0))</f>
        <v/>
      </c>
      <c r="O63" s="1" t="str">
        <f aca="false">IF(ISBLANK($B63),"",IF(F63&gt;=Paramètres!$C$7,N63,0))</f>
        <v/>
      </c>
      <c r="Q63" s="4" t="n">
        <f aca="false">IF($C63="Navigation",$J63,0)</f>
        <v>0</v>
      </c>
      <c r="R63" s="4" t="n">
        <f aca="false">IF($C63="Sécurité",$J63,0)</f>
        <v>0</v>
      </c>
      <c r="S63" s="4" t="n">
        <f aca="false">IF($C63="Maintenance",$J63,0)</f>
        <v>0</v>
      </c>
      <c r="T63" s="4" t="n">
        <f aca="false">IF($C63="Confort",$J63,0)</f>
        <v>0</v>
      </c>
      <c r="U63" s="4" t="n">
        <f aca="false">IF($C63="Navigation",$K63,0)</f>
        <v>0</v>
      </c>
      <c r="V63" s="4" t="n">
        <f aca="false">IF($C63="Sécurité",$K63,0)</f>
        <v>0</v>
      </c>
      <c r="W63" s="4" t="n">
        <f aca="false">IF($C63="Maintenance",$K63,0)</f>
        <v>0</v>
      </c>
      <c r="X63" s="4" t="n">
        <f aca="false">IF($C63="Confort",$K63,0)</f>
        <v>0</v>
      </c>
    </row>
    <row r="64" customFormat="false" ht="12.8" hidden="false" customHeight="false" outlineLevel="0" collapsed="false">
      <c r="J64" s="1" t="str">
        <f aca="false">IF(ISBLANK($B64),"",_xlfn.CEILING.PRECISE(IF(E64=12,D64*(1+Paramètres!$C$5),IF(E64=230,D64*(1+Paramètres!$C$4),IF(E64=Paramètres!$C$6,D64,'err'))),10))</f>
        <v/>
      </c>
      <c r="K64" s="1" t="str">
        <f aca="false">IF(ISBLANK($B64),"",J64*F64)</f>
        <v/>
      </c>
      <c r="L64" s="1" t="str">
        <f aca="false">IF(ISBLANK($B64),"",IF(G64="x",J64,0))</f>
        <v/>
      </c>
      <c r="M64" s="1" t="str">
        <f aca="false">IF(ISBLANK($B64),"",IF(F64&gt;=Paramètres!$C$7,L64,0))</f>
        <v/>
      </c>
      <c r="N64" s="1" t="str">
        <f aca="false">IF(ISBLANK($B64),"",IF(H64="x",J64,0))</f>
        <v/>
      </c>
      <c r="O64" s="1" t="str">
        <f aca="false">IF(ISBLANK($B64),"",IF(F64&gt;=Paramètres!$C$7,N64,0))</f>
        <v/>
      </c>
      <c r="Q64" s="4" t="n">
        <f aca="false">IF($C64="Navigation",$J64,0)</f>
        <v>0</v>
      </c>
      <c r="R64" s="4" t="n">
        <f aca="false">IF($C64="Sécurité",$J64,0)</f>
        <v>0</v>
      </c>
      <c r="S64" s="4" t="n">
        <f aca="false">IF($C64="Maintenance",$J64,0)</f>
        <v>0</v>
      </c>
      <c r="T64" s="4" t="n">
        <f aca="false">IF($C64="Confort",$J64,0)</f>
        <v>0</v>
      </c>
      <c r="U64" s="4" t="n">
        <f aca="false">IF($C64="Navigation",$K64,0)</f>
        <v>0</v>
      </c>
      <c r="V64" s="4" t="n">
        <f aca="false">IF($C64="Sécurité",$K64,0)</f>
        <v>0</v>
      </c>
      <c r="W64" s="4" t="n">
        <f aca="false">IF($C64="Maintenance",$K64,0)</f>
        <v>0</v>
      </c>
      <c r="X64" s="4" t="n">
        <f aca="false">IF($C64="Confort",$K64,0)</f>
        <v>0</v>
      </c>
    </row>
    <row r="65" customFormat="false" ht="12.8" hidden="false" customHeight="false" outlineLevel="0" collapsed="false">
      <c r="J65" s="1" t="str">
        <f aca="false">IF(ISBLANK($B65),"",_xlfn.CEILING.PRECISE(IF(E65=12,D65*(1+Paramètres!$C$5),IF(E65=230,D65*(1+Paramètres!$C$4),IF(E65=Paramètres!$C$6,D65,'err'))),10))</f>
        <v/>
      </c>
      <c r="K65" s="1" t="str">
        <f aca="false">IF(ISBLANK($B65),"",J65*F65)</f>
        <v/>
      </c>
      <c r="L65" s="1" t="str">
        <f aca="false">IF(ISBLANK($B65),"",IF(G65="x",J65,0))</f>
        <v/>
      </c>
      <c r="M65" s="1" t="str">
        <f aca="false">IF(ISBLANK($B65),"",IF(F65&gt;=Paramètres!$C$7,L65,0))</f>
        <v/>
      </c>
      <c r="N65" s="1" t="str">
        <f aca="false">IF(ISBLANK($B65),"",IF(H65="x",J65,0))</f>
        <v/>
      </c>
      <c r="O65" s="1" t="str">
        <f aca="false">IF(ISBLANK($B65),"",IF(F65&gt;=Paramètres!$C$7,N65,0))</f>
        <v/>
      </c>
      <c r="Q65" s="4" t="n">
        <f aca="false">IF($C65="Navigation",$J65,0)</f>
        <v>0</v>
      </c>
      <c r="R65" s="4" t="n">
        <f aca="false">IF($C65="Sécurité",$J65,0)</f>
        <v>0</v>
      </c>
      <c r="S65" s="4" t="n">
        <f aca="false">IF($C65="Maintenance",$J65,0)</f>
        <v>0</v>
      </c>
      <c r="T65" s="4" t="n">
        <f aca="false">IF($C65="Confort",$J65,0)</f>
        <v>0</v>
      </c>
      <c r="U65" s="4" t="n">
        <f aca="false">IF($C65="Navigation",$K65,0)</f>
        <v>0</v>
      </c>
      <c r="V65" s="4" t="n">
        <f aca="false">IF($C65="Sécurité",$K65,0)</f>
        <v>0</v>
      </c>
      <c r="W65" s="4" t="n">
        <f aca="false">IF($C65="Maintenance",$K65,0)</f>
        <v>0</v>
      </c>
      <c r="X65" s="4" t="n">
        <f aca="false">IF($C65="Confort",$K65,0)</f>
        <v>0</v>
      </c>
    </row>
    <row r="66" customFormat="false" ht="12.8" hidden="false" customHeight="false" outlineLevel="0" collapsed="false">
      <c r="J66" s="1" t="str">
        <f aca="false">IF(ISBLANK($B66),"",_xlfn.CEILING.PRECISE(IF(E66=12,D66*(1+Paramètres!$C$5),IF(E66=230,D66*(1+Paramètres!$C$4),IF(E66=Paramètres!$C$6,D66,'err'))),10))</f>
        <v/>
      </c>
      <c r="K66" s="1" t="str">
        <f aca="false">IF(ISBLANK($B66),"",J66*F66)</f>
        <v/>
      </c>
      <c r="L66" s="1" t="str">
        <f aca="false">IF(ISBLANK($B66),"",IF(G66="x",J66,0))</f>
        <v/>
      </c>
      <c r="M66" s="1" t="str">
        <f aca="false">IF(ISBLANK($B66),"",IF(F66&gt;=Paramètres!$C$7,L66,0))</f>
        <v/>
      </c>
      <c r="N66" s="1" t="str">
        <f aca="false">IF(ISBLANK($B66),"",IF(H66="x",J66,0))</f>
        <v/>
      </c>
      <c r="O66" s="1" t="str">
        <f aca="false">IF(ISBLANK($B66),"",IF(F66&gt;=Paramètres!$C$7,N66,0))</f>
        <v/>
      </c>
      <c r="Q66" s="4" t="n">
        <f aca="false">IF($C66="Navigation",$J66,0)</f>
        <v>0</v>
      </c>
      <c r="R66" s="4" t="n">
        <f aca="false">IF($C66="Sécurité",$J66,0)</f>
        <v>0</v>
      </c>
      <c r="S66" s="4" t="n">
        <f aca="false">IF($C66="Maintenance",$J66,0)</f>
        <v>0</v>
      </c>
      <c r="T66" s="4" t="n">
        <f aca="false">IF($C66="Confort",$J66,0)</f>
        <v>0</v>
      </c>
      <c r="U66" s="4" t="n">
        <f aca="false">IF($C66="Navigation",$K66,0)</f>
        <v>0</v>
      </c>
      <c r="V66" s="4" t="n">
        <f aca="false">IF($C66="Sécurité",$K66,0)</f>
        <v>0</v>
      </c>
      <c r="W66" s="4" t="n">
        <f aca="false">IF($C66="Maintenance",$K66,0)</f>
        <v>0</v>
      </c>
      <c r="X66" s="4" t="n">
        <f aca="false">IF($C66="Confort",$K66,0)</f>
        <v>0</v>
      </c>
    </row>
    <row r="67" customFormat="false" ht="12.8" hidden="false" customHeight="false" outlineLevel="0" collapsed="false">
      <c r="J67" s="1" t="str">
        <f aca="false">IF(ISBLANK($B67),"",_xlfn.CEILING.PRECISE(IF(E67=12,D67*(1+Paramètres!$C$5),IF(E67=230,D67*(1+Paramètres!$C$4),IF(E67=Paramètres!$C$6,D67,'err'))),10))</f>
        <v/>
      </c>
      <c r="K67" s="1" t="str">
        <f aca="false">IF(ISBLANK($B67),"",J67*F67)</f>
        <v/>
      </c>
      <c r="L67" s="1" t="str">
        <f aca="false">IF(ISBLANK($B67),"",IF(G67="x",J67,0))</f>
        <v/>
      </c>
      <c r="M67" s="1" t="str">
        <f aca="false">IF(ISBLANK($B67),"",IF(F67&gt;=Paramètres!$C$7,L67,0))</f>
        <v/>
      </c>
      <c r="N67" s="1" t="str">
        <f aca="false">IF(ISBLANK($B67),"",IF(H67="x",J67,0))</f>
        <v/>
      </c>
      <c r="O67" s="1" t="str">
        <f aca="false">IF(ISBLANK($B67),"",IF(F67&gt;=Paramètres!$C$7,N67,0))</f>
        <v/>
      </c>
      <c r="Q67" s="4" t="n">
        <f aca="false">IF($C67="Navigation",$J67,0)</f>
        <v>0</v>
      </c>
      <c r="R67" s="4" t="n">
        <f aca="false">IF($C67="Sécurité",$J67,0)</f>
        <v>0</v>
      </c>
      <c r="S67" s="4" t="n">
        <f aca="false">IF($C67="Maintenance",$J67,0)</f>
        <v>0</v>
      </c>
      <c r="T67" s="4" t="n">
        <f aca="false">IF($C67="Confort",$J67,0)</f>
        <v>0</v>
      </c>
      <c r="U67" s="4" t="n">
        <f aca="false">IF($C67="Navigation",$K67,0)</f>
        <v>0</v>
      </c>
      <c r="V67" s="4" t="n">
        <f aca="false">IF($C67="Sécurité",$K67,0)</f>
        <v>0</v>
      </c>
      <c r="W67" s="4" t="n">
        <f aca="false">IF($C67="Maintenance",$K67,0)</f>
        <v>0</v>
      </c>
      <c r="X67" s="4" t="n">
        <f aca="false">IF($C67="Confort",$K67,0)</f>
        <v>0</v>
      </c>
    </row>
    <row r="68" customFormat="false" ht="12.8" hidden="false" customHeight="false" outlineLevel="0" collapsed="false">
      <c r="J68" s="1" t="str">
        <f aca="false">IF(ISBLANK($B68),"",_xlfn.CEILING.PRECISE(IF(E68=12,D68*(1+Paramètres!$C$5),IF(E68=230,D68*(1+Paramètres!$C$4),IF(E68=Paramètres!$C$6,D68,'err'))),10))</f>
        <v/>
      </c>
      <c r="K68" s="1" t="str">
        <f aca="false">IF(ISBLANK($B68),"",J68*F68)</f>
        <v/>
      </c>
      <c r="L68" s="1" t="str">
        <f aca="false">IF(ISBLANK($B68),"",IF(G68="x",J68,0))</f>
        <v/>
      </c>
      <c r="M68" s="1" t="str">
        <f aca="false">IF(ISBLANK($B68),"",IF(F68&gt;=Paramètres!$C$7,L68,0))</f>
        <v/>
      </c>
      <c r="N68" s="1" t="str">
        <f aca="false">IF(ISBLANK($B68),"",IF(H68="x",J68,0))</f>
        <v/>
      </c>
      <c r="O68" s="1" t="str">
        <f aca="false">IF(ISBLANK($B68),"",IF(F68&gt;=Paramètres!$C$7,N68,0))</f>
        <v/>
      </c>
      <c r="Q68" s="4" t="n">
        <f aca="false">IF($C68="Navigation",$J68,0)</f>
        <v>0</v>
      </c>
      <c r="R68" s="4" t="n">
        <f aca="false">IF($C68="Sécurité",$J68,0)</f>
        <v>0</v>
      </c>
      <c r="S68" s="4" t="n">
        <f aca="false">IF($C68="Maintenance",$J68,0)</f>
        <v>0</v>
      </c>
      <c r="T68" s="4" t="n">
        <f aca="false">IF($C68="Confort",$J68,0)</f>
        <v>0</v>
      </c>
      <c r="U68" s="4" t="n">
        <f aca="false">IF($C68="Navigation",$K68,0)</f>
        <v>0</v>
      </c>
      <c r="V68" s="4" t="n">
        <f aca="false">IF($C68="Sécurité",$K68,0)</f>
        <v>0</v>
      </c>
      <c r="W68" s="4" t="n">
        <f aca="false">IF($C68="Maintenance",$K68,0)</f>
        <v>0</v>
      </c>
      <c r="X68" s="4" t="n">
        <f aca="false">IF($C68="Confort",$K68,0)</f>
        <v>0</v>
      </c>
    </row>
    <row r="69" customFormat="false" ht="12.8" hidden="false" customHeight="false" outlineLevel="0" collapsed="false">
      <c r="J69" s="1" t="str">
        <f aca="false">IF(ISBLANK($B69),"",_xlfn.CEILING.PRECISE(IF(E69=12,D69*(1+Paramètres!$C$5),IF(E69=230,D69*(1+Paramètres!$C$4),IF(E69=Paramètres!$C$6,D69,'err'))),10))</f>
        <v/>
      </c>
      <c r="K69" s="1" t="str">
        <f aca="false">IF(ISBLANK($B69),"",J69*F69)</f>
        <v/>
      </c>
      <c r="L69" s="1" t="str">
        <f aca="false">IF(ISBLANK($B69),"",IF(G69="x",J69,0))</f>
        <v/>
      </c>
      <c r="M69" s="1" t="str">
        <f aca="false">IF(ISBLANK($B69),"",IF(F69&gt;=Paramètres!$C$7,L69,0))</f>
        <v/>
      </c>
      <c r="N69" s="1" t="str">
        <f aca="false">IF(ISBLANK($B69),"",IF(H69="x",J69,0))</f>
        <v/>
      </c>
      <c r="O69" s="1" t="str">
        <f aca="false">IF(ISBLANK($B69),"",IF(F69&gt;=Paramètres!$C$7,N69,0))</f>
        <v/>
      </c>
      <c r="Q69" s="4" t="n">
        <f aca="false">IF($C69="Navigation",$J69,0)</f>
        <v>0</v>
      </c>
      <c r="R69" s="4" t="n">
        <f aca="false">IF($C69="Sécurité",$J69,0)</f>
        <v>0</v>
      </c>
      <c r="S69" s="4" t="n">
        <f aca="false">IF($C69="Maintenance",$J69,0)</f>
        <v>0</v>
      </c>
      <c r="T69" s="4" t="n">
        <f aca="false">IF($C69="Confort",$J69,0)</f>
        <v>0</v>
      </c>
      <c r="U69" s="4" t="n">
        <f aca="false">IF($C69="Navigation",$K69,0)</f>
        <v>0</v>
      </c>
      <c r="V69" s="4" t="n">
        <f aca="false">IF($C69="Sécurité",$K69,0)</f>
        <v>0</v>
      </c>
      <c r="W69" s="4" t="n">
        <f aca="false">IF($C69="Maintenance",$K69,0)</f>
        <v>0</v>
      </c>
      <c r="X69" s="4" t="n">
        <f aca="false">IF($C69="Confort",$K69,0)</f>
        <v>0</v>
      </c>
    </row>
    <row r="70" customFormat="false" ht="12.8" hidden="false" customHeight="false" outlineLevel="0" collapsed="false">
      <c r="J70" s="1" t="str">
        <f aca="false">IF(ISBLANK($B70),"",_xlfn.CEILING.PRECISE(IF(E70=12,D70*(1+Paramètres!$C$5),IF(E70=230,D70*(1+Paramètres!$C$4),IF(E70=Paramètres!$C$6,D70,'err'))),10))</f>
        <v/>
      </c>
      <c r="K70" s="1" t="str">
        <f aca="false">IF(ISBLANK($B70),"",J70*F70)</f>
        <v/>
      </c>
      <c r="L70" s="1" t="str">
        <f aca="false">IF(ISBLANK($B70),"",IF(G70="x",J70,0))</f>
        <v/>
      </c>
      <c r="M70" s="1" t="str">
        <f aca="false">IF(ISBLANK($B70),"",IF(F70&gt;=Paramètres!$C$7,L70,0))</f>
        <v/>
      </c>
      <c r="N70" s="1" t="str">
        <f aca="false">IF(ISBLANK($B70),"",IF(H70="x",J70,0))</f>
        <v/>
      </c>
      <c r="O70" s="1" t="str">
        <f aca="false">IF(ISBLANK($B70),"",IF(F70&gt;=Paramètres!$C$7,N70,0))</f>
        <v/>
      </c>
      <c r="Q70" s="4" t="n">
        <f aca="false">IF($C70="Navigation",$J70,0)</f>
        <v>0</v>
      </c>
      <c r="R70" s="4" t="n">
        <f aca="false">IF($C70="Sécurité",$J70,0)</f>
        <v>0</v>
      </c>
      <c r="S70" s="4" t="n">
        <f aca="false">IF($C70="Maintenance",$J70,0)</f>
        <v>0</v>
      </c>
      <c r="T70" s="4" t="n">
        <f aca="false">IF($C70="Confort",$J70,0)</f>
        <v>0</v>
      </c>
      <c r="U70" s="4" t="n">
        <f aca="false">IF($C70="Navigation",$K70,0)</f>
        <v>0</v>
      </c>
      <c r="V70" s="4" t="n">
        <f aca="false">IF($C70="Sécurité",$K70,0)</f>
        <v>0</v>
      </c>
      <c r="W70" s="4" t="n">
        <f aca="false">IF($C70="Maintenance",$K70,0)</f>
        <v>0</v>
      </c>
      <c r="X70" s="4" t="n">
        <f aca="false">IF($C70="Confort",$K70,0)</f>
        <v>0</v>
      </c>
    </row>
    <row r="71" customFormat="false" ht="12.8" hidden="false" customHeight="false" outlineLevel="0" collapsed="false">
      <c r="J71" s="1" t="str">
        <f aca="false">IF(ISBLANK($B71),"",_xlfn.CEILING.PRECISE(IF(E71=12,D71*(1+Paramètres!$C$5),IF(E71=230,D71*(1+Paramètres!$C$4),IF(E71=Paramètres!$C$6,D71,'err'))),10))</f>
        <v/>
      </c>
      <c r="K71" s="1" t="str">
        <f aca="false">IF(ISBLANK($B71),"",J71*F71)</f>
        <v/>
      </c>
      <c r="L71" s="1" t="str">
        <f aca="false">IF(ISBLANK($B71),"",IF(G71="x",J71,0))</f>
        <v/>
      </c>
      <c r="M71" s="1" t="str">
        <f aca="false">IF(ISBLANK($B71),"",IF(F71&gt;=Paramètres!$C$7,L71,0))</f>
        <v/>
      </c>
      <c r="N71" s="1" t="str">
        <f aca="false">IF(ISBLANK($B71),"",IF(H71="x",J71,0))</f>
        <v/>
      </c>
      <c r="O71" s="1" t="str">
        <f aca="false">IF(ISBLANK($B71),"",IF(F71&gt;=Paramètres!$C$7,N71,0))</f>
        <v/>
      </c>
      <c r="Q71" s="4" t="n">
        <f aca="false">IF($C71="Navigation",$J71,0)</f>
        <v>0</v>
      </c>
      <c r="R71" s="4" t="n">
        <f aca="false">IF($C71="Sécurité",$J71,0)</f>
        <v>0</v>
      </c>
      <c r="S71" s="4" t="n">
        <f aca="false">IF($C71="Maintenance",$J71,0)</f>
        <v>0</v>
      </c>
      <c r="T71" s="4" t="n">
        <f aca="false">IF($C71="Confort",$J71,0)</f>
        <v>0</v>
      </c>
      <c r="U71" s="4" t="n">
        <f aca="false">IF($C71="Navigation",$K71,0)</f>
        <v>0</v>
      </c>
      <c r="V71" s="4" t="n">
        <f aca="false">IF($C71="Sécurité",$K71,0)</f>
        <v>0</v>
      </c>
      <c r="W71" s="4" t="n">
        <f aca="false">IF($C71="Maintenance",$K71,0)</f>
        <v>0</v>
      </c>
      <c r="X71" s="4" t="n">
        <f aca="false">IF($C71="Confort",$K71,0)</f>
        <v>0</v>
      </c>
    </row>
    <row r="72" customFormat="false" ht="12.8" hidden="false" customHeight="false" outlineLevel="0" collapsed="false">
      <c r="J72" s="1" t="str">
        <f aca="false">IF(ISBLANK($B72),"",_xlfn.CEILING.PRECISE(IF(E72=12,D72*(1+Paramètres!$C$5),IF(E72=230,D72*(1+Paramètres!$C$4),IF(E72=Paramètres!$C$6,D72,'err'))),10))</f>
        <v/>
      </c>
      <c r="K72" s="1" t="str">
        <f aca="false">IF(ISBLANK($B72),"",J72*F72)</f>
        <v/>
      </c>
      <c r="L72" s="1" t="str">
        <f aca="false">IF(ISBLANK($B72),"",IF(G72="x",J72,0))</f>
        <v/>
      </c>
      <c r="M72" s="1" t="str">
        <f aca="false">IF(ISBLANK($B72),"",IF(F72&gt;=Paramètres!$C$7,L72,0))</f>
        <v/>
      </c>
      <c r="N72" s="1" t="str">
        <f aca="false">IF(ISBLANK($B72),"",IF(H72="x",J72,0))</f>
        <v/>
      </c>
      <c r="O72" s="1" t="str">
        <f aca="false">IF(ISBLANK($B72),"",IF(F72&gt;=Paramètres!$C$7,N72,0))</f>
        <v/>
      </c>
      <c r="Q72" s="4" t="n">
        <f aca="false">IF($C72="Navigation",$J72,0)</f>
        <v>0</v>
      </c>
      <c r="R72" s="4" t="n">
        <f aca="false">IF($C72="Sécurité",$J72,0)</f>
        <v>0</v>
      </c>
      <c r="S72" s="4" t="n">
        <f aca="false">IF($C72="Maintenance",$J72,0)</f>
        <v>0</v>
      </c>
      <c r="T72" s="4" t="n">
        <f aca="false">IF($C72="Confort",$J72,0)</f>
        <v>0</v>
      </c>
      <c r="U72" s="4" t="n">
        <f aca="false">IF($C72="Navigation",$K72,0)</f>
        <v>0</v>
      </c>
      <c r="V72" s="4" t="n">
        <f aca="false">IF($C72="Sécurité",$K72,0)</f>
        <v>0</v>
      </c>
      <c r="W72" s="4" t="n">
        <f aca="false">IF($C72="Maintenance",$K72,0)</f>
        <v>0</v>
      </c>
      <c r="X72" s="4" t="n">
        <f aca="false">IF($C72="Confort",$K72,0)</f>
        <v>0</v>
      </c>
    </row>
    <row r="73" customFormat="false" ht="12.8" hidden="false" customHeight="false" outlineLevel="0" collapsed="false">
      <c r="J73" s="1" t="str">
        <f aca="false">IF(ISBLANK($B73),"",_xlfn.CEILING.PRECISE(IF(E73=12,D73*(1+Paramètres!$C$5),IF(E73=230,D73*(1+Paramètres!$C$4),IF(E73=Paramètres!$C$6,D73,'err'))),10))</f>
        <v/>
      </c>
      <c r="K73" s="1" t="str">
        <f aca="false">IF(ISBLANK($B73),"",J73*F73)</f>
        <v/>
      </c>
      <c r="L73" s="1" t="str">
        <f aca="false">IF(ISBLANK($B73),"",IF(G73="x",J73,0))</f>
        <v/>
      </c>
      <c r="M73" s="1" t="str">
        <f aca="false">IF(ISBLANK($B73),"",IF(F73&gt;=Paramètres!$C$7,L73,0))</f>
        <v/>
      </c>
      <c r="N73" s="1" t="str">
        <f aca="false">IF(ISBLANK($B73),"",IF(H73="x",J73,0))</f>
        <v/>
      </c>
      <c r="O73" s="1" t="str">
        <f aca="false">IF(ISBLANK($B73),"",IF(F73&gt;=Paramètres!$C$7,N73,0))</f>
        <v/>
      </c>
      <c r="Q73" s="4" t="n">
        <f aca="false">IF($C73="Navigation",$J73,0)</f>
        <v>0</v>
      </c>
      <c r="R73" s="4" t="n">
        <f aca="false">IF($C73="Sécurité",$J73,0)</f>
        <v>0</v>
      </c>
      <c r="S73" s="4" t="n">
        <f aca="false">IF($C73="Maintenance",$J73,0)</f>
        <v>0</v>
      </c>
      <c r="T73" s="4" t="n">
        <f aca="false">IF($C73="Confort",$J73,0)</f>
        <v>0</v>
      </c>
      <c r="U73" s="4" t="n">
        <f aca="false">IF($C73="Navigation",$K73,0)</f>
        <v>0</v>
      </c>
      <c r="V73" s="4" t="n">
        <f aca="false">IF($C73="Sécurité",$K73,0)</f>
        <v>0</v>
      </c>
      <c r="W73" s="4" t="n">
        <f aca="false">IF($C73="Maintenance",$K73,0)</f>
        <v>0</v>
      </c>
      <c r="X73" s="4" t="n">
        <f aca="false">IF($C73="Confort",$K73,0)</f>
        <v>0</v>
      </c>
    </row>
    <row r="74" customFormat="false" ht="12.8" hidden="false" customHeight="false" outlineLevel="0" collapsed="false">
      <c r="J74" s="1" t="str">
        <f aca="false">IF(ISBLANK($B74),"",_xlfn.CEILING.PRECISE(IF(E74=12,D74*(1+Paramètres!$C$5),IF(E74=230,D74*(1+Paramètres!$C$4),IF(E74=Paramètres!$C$6,D74,'err'))),10))</f>
        <v/>
      </c>
      <c r="K74" s="1" t="str">
        <f aca="false">IF(ISBLANK($B74),"",J74*F74)</f>
        <v/>
      </c>
      <c r="L74" s="1" t="str">
        <f aca="false">IF(ISBLANK($B74),"",IF(G74="x",J74,0))</f>
        <v/>
      </c>
      <c r="M74" s="1" t="str">
        <f aca="false">IF(ISBLANK($B74),"",IF(F74&gt;=Paramètres!$C$7,L74,0))</f>
        <v/>
      </c>
      <c r="N74" s="1" t="str">
        <f aca="false">IF(ISBLANK($B74),"",IF(H74="x",J74,0))</f>
        <v/>
      </c>
      <c r="O74" s="1" t="str">
        <f aca="false">IF(ISBLANK($B74),"",IF(F74&gt;=Paramètres!$C$7,N74,0))</f>
        <v/>
      </c>
      <c r="Q74" s="4" t="n">
        <f aca="false">IF($C74="Navigation",$J74,0)</f>
        <v>0</v>
      </c>
      <c r="R74" s="4" t="n">
        <f aca="false">IF($C74="Sécurité",$J74,0)</f>
        <v>0</v>
      </c>
      <c r="S74" s="4" t="n">
        <f aca="false">IF($C74="Maintenance",$J74,0)</f>
        <v>0</v>
      </c>
      <c r="T74" s="4" t="n">
        <f aca="false">IF($C74="Confort",$J74,0)</f>
        <v>0</v>
      </c>
      <c r="U74" s="4" t="n">
        <f aca="false">IF($C74="Navigation",$K74,0)</f>
        <v>0</v>
      </c>
      <c r="V74" s="4" t="n">
        <f aca="false">IF($C74="Sécurité",$K74,0)</f>
        <v>0</v>
      </c>
      <c r="W74" s="4" t="n">
        <f aca="false">IF($C74="Maintenance",$K74,0)</f>
        <v>0</v>
      </c>
      <c r="X74" s="4" t="n">
        <f aca="false">IF($C74="Confort",$K74,0)</f>
        <v>0</v>
      </c>
    </row>
    <row r="75" customFormat="false" ht="12.8" hidden="false" customHeight="false" outlineLevel="0" collapsed="false">
      <c r="J75" s="1" t="str">
        <f aca="false">IF(ISBLANK($B75),"",_xlfn.CEILING.PRECISE(IF(E75=12,D75*(1+Paramètres!$C$5),IF(E75=230,D75*(1+Paramètres!$C$4),IF(E75=Paramètres!$C$6,D75,'err'))),10))</f>
        <v/>
      </c>
      <c r="K75" s="1" t="str">
        <f aca="false">IF(ISBLANK($B75),"",J75*F75)</f>
        <v/>
      </c>
      <c r="L75" s="1" t="str">
        <f aca="false">IF(ISBLANK($B75),"",IF(G75="x",J75,0))</f>
        <v/>
      </c>
      <c r="M75" s="1" t="str">
        <f aca="false">IF(ISBLANK($B75),"",IF(F75&gt;=Paramètres!$C$7,L75,0))</f>
        <v/>
      </c>
      <c r="N75" s="1" t="str">
        <f aca="false">IF(ISBLANK($B75),"",IF(H75="x",J75,0))</f>
        <v/>
      </c>
      <c r="O75" s="1" t="str">
        <f aca="false">IF(ISBLANK($B75),"",IF(F75&gt;=Paramètres!$C$7,N75,0))</f>
        <v/>
      </c>
      <c r="Q75" s="4" t="n">
        <f aca="false">IF($C75="Navigation",$J75,0)</f>
        <v>0</v>
      </c>
      <c r="R75" s="4" t="n">
        <f aca="false">IF($C75="Sécurité",$J75,0)</f>
        <v>0</v>
      </c>
      <c r="S75" s="4" t="n">
        <f aca="false">IF($C75="Maintenance",$J75,0)</f>
        <v>0</v>
      </c>
      <c r="T75" s="4" t="n">
        <f aca="false">IF($C75="Confort",$J75,0)</f>
        <v>0</v>
      </c>
      <c r="U75" s="4" t="n">
        <f aca="false">IF($C75="Navigation",$K75,0)</f>
        <v>0</v>
      </c>
      <c r="V75" s="4" t="n">
        <f aca="false">IF($C75="Sécurité",$K75,0)</f>
        <v>0</v>
      </c>
      <c r="W75" s="4" t="n">
        <f aca="false">IF($C75="Maintenance",$K75,0)</f>
        <v>0</v>
      </c>
      <c r="X75" s="4" t="n">
        <f aca="false">IF($C75="Confort",$K75,0)</f>
        <v>0</v>
      </c>
    </row>
    <row r="76" customFormat="false" ht="12.8" hidden="false" customHeight="false" outlineLevel="0" collapsed="false">
      <c r="J76" s="1" t="str">
        <f aca="false">IF(ISBLANK($B76),"",_xlfn.CEILING.PRECISE(IF(E76=12,D76*(1+Paramètres!$C$5),IF(E76=230,D76*(1+Paramètres!$C$4),IF(E76=Paramètres!$C$6,D76,'err'))),10))</f>
        <v/>
      </c>
      <c r="K76" s="1" t="str">
        <f aca="false">IF(ISBLANK($B76),"",J76*F76)</f>
        <v/>
      </c>
      <c r="L76" s="1" t="str">
        <f aca="false">IF(ISBLANK($B76),"",IF(G76="x",J76,0))</f>
        <v/>
      </c>
      <c r="M76" s="1" t="str">
        <f aca="false">IF(ISBLANK($B76),"",IF(F76&gt;=Paramètres!$C$7,L76,0))</f>
        <v/>
      </c>
      <c r="N76" s="1" t="str">
        <f aca="false">IF(ISBLANK($B76),"",IF(H76="x",J76,0))</f>
        <v/>
      </c>
      <c r="O76" s="1" t="str">
        <f aca="false">IF(ISBLANK($B76),"",IF(F76&gt;=Paramètres!$C$7,N76,0))</f>
        <v/>
      </c>
      <c r="Q76" s="4" t="n">
        <f aca="false">IF($C76="Navigation",$J76,0)</f>
        <v>0</v>
      </c>
      <c r="R76" s="4" t="n">
        <f aca="false">IF($C76="Sécurité",$J76,0)</f>
        <v>0</v>
      </c>
      <c r="S76" s="4" t="n">
        <f aca="false">IF($C76="Maintenance",$J76,0)</f>
        <v>0</v>
      </c>
      <c r="T76" s="4" t="n">
        <f aca="false">IF($C76="Confort",$J76,0)</f>
        <v>0</v>
      </c>
      <c r="U76" s="4" t="n">
        <f aca="false">IF($C76="Navigation",$K76,0)</f>
        <v>0</v>
      </c>
      <c r="V76" s="4" t="n">
        <f aca="false">IF($C76="Sécurité",$K76,0)</f>
        <v>0</v>
      </c>
      <c r="W76" s="4" t="n">
        <f aca="false">IF($C76="Maintenance",$K76,0)</f>
        <v>0</v>
      </c>
      <c r="X76" s="4" t="n">
        <f aca="false">IF($C76="Confort",$K76,0)</f>
        <v>0</v>
      </c>
    </row>
    <row r="77" customFormat="false" ht="12.8" hidden="false" customHeight="false" outlineLevel="0" collapsed="false">
      <c r="J77" s="1" t="str">
        <f aca="false">IF(ISBLANK($B77),"",_xlfn.CEILING.PRECISE(IF(E77=12,D77*(1+Paramètres!$C$5),IF(E77=230,D77*(1+Paramètres!$C$4),IF(E77=Paramètres!$C$6,D77,'err'))),10))</f>
        <v/>
      </c>
      <c r="K77" s="1" t="str">
        <f aca="false">IF(ISBLANK($B77),"",J77*F77)</f>
        <v/>
      </c>
      <c r="L77" s="1" t="str">
        <f aca="false">IF(ISBLANK($B77),"",IF(G77="x",J77,0))</f>
        <v/>
      </c>
      <c r="M77" s="1" t="str">
        <f aca="false">IF(ISBLANK($B77),"",IF(F77&gt;=Paramètres!$C$7,L77,0))</f>
        <v/>
      </c>
      <c r="N77" s="1" t="str">
        <f aca="false">IF(ISBLANK($B77),"",IF(H77="x",J77,0))</f>
        <v/>
      </c>
      <c r="O77" s="1" t="str">
        <f aca="false">IF(ISBLANK($B77),"",IF(F77&gt;=Paramètres!$C$7,N77,0))</f>
        <v/>
      </c>
      <c r="Q77" s="4" t="n">
        <f aca="false">IF($C77="Navigation",$J77,0)</f>
        <v>0</v>
      </c>
      <c r="R77" s="4" t="n">
        <f aca="false">IF($C77="Sécurité",$J77,0)</f>
        <v>0</v>
      </c>
      <c r="S77" s="4" t="n">
        <f aca="false">IF($C77="Maintenance",$J77,0)</f>
        <v>0</v>
      </c>
      <c r="T77" s="4" t="n">
        <f aca="false">IF($C77="Confort",$J77,0)</f>
        <v>0</v>
      </c>
      <c r="U77" s="4" t="n">
        <f aca="false">IF($C77="Navigation",$K77,0)</f>
        <v>0</v>
      </c>
      <c r="V77" s="4" t="n">
        <f aca="false">IF($C77="Sécurité",$K77,0)</f>
        <v>0</v>
      </c>
      <c r="W77" s="4" t="n">
        <f aca="false">IF($C77="Maintenance",$K77,0)</f>
        <v>0</v>
      </c>
      <c r="X77" s="4" t="n">
        <f aca="false">IF($C77="Confort",$K77,0)</f>
        <v>0</v>
      </c>
    </row>
    <row r="78" customFormat="false" ht="12.8" hidden="false" customHeight="false" outlineLevel="0" collapsed="false">
      <c r="J78" s="1" t="str">
        <f aca="false">IF(ISBLANK($B78),"",_xlfn.CEILING.PRECISE(IF(E78=12,D78*(1+Paramètres!$C$5),IF(E78=230,D78*(1+Paramètres!$C$4),IF(E78=Paramètres!$C$6,D78,'err'))),10))</f>
        <v/>
      </c>
      <c r="K78" s="1" t="str">
        <f aca="false">IF(ISBLANK($B78),"",J78*F78)</f>
        <v/>
      </c>
      <c r="L78" s="1" t="str">
        <f aca="false">IF(ISBLANK($B78),"",IF(G78="x",J78,0))</f>
        <v/>
      </c>
      <c r="M78" s="1" t="str">
        <f aca="false">IF(ISBLANK($B78),"",IF(F78&gt;=Paramètres!$C$7,L78,0))</f>
        <v/>
      </c>
      <c r="N78" s="1" t="str">
        <f aca="false">IF(ISBLANK($B78),"",IF(H78="x",J78,0))</f>
        <v/>
      </c>
      <c r="O78" s="1" t="str">
        <f aca="false">IF(ISBLANK($B78),"",IF(F78&gt;=Paramètres!$C$7,N78,0))</f>
        <v/>
      </c>
      <c r="Q78" s="4" t="n">
        <f aca="false">IF($C78="Navigation",$J78,0)</f>
        <v>0</v>
      </c>
      <c r="R78" s="4" t="n">
        <f aca="false">IF($C78="Sécurité",$J78,0)</f>
        <v>0</v>
      </c>
      <c r="S78" s="4" t="n">
        <f aca="false">IF($C78="Maintenance",$J78,0)</f>
        <v>0</v>
      </c>
      <c r="T78" s="4" t="n">
        <f aca="false">IF($C78="Confort",$J78,0)</f>
        <v>0</v>
      </c>
      <c r="U78" s="4" t="n">
        <f aca="false">IF($C78="Navigation",$K78,0)</f>
        <v>0</v>
      </c>
      <c r="V78" s="4" t="n">
        <f aca="false">IF($C78="Sécurité",$K78,0)</f>
        <v>0</v>
      </c>
      <c r="W78" s="4" t="n">
        <f aca="false">IF($C78="Maintenance",$K78,0)</f>
        <v>0</v>
      </c>
      <c r="X78" s="4" t="n">
        <f aca="false">IF($C78="Confort",$K78,0)</f>
        <v>0</v>
      </c>
    </row>
    <row r="79" customFormat="false" ht="12.8" hidden="false" customHeight="false" outlineLevel="0" collapsed="false">
      <c r="J79" s="1" t="str">
        <f aca="false">IF(ISBLANK($B79),"",_xlfn.CEILING.PRECISE(IF(E79=12,D79*(1+Paramètres!$C$5),IF(E79=230,D79*(1+Paramètres!$C$4),IF(E79=Paramètres!$C$6,D79,'err'))),10))</f>
        <v/>
      </c>
      <c r="K79" s="1" t="str">
        <f aca="false">IF(ISBLANK($B79),"",J79*F79)</f>
        <v/>
      </c>
      <c r="L79" s="1" t="str">
        <f aca="false">IF(ISBLANK($B79),"",IF(G79="x",J79,0))</f>
        <v/>
      </c>
      <c r="M79" s="1" t="str">
        <f aca="false">IF(ISBLANK($B79),"",IF(F79&gt;=Paramètres!$C$7,L79,0))</f>
        <v/>
      </c>
      <c r="N79" s="1" t="str">
        <f aca="false">IF(ISBLANK($B79),"",IF(H79="x",J79,0))</f>
        <v/>
      </c>
      <c r="O79" s="1" t="str">
        <f aca="false">IF(ISBLANK($B79),"",IF(F79&gt;=Paramètres!$C$7,N79,0))</f>
        <v/>
      </c>
      <c r="Q79" s="4" t="n">
        <f aca="false">IF($C79="Navigation",$J79,0)</f>
        <v>0</v>
      </c>
      <c r="R79" s="4" t="n">
        <f aca="false">IF($C79="Sécurité",$J79,0)</f>
        <v>0</v>
      </c>
      <c r="S79" s="4" t="n">
        <f aca="false">IF($C79="Maintenance",$J79,0)</f>
        <v>0</v>
      </c>
      <c r="T79" s="4" t="n">
        <f aca="false">IF($C79="Confort",$J79,0)</f>
        <v>0</v>
      </c>
      <c r="U79" s="4" t="n">
        <f aca="false">IF($C79="Navigation",$K79,0)</f>
        <v>0</v>
      </c>
      <c r="V79" s="4" t="n">
        <f aca="false">IF($C79="Sécurité",$K79,0)</f>
        <v>0</v>
      </c>
      <c r="W79" s="4" t="n">
        <f aca="false">IF($C79="Maintenance",$K79,0)</f>
        <v>0</v>
      </c>
      <c r="X79" s="4" t="n">
        <f aca="false">IF($C79="Confort",$K79,0)</f>
        <v>0</v>
      </c>
    </row>
    <row r="80" customFormat="false" ht="12.8" hidden="false" customHeight="false" outlineLevel="0" collapsed="false">
      <c r="J80" s="1" t="str">
        <f aca="false">IF(ISBLANK($B80),"",_xlfn.CEILING.PRECISE(IF(E80=12,D80*(1+Paramètres!$C$5),IF(E80=230,D80*(1+Paramètres!$C$4),IF(E80=Paramètres!$C$6,D80,'err'))),10))</f>
        <v/>
      </c>
      <c r="K80" s="1" t="str">
        <f aca="false">IF(ISBLANK($B80),"",J80*F80)</f>
        <v/>
      </c>
      <c r="L80" s="1" t="str">
        <f aca="false">IF(ISBLANK($B80),"",IF(G80="x",J80,0))</f>
        <v/>
      </c>
      <c r="M80" s="1" t="str">
        <f aca="false">IF(ISBLANK($B80),"",IF(F80&gt;=Paramètres!$C$7,L80,0))</f>
        <v/>
      </c>
      <c r="N80" s="1" t="str">
        <f aca="false">IF(ISBLANK($B80),"",IF(H80="x",J80,0))</f>
        <v/>
      </c>
      <c r="O80" s="1" t="str">
        <f aca="false">IF(ISBLANK($B80),"",IF(F80&gt;=Paramètres!$C$7,N80,0))</f>
        <v/>
      </c>
      <c r="Q80" s="4" t="n">
        <f aca="false">IF($C80="Navigation",$J80,0)</f>
        <v>0</v>
      </c>
      <c r="R80" s="4" t="n">
        <f aca="false">IF($C80="Sécurité",$J80,0)</f>
        <v>0</v>
      </c>
      <c r="S80" s="4" t="n">
        <f aca="false">IF($C80="Maintenance",$J80,0)</f>
        <v>0</v>
      </c>
      <c r="T80" s="4" t="n">
        <f aca="false">IF($C80="Confort",$J80,0)</f>
        <v>0</v>
      </c>
      <c r="U80" s="4" t="n">
        <f aca="false">IF($C80="Navigation",$K80,0)</f>
        <v>0</v>
      </c>
      <c r="V80" s="4" t="n">
        <f aca="false">IF($C80="Sécurité",$K80,0)</f>
        <v>0</v>
      </c>
      <c r="W80" s="4" t="n">
        <f aca="false">IF($C80="Maintenance",$K80,0)</f>
        <v>0</v>
      </c>
      <c r="X80" s="4" t="n">
        <f aca="false">IF($C80="Confort",$K80,0)</f>
        <v>0</v>
      </c>
    </row>
    <row r="81" customFormat="false" ht="12.8" hidden="false" customHeight="false" outlineLevel="0" collapsed="false">
      <c r="J81" s="1" t="str">
        <f aca="false">IF(ISBLANK($B81),"",_xlfn.CEILING.PRECISE(IF(E81=12,D81*(1+Paramètres!$C$5),IF(E81=230,D81*(1+Paramètres!$C$4),IF(E81=Paramètres!$C$6,D81,'err'))),10))</f>
        <v/>
      </c>
      <c r="K81" s="1" t="str">
        <f aca="false">IF(ISBLANK($B81),"",J81*F81)</f>
        <v/>
      </c>
      <c r="L81" s="1" t="str">
        <f aca="false">IF(ISBLANK($B81),"",IF(G81="x",J81,0))</f>
        <v/>
      </c>
      <c r="M81" s="1" t="str">
        <f aca="false">IF(ISBLANK($B81),"",IF(F81&gt;=Paramètres!$C$7,L81,0))</f>
        <v/>
      </c>
      <c r="N81" s="1" t="str">
        <f aca="false">IF(ISBLANK($B81),"",IF(H81="x",J81,0))</f>
        <v/>
      </c>
      <c r="O81" s="1" t="str">
        <f aca="false">IF(ISBLANK($B81),"",IF(F81&gt;=Paramètres!$C$7,N81,0))</f>
        <v/>
      </c>
      <c r="Q81" s="4" t="n">
        <f aca="false">IF($C81="Navigation",$J81,0)</f>
        <v>0</v>
      </c>
      <c r="R81" s="4" t="n">
        <f aca="false">IF($C81="Sécurité",$J81,0)</f>
        <v>0</v>
      </c>
      <c r="S81" s="4" t="n">
        <f aca="false">IF($C81="Maintenance",$J81,0)</f>
        <v>0</v>
      </c>
      <c r="T81" s="4" t="n">
        <f aca="false">IF($C81="Confort",$J81,0)</f>
        <v>0</v>
      </c>
      <c r="U81" s="4" t="n">
        <f aca="false">IF($C81="Navigation",$K81,0)</f>
        <v>0</v>
      </c>
      <c r="V81" s="4" t="n">
        <f aca="false">IF($C81="Sécurité",$K81,0)</f>
        <v>0</v>
      </c>
      <c r="W81" s="4" t="n">
        <f aca="false">IF($C81="Maintenance",$K81,0)</f>
        <v>0</v>
      </c>
      <c r="X81" s="4" t="n">
        <f aca="false">IF($C81="Confort",$K81,0)</f>
        <v>0</v>
      </c>
    </row>
    <row r="82" customFormat="false" ht="12.8" hidden="false" customHeight="false" outlineLevel="0" collapsed="false">
      <c r="J82" s="1" t="str">
        <f aca="false">IF(ISBLANK($B82),"",_xlfn.CEILING.PRECISE(IF(E82=12,D82*(1+Paramètres!$C$5),IF(E82=230,D82*(1+Paramètres!$C$4),IF(E82=Paramètres!$C$6,D82,'err'))),10))</f>
        <v/>
      </c>
      <c r="K82" s="1" t="str">
        <f aca="false">IF(ISBLANK($B82),"",J82*F82)</f>
        <v/>
      </c>
      <c r="L82" s="1" t="str">
        <f aca="false">IF(ISBLANK($B82),"",IF(G82="x",J82,0))</f>
        <v/>
      </c>
      <c r="M82" s="1" t="str">
        <f aca="false">IF(ISBLANK($B82),"",IF(F82&gt;=Paramètres!$C$7,L82,0))</f>
        <v/>
      </c>
      <c r="N82" s="1" t="str">
        <f aca="false">IF(ISBLANK($B82),"",IF(H82="x",J82,0))</f>
        <v/>
      </c>
      <c r="O82" s="1" t="str">
        <f aca="false">IF(ISBLANK($B82),"",IF(F82&gt;=Paramètres!$C$7,N82,0))</f>
        <v/>
      </c>
      <c r="Q82" s="4" t="n">
        <f aca="false">IF($C82="Navigation",$J82,0)</f>
        <v>0</v>
      </c>
      <c r="R82" s="4" t="n">
        <f aca="false">IF($C82="Sécurité",$J82,0)</f>
        <v>0</v>
      </c>
      <c r="S82" s="4" t="n">
        <f aca="false">IF($C82="Maintenance",$J82,0)</f>
        <v>0</v>
      </c>
      <c r="T82" s="4" t="n">
        <f aca="false">IF($C82="Confort",$J82,0)</f>
        <v>0</v>
      </c>
      <c r="U82" s="4" t="n">
        <f aca="false">IF($C82="Navigation",$K82,0)</f>
        <v>0</v>
      </c>
      <c r="V82" s="4" t="n">
        <f aca="false">IF($C82="Sécurité",$K82,0)</f>
        <v>0</v>
      </c>
      <c r="W82" s="4" t="n">
        <f aca="false">IF($C82="Maintenance",$K82,0)</f>
        <v>0</v>
      </c>
      <c r="X82" s="4" t="n">
        <f aca="false">IF($C82="Confort",$K82,0)</f>
        <v>0</v>
      </c>
    </row>
    <row r="83" customFormat="false" ht="12.8" hidden="false" customHeight="false" outlineLevel="0" collapsed="false">
      <c r="J83" s="1" t="str">
        <f aca="false">IF(ISBLANK($B83),"",_xlfn.CEILING.PRECISE(IF(E83=12,D83*(1+Paramètres!$C$5),IF(E83=230,D83*(1+Paramètres!$C$4),IF(E83=Paramètres!$C$6,D83,'err'))),10))</f>
        <v/>
      </c>
      <c r="K83" s="1" t="str">
        <f aca="false">IF(ISBLANK($B83),"",J83*F83)</f>
        <v/>
      </c>
      <c r="L83" s="1" t="str">
        <f aca="false">IF(ISBLANK($B83),"",IF(G83="x",J83,0))</f>
        <v/>
      </c>
      <c r="M83" s="1" t="str">
        <f aca="false">IF(ISBLANK($B83),"",IF(F83&gt;=Paramètres!$C$7,L83,0))</f>
        <v/>
      </c>
      <c r="N83" s="1" t="str">
        <f aca="false">IF(ISBLANK($B83),"",IF(H83="x",J83,0))</f>
        <v/>
      </c>
      <c r="O83" s="1" t="str">
        <f aca="false">IF(ISBLANK($B83),"",IF(F83&gt;=Paramètres!$C$7,N83,0))</f>
        <v/>
      </c>
      <c r="Q83" s="4" t="n">
        <f aca="false">IF($C83="Navigation",$J83,0)</f>
        <v>0</v>
      </c>
      <c r="R83" s="4" t="n">
        <f aca="false">IF($C83="Sécurité",$J83,0)</f>
        <v>0</v>
      </c>
      <c r="S83" s="4" t="n">
        <f aca="false">IF($C83="Maintenance",$J83,0)</f>
        <v>0</v>
      </c>
      <c r="T83" s="4" t="n">
        <f aca="false">IF($C83="Confort",$J83,0)</f>
        <v>0</v>
      </c>
      <c r="U83" s="4" t="n">
        <f aca="false">IF($C83="Navigation",$K83,0)</f>
        <v>0</v>
      </c>
      <c r="V83" s="4" t="n">
        <f aca="false">IF($C83="Sécurité",$K83,0)</f>
        <v>0</v>
      </c>
      <c r="W83" s="4" t="n">
        <f aca="false">IF($C83="Maintenance",$K83,0)</f>
        <v>0</v>
      </c>
      <c r="X83" s="4" t="n">
        <f aca="false">IF($C83="Confort",$K83,0)</f>
        <v>0</v>
      </c>
    </row>
    <row r="84" customFormat="false" ht="12.8" hidden="false" customHeight="false" outlineLevel="0" collapsed="false">
      <c r="J84" s="1" t="str">
        <f aca="false">IF(ISBLANK($B84),"",_xlfn.CEILING.PRECISE(IF(E84=12,D84*(1+Paramètres!$C$5),IF(E84=230,D84*(1+Paramètres!$C$4),IF(E84=Paramètres!$C$6,D84,'err'))),10))</f>
        <v/>
      </c>
      <c r="K84" s="1" t="str">
        <f aca="false">IF(ISBLANK($B84),"",J84*F84)</f>
        <v/>
      </c>
      <c r="L84" s="1" t="str">
        <f aca="false">IF(ISBLANK($B84),"",IF(G84="x",J84,0))</f>
        <v/>
      </c>
      <c r="M84" s="1" t="str">
        <f aca="false">IF(ISBLANK($B84),"",IF(F84&gt;=Paramètres!$C$7,L84,0))</f>
        <v/>
      </c>
      <c r="N84" s="1" t="str">
        <f aca="false">IF(ISBLANK($B84),"",IF(H84="x",J84,0))</f>
        <v/>
      </c>
      <c r="O84" s="1" t="str">
        <f aca="false">IF(ISBLANK($B84),"",IF(F84&gt;=Paramètres!$C$7,N84,0))</f>
        <v/>
      </c>
      <c r="Q84" s="4" t="n">
        <f aca="false">IF($C84="Navigation",$J84,0)</f>
        <v>0</v>
      </c>
      <c r="R84" s="4" t="n">
        <f aca="false">IF($C84="Sécurité",$J84,0)</f>
        <v>0</v>
      </c>
      <c r="S84" s="4" t="n">
        <f aca="false">IF($C84="Maintenance",$J84,0)</f>
        <v>0</v>
      </c>
      <c r="T84" s="4" t="n">
        <f aca="false">IF($C84="Confort",$J84,0)</f>
        <v>0</v>
      </c>
      <c r="U84" s="4" t="n">
        <f aca="false">IF($C84="Navigation",$K84,0)</f>
        <v>0</v>
      </c>
      <c r="V84" s="4" t="n">
        <f aca="false">IF($C84="Sécurité",$K84,0)</f>
        <v>0</v>
      </c>
      <c r="W84" s="4" t="n">
        <f aca="false">IF($C84="Maintenance",$K84,0)</f>
        <v>0</v>
      </c>
      <c r="X84" s="4" t="n">
        <f aca="false">IF($C84="Confort",$K84,0)</f>
        <v>0</v>
      </c>
    </row>
    <row r="85" customFormat="false" ht="12.8" hidden="false" customHeight="false" outlineLevel="0" collapsed="false">
      <c r="J85" s="1" t="str">
        <f aca="false">IF(ISBLANK($B85),"",_xlfn.CEILING.PRECISE(IF(E85=12,D85*(1+Paramètres!$C$5),IF(E85=230,D85*(1+Paramètres!$C$4),IF(E85=Paramètres!$C$6,D85,'err'))),10))</f>
        <v/>
      </c>
      <c r="K85" s="1" t="str">
        <f aca="false">IF(ISBLANK($B85),"",J85*F85)</f>
        <v/>
      </c>
      <c r="L85" s="1" t="str">
        <f aca="false">IF(ISBLANK($B85),"",IF(G85="x",J85,0))</f>
        <v/>
      </c>
      <c r="M85" s="1" t="str">
        <f aca="false">IF(ISBLANK($B85),"",IF(F85&gt;=Paramètres!$C$7,L85,0))</f>
        <v/>
      </c>
      <c r="N85" s="1" t="str">
        <f aca="false">IF(ISBLANK($B85),"",IF(H85="x",J85,0))</f>
        <v/>
      </c>
      <c r="O85" s="1" t="str">
        <f aca="false">IF(ISBLANK($B85),"",IF(F85&gt;=Paramètres!$C$7,N85,0))</f>
        <v/>
      </c>
      <c r="Q85" s="4" t="n">
        <f aca="false">IF($C85="Navigation",$J85,0)</f>
        <v>0</v>
      </c>
      <c r="R85" s="4" t="n">
        <f aca="false">IF($C85="Sécurité",$J85,0)</f>
        <v>0</v>
      </c>
      <c r="S85" s="4" t="n">
        <f aca="false">IF($C85="Maintenance",$J85,0)</f>
        <v>0</v>
      </c>
      <c r="T85" s="4" t="n">
        <f aca="false">IF($C85="Confort",$J85,0)</f>
        <v>0</v>
      </c>
      <c r="U85" s="4" t="n">
        <f aca="false">IF($C85="Navigation",$K85,0)</f>
        <v>0</v>
      </c>
      <c r="V85" s="4" t="n">
        <f aca="false">IF($C85="Sécurité",$K85,0)</f>
        <v>0</v>
      </c>
      <c r="W85" s="4" t="n">
        <f aca="false">IF($C85="Maintenance",$K85,0)</f>
        <v>0</v>
      </c>
      <c r="X85" s="4" t="n">
        <f aca="false">IF($C85="Confort",$K85,0)</f>
        <v>0</v>
      </c>
    </row>
    <row r="86" customFormat="false" ht="12.8" hidden="false" customHeight="false" outlineLevel="0" collapsed="false">
      <c r="J86" s="1" t="str">
        <f aca="false">IF(ISBLANK($B86),"",_xlfn.CEILING.PRECISE(IF(E86=12,D86*(1+Paramètres!$C$5),IF(E86=230,D86*(1+Paramètres!$C$4),IF(E86=Paramètres!$C$6,D86,'err'))),10))</f>
        <v/>
      </c>
      <c r="K86" s="1" t="str">
        <f aca="false">IF(ISBLANK($B86),"",J86*F86)</f>
        <v/>
      </c>
      <c r="L86" s="1" t="str">
        <f aca="false">IF(ISBLANK($B86),"",IF(G86="x",J86,0))</f>
        <v/>
      </c>
      <c r="M86" s="1" t="str">
        <f aca="false">IF(ISBLANK($B86),"",IF(F86&gt;=Paramètres!$C$7,L86,0))</f>
        <v/>
      </c>
      <c r="N86" s="1" t="str">
        <f aca="false">IF(ISBLANK($B86),"",IF(H86="x",J86,0))</f>
        <v/>
      </c>
      <c r="O86" s="1" t="str">
        <f aca="false">IF(ISBLANK($B86),"",IF(F86&gt;=Paramètres!$C$7,N86,0))</f>
        <v/>
      </c>
      <c r="Q86" s="4" t="n">
        <f aca="false">IF($C86="Navigation",$J86,0)</f>
        <v>0</v>
      </c>
      <c r="R86" s="4" t="n">
        <f aca="false">IF($C86="Sécurité",$J86,0)</f>
        <v>0</v>
      </c>
      <c r="S86" s="4" t="n">
        <f aca="false">IF($C86="Maintenance",$J86,0)</f>
        <v>0</v>
      </c>
      <c r="T86" s="4" t="n">
        <f aca="false">IF($C86="Confort",$J86,0)</f>
        <v>0</v>
      </c>
      <c r="U86" s="4" t="n">
        <f aca="false">IF($C86="Navigation",$K86,0)</f>
        <v>0</v>
      </c>
      <c r="V86" s="4" t="n">
        <f aca="false">IF($C86="Sécurité",$K86,0)</f>
        <v>0</v>
      </c>
      <c r="W86" s="4" t="n">
        <f aca="false">IF($C86="Maintenance",$K86,0)</f>
        <v>0</v>
      </c>
      <c r="X86" s="4" t="n">
        <f aca="false">IF($C86="Confort",$K86,0)</f>
        <v>0</v>
      </c>
    </row>
    <row r="87" customFormat="false" ht="12.8" hidden="false" customHeight="false" outlineLevel="0" collapsed="false">
      <c r="J87" s="1" t="str">
        <f aca="false">IF(ISBLANK($B87),"",_xlfn.CEILING.PRECISE(IF(E87=12,D87*(1+Paramètres!$C$5),IF(E87=230,D87*(1+Paramètres!$C$4),IF(E87=Paramètres!$C$6,D87,'err'))),10))</f>
        <v/>
      </c>
      <c r="K87" s="1" t="str">
        <f aca="false">IF(ISBLANK($B87),"",J87*F87)</f>
        <v/>
      </c>
      <c r="L87" s="1" t="str">
        <f aca="false">IF(ISBLANK($B87),"",IF(G87="x",J87,0))</f>
        <v/>
      </c>
      <c r="M87" s="1" t="str">
        <f aca="false">IF(ISBLANK($B87),"",IF(F87&gt;=Paramètres!$C$7,L87,0))</f>
        <v/>
      </c>
      <c r="N87" s="1" t="str">
        <f aca="false">IF(ISBLANK($B87),"",IF(H87="x",J87,0))</f>
        <v/>
      </c>
      <c r="O87" s="1" t="str">
        <f aca="false">IF(ISBLANK($B87),"",IF(F87&gt;=Paramètres!$C$7,N87,0))</f>
        <v/>
      </c>
      <c r="Q87" s="4" t="n">
        <f aca="false">IF($C87="Navigation",$J87,0)</f>
        <v>0</v>
      </c>
      <c r="R87" s="4" t="n">
        <f aca="false">IF($C87="Sécurité",$J87,0)</f>
        <v>0</v>
      </c>
      <c r="S87" s="4" t="n">
        <f aca="false">IF($C87="Maintenance",$J87,0)</f>
        <v>0</v>
      </c>
      <c r="T87" s="4" t="n">
        <f aca="false">IF($C87="Confort",$J87,0)</f>
        <v>0</v>
      </c>
      <c r="U87" s="4" t="n">
        <f aca="false">IF($C87="Navigation",$K87,0)</f>
        <v>0</v>
      </c>
      <c r="V87" s="4" t="n">
        <f aca="false">IF($C87="Sécurité",$K87,0)</f>
        <v>0</v>
      </c>
      <c r="W87" s="4" t="n">
        <f aca="false">IF($C87="Maintenance",$K87,0)</f>
        <v>0</v>
      </c>
      <c r="X87" s="4" t="n">
        <f aca="false">IF($C87="Confort",$K87,0)</f>
        <v>0</v>
      </c>
    </row>
    <row r="88" customFormat="false" ht="12.8" hidden="false" customHeight="false" outlineLevel="0" collapsed="false">
      <c r="J88" s="1" t="str">
        <f aca="false">IF(ISBLANK($B88),"",_xlfn.CEILING.PRECISE(IF(E88=12,D88*(1+Paramètres!$C$5),IF(E88=230,D88*(1+Paramètres!$C$4),IF(E88=Paramètres!$C$6,D88,'err'))),10))</f>
        <v/>
      </c>
      <c r="K88" s="1" t="str">
        <f aca="false">IF(ISBLANK($B88),"",J88*F88)</f>
        <v/>
      </c>
      <c r="L88" s="1" t="str">
        <f aca="false">IF(ISBLANK($B88),"",IF(G88="x",J88,0))</f>
        <v/>
      </c>
      <c r="M88" s="1" t="str">
        <f aca="false">IF(ISBLANK($B88),"",IF(F88&gt;=Paramètres!$C$7,L88,0))</f>
        <v/>
      </c>
      <c r="N88" s="1" t="str">
        <f aca="false">IF(ISBLANK($B88),"",IF(H88="x",J88,0))</f>
        <v/>
      </c>
      <c r="O88" s="1" t="str">
        <f aca="false">IF(ISBLANK($B88),"",IF(F88&gt;=Paramètres!$C$7,N88,0))</f>
        <v/>
      </c>
      <c r="Q88" s="4" t="n">
        <f aca="false">IF($C88="Navigation",$J88,0)</f>
        <v>0</v>
      </c>
      <c r="R88" s="4" t="n">
        <f aca="false">IF($C88="Sécurité",$J88,0)</f>
        <v>0</v>
      </c>
      <c r="S88" s="4" t="n">
        <f aca="false">IF($C88="Maintenance",$J88,0)</f>
        <v>0</v>
      </c>
      <c r="T88" s="4" t="n">
        <f aca="false">IF($C88="Confort",$J88,0)</f>
        <v>0</v>
      </c>
      <c r="U88" s="4" t="n">
        <f aca="false">IF($C88="Navigation",$K88,0)</f>
        <v>0</v>
      </c>
      <c r="V88" s="4" t="n">
        <f aca="false">IF($C88="Sécurité",$K88,0)</f>
        <v>0</v>
      </c>
      <c r="W88" s="4" t="n">
        <f aca="false">IF($C88="Maintenance",$K88,0)</f>
        <v>0</v>
      </c>
      <c r="X88" s="4" t="n">
        <f aca="false">IF($C88="Confort",$K88,0)</f>
        <v>0</v>
      </c>
    </row>
    <row r="89" customFormat="false" ht="12.8" hidden="false" customHeight="false" outlineLevel="0" collapsed="false">
      <c r="J89" s="1" t="str">
        <f aca="false">IF(ISBLANK($B89),"",_xlfn.CEILING.PRECISE(IF(E89=12,D89*(1+Paramètres!$C$5),IF(E89=230,D89*(1+Paramètres!$C$4),IF(E89=Paramètres!$C$6,D89,'err'))),10))</f>
        <v/>
      </c>
      <c r="K89" s="1" t="str">
        <f aca="false">IF(ISBLANK($B89),"",J89*F89)</f>
        <v/>
      </c>
      <c r="L89" s="1" t="str">
        <f aca="false">IF(ISBLANK($B89),"",IF(G89="x",J89,0))</f>
        <v/>
      </c>
      <c r="M89" s="1" t="str">
        <f aca="false">IF(ISBLANK($B89),"",IF(F89&gt;=Paramètres!$C$7,L89,0))</f>
        <v/>
      </c>
      <c r="N89" s="1" t="str">
        <f aca="false">IF(ISBLANK($B89),"",IF(H89="x",J89,0))</f>
        <v/>
      </c>
      <c r="O89" s="1" t="str">
        <f aca="false">IF(ISBLANK($B89),"",IF(F89&gt;=Paramètres!$C$7,N89,0))</f>
        <v/>
      </c>
      <c r="Q89" s="4" t="n">
        <f aca="false">IF($C89="Navigation",$J89,0)</f>
        <v>0</v>
      </c>
      <c r="R89" s="4" t="n">
        <f aca="false">IF($C89="Sécurité",$J89,0)</f>
        <v>0</v>
      </c>
      <c r="S89" s="4" t="n">
        <f aca="false">IF($C89="Maintenance",$J89,0)</f>
        <v>0</v>
      </c>
      <c r="T89" s="4" t="n">
        <f aca="false">IF($C89="Confort",$J89,0)</f>
        <v>0</v>
      </c>
      <c r="U89" s="4" t="n">
        <f aca="false">IF($C89="Navigation",$K89,0)</f>
        <v>0</v>
      </c>
      <c r="V89" s="4" t="n">
        <f aca="false">IF($C89="Sécurité",$K89,0)</f>
        <v>0</v>
      </c>
      <c r="W89" s="4" t="n">
        <f aca="false">IF($C89="Maintenance",$K89,0)</f>
        <v>0</v>
      </c>
      <c r="X89" s="4" t="n">
        <f aca="false">IF($C89="Confort",$K89,0)</f>
        <v>0</v>
      </c>
    </row>
    <row r="90" customFormat="false" ht="12.8" hidden="false" customHeight="false" outlineLevel="0" collapsed="false">
      <c r="J90" s="1" t="str">
        <f aca="false">IF(ISBLANK($B90),"",_xlfn.CEILING.PRECISE(IF(E90=12,D90*(1+Paramètres!$C$5),IF(E90=230,D90*(1+Paramètres!$C$4),IF(E90=Paramètres!$C$6,D90,'err'))),10))</f>
        <v/>
      </c>
      <c r="K90" s="1" t="str">
        <f aca="false">IF(ISBLANK($B90),"",J90*F90)</f>
        <v/>
      </c>
      <c r="L90" s="1" t="str">
        <f aca="false">IF(ISBLANK($B90),"",IF(G90="x",J90,0))</f>
        <v/>
      </c>
      <c r="M90" s="1" t="str">
        <f aca="false">IF(ISBLANK($B90),"",IF(F90&gt;=Paramètres!$C$7,L90,0))</f>
        <v/>
      </c>
      <c r="N90" s="1" t="str">
        <f aca="false">IF(ISBLANK($B90),"",IF(H90="x",J90,0))</f>
        <v/>
      </c>
      <c r="O90" s="1" t="str">
        <f aca="false">IF(ISBLANK($B90),"",IF(F90&gt;=Paramètres!$C$7,N90,0))</f>
        <v/>
      </c>
      <c r="Q90" s="4" t="n">
        <f aca="false">IF($C90="Navigation",$J90,0)</f>
        <v>0</v>
      </c>
      <c r="R90" s="4" t="n">
        <f aca="false">IF($C90="Sécurité",$J90,0)</f>
        <v>0</v>
      </c>
      <c r="S90" s="4" t="n">
        <f aca="false">IF($C90="Maintenance",$J90,0)</f>
        <v>0</v>
      </c>
      <c r="T90" s="4" t="n">
        <f aca="false">IF($C90="Confort",$J90,0)</f>
        <v>0</v>
      </c>
      <c r="U90" s="4" t="n">
        <f aca="false">IF($C90="Navigation",$K90,0)</f>
        <v>0</v>
      </c>
      <c r="V90" s="4" t="n">
        <f aca="false">IF($C90="Sécurité",$K90,0)</f>
        <v>0</v>
      </c>
      <c r="W90" s="4" t="n">
        <f aca="false">IF($C90="Maintenance",$K90,0)</f>
        <v>0</v>
      </c>
      <c r="X90" s="4" t="n">
        <f aca="false">IF($C90="Confort",$K90,0)</f>
        <v>0</v>
      </c>
    </row>
    <row r="91" customFormat="false" ht="12.8" hidden="false" customHeight="false" outlineLevel="0" collapsed="false">
      <c r="J91" s="1" t="str">
        <f aca="false">IF(ISBLANK($B91),"",_xlfn.CEILING.PRECISE(IF(E91=12,D91*(1+Paramètres!$C$5),IF(E91=230,D91*(1+Paramètres!$C$4),IF(E91=Paramètres!$C$6,D91,'err'))),10))</f>
        <v/>
      </c>
      <c r="K91" s="1" t="str">
        <f aca="false">IF(ISBLANK($B91),"",J91*F91)</f>
        <v/>
      </c>
      <c r="L91" s="1" t="str">
        <f aca="false">IF(ISBLANK($B91),"",IF(G91="x",J91,0))</f>
        <v/>
      </c>
      <c r="M91" s="1" t="str">
        <f aca="false">IF(ISBLANK($B91),"",IF(F91&gt;=Paramètres!$C$7,L91,0))</f>
        <v/>
      </c>
      <c r="N91" s="1" t="str">
        <f aca="false">IF(ISBLANK($B91),"",IF(H91="x",J91,0))</f>
        <v/>
      </c>
      <c r="O91" s="1" t="str">
        <f aca="false">IF(ISBLANK($B91),"",IF(F91&gt;=Paramètres!$C$7,N91,0))</f>
        <v/>
      </c>
      <c r="Q91" s="4" t="n">
        <f aca="false">IF($C91="Navigation",$J91,0)</f>
        <v>0</v>
      </c>
      <c r="R91" s="4" t="n">
        <f aca="false">IF($C91="Sécurité",$J91,0)</f>
        <v>0</v>
      </c>
      <c r="S91" s="4" t="n">
        <f aca="false">IF($C91="Maintenance",$J91,0)</f>
        <v>0</v>
      </c>
      <c r="T91" s="4" t="n">
        <f aca="false">IF($C91="Confort",$J91,0)</f>
        <v>0</v>
      </c>
      <c r="U91" s="4" t="n">
        <f aca="false">IF($C91="Navigation",$K91,0)</f>
        <v>0</v>
      </c>
      <c r="V91" s="4" t="n">
        <f aca="false">IF($C91="Sécurité",$K91,0)</f>
        <v>0</v>
      </c>
      <c r="W91" s="4" t="n">
        <f aca="false">IF($C91="Maintenance",$K91,0)</f>
        <v>0</v>
      </c>
      <c r="X91" s="4" t="n">
        <f aca="false">IF($C91="Confort",$K91,0)</f>
        <v>0</v>
      </c>
    </row>
    <row r="92" customFormat="false" ht="12.8" hidden="false" customHeight="false" outlineLevel="0" collapsed="false">
      <c r="J92" s="1" t="str">
        <f aca="false">IF(ISBLANK($B92),"",_xlfn.CEILING.PRECISE(IF(E92=12,D92*(1+Paramètres!$C$5),IF(E92=230,D92*(1+Paramètres!$C$4),IF(E92=Paramètres!$C$6,D92,'err'))),10))</f>
        <v/>
      </c>
      <c r="K92" s="1" t="str">
        <f aca="false">IF(ISBLANK($B92),"",J92*F92)</f>
        <v/>
      </c>
      <c r="L92" s="1" t="str">
        <f aca="false">IF(ISBLANK($B92),"",IF(G92="x",J92,0))</f>
        <v/>
      </c>
      <c r="M92" s="1" t="str">
        <f aca="false">IF(ISBLANK($B92),"",IF(F92&gt;=Paramètres!$C$7,L92,0))</f>
        <v/>
      </c>
      <c r="N92" s="1" t="str">
        <f aca="false">IF(ISBLANK($B92),"",IF(H92="x",J92,0))</f>
        <v/>
      </c>
      <c r="O92" s="1" t="str">
        <f aca="false">IF(ISBLANK($B92),"",IF(F92&gt;=Paramètres!$C$7,N92,0))</f>
        <v/>
      </c>
      <c r="Q92" s="4" t="n">
        <f aca="false">IF($C92="Navigation",$J92,0)</f>
        <v>0</v>
      </c>
      <c r="R92" s="4" t="n">
        <f aca="false">IF($C92="Sécurité",$J92,0)</f>
        <v>0</v>
      </c>
      <c r="S92" s="4" t="n">
        <f aca="false">IF($C92="Maintenance",$J92,0)</f>
        <v>0</v>
      </c>
      <c r="T92" s="4" t="n">
        <f aca="false">IF($C92="Confort",$J92,0)</f>
        <v>0</v>
      </c>
      <c r="U92" s="4" t="n">
        <f aca="false">IF($C92="Navigation",$K92,0)</f>
        <v>0</v>
      </c>
      <c r="V92" s="4" t="n">
        <f aca="false">IF($C92="Sécurité",$K92,0)</f>
        <v>0</v>
      </c>
      <c r="W92" s="4" t="n">
        <f aca="false">IF($C92="Maintenance",$K92,0)</f>
        <v>0</v>
      </c>
      <c r="X92" s="4" t="n">
        <f aca="false">IF($C92="Confort",$K92,0)</f>
        <v>0</v>
      </c>
    </row>
    <row r="93" customFormat="false" ht="12.8" hidden="false" customHeight="false" outlineLevel="0" collapsed="false">
      <c r="J93" s="1" t="str">
        <f aca="false">IF(ISBLANK($B93),"",_xlfn.CEILING.PRECISE(IF(E93=12,D93*(1+Paramètres!$C$5),IF(E93=230,D93*(1+Paramètres!$C$4),IF(E93=Paramètres!$C$6,D93,'err'))),10))</f>
        <v/>
      </c>
      <c r="K93" s="1" t="str">
        <f aca="false">IF(ISBLANK($B93),"",J93*F93)</f>
        <v/>
      </c>
      <c r="L93" s="1" t="str">
        <f aca="false">IF(ISBLANK($B93),"",IF(G93="x",J93,0))</f>
        <v/>
      </c>
      <c r="M93" s="1" t="str">
        <f aca="false">IF(ISBLANK($B93),"",IF(F93&gt;=Paramètres!$C$7,L93,0))</f>
        <v/>
      </c>
      <c r="N93" s="1" t="str">
        <f aca="false">IF(ISBLANK($B93),"",IF(H93="x",J93,0))</f>
        <v/>
      </c>
      <c r="O93" s="1" t="str">
        <f aca="false">IF(ISBLANK($B93),"",IF(F93&gt;=Paramètres!$C$7,N93,0))</f>
        <v/>
      </c>
      <c r="Q93" s="4" t="n">
        <f aca="false">IF($C93="Navigation",$J93,0)</f>
        <v>0</v>
      </c>
      <c r="R93" s="4" t="n">
        <f aca="false">IF($C93="Sécurité",$J93,0)</f>
        <v>0</v>
      </c>
      <c r="S93" s="4" t="n">
        <f aca="false">IF($C93="Maintenance",$J93,0)</f>
        <v>0</v>
      </c>
      <c r="T93" s="4" t="n">
        <f aca="false">IF($C93="Confort",$J93,0)</f>
        <v>0</v>
      </c>
      <c r="U93" s="4" t="n">
        <f aca="false">IF($C93="Navigation",$K93,0)</f>
        <v>0</v>
      </c>
      <c r="V93" s="4" t="n">
        <f aca="false">IF($C93="Sécurité",$K93,0)</f>
        <v>0</v>
      </c>
      <c r="W93" s="4" t="n">
        <f aca="false">IF($C93="Maintenance",$K93,0)</f>
        <v>0</v>
      </c>
      <c r="X93" s="4" t="n">
        <f aca="false">IF($C93="Confort",$K93,0)</f>
        <v>0</v>
      </c>
    </row>
    <row r="94" customFormat="false" ht="12.8" hidden="false" customHeight="false" outlineLevel="0" collapsed="false">
      <c r="J94" s="1" t="str">
        <f aca="false">IF(ISBLANK($B94),"",_xlfn.CEILING.PRECISE(IF(E94=12,D94*(1+Paramètres!$C$5),IF(E94=230,D94*(1+Paramètres!$C$4),IF(E94=Paramètres!$C$6,D94,'err'))),10))</f>
        <v/>
      </c>
      <c r="K94" s="1" t="str">
        <f aca="false">IF(ISBLANK($B94),"",J94*F94)</f>
        <v/>
      </c>
      <c r="L94" s="1" t="str">
        <f aca="false">IF(ISBLANK($B94),"",IF(G94="x",J94,0))</f>
        <v/>
      </c>
      <c r="M94" s="1" t="str">
        <f aca="false">IF(ISBLANK($B94),"",IF(F94&gt;=Paramètres!$C$7,L94,0))</f>
        <v/>
      </c>
      <c r="N94" s="1" t="str">
        <f aca="false">IF(ISBLANK($B94),"",IF(H94="x",J94,0))</f>
        <v/>
      </c>
      <c r="O94" s="1" t="str">
        <f aca="false">IF(ISBLANK($B94),"",IF(F94&gt;=Paramètres!$C$7,N94,0))</f>
        <v/>
      </c>
      <c r="Q94" s="4" t="n">
        <f aca="false">IF($C94="Navigation",$J94,0)</f>
        <v>0</v>
      </c>
      <c r="R94" s="4" t="n">
        <f aca="false">IF($C94="Sécurité",$J94,0)</f>
        <v>0</v>
      </c>
      <c r="S94" s="4" t="n">
        <f aca="false">IF($C94="Maintenance",$J94,0)</f>
        <v>0</v>
      </c>
      <c r="T94" s="4" t="n">
        <f aca="false">IF($C94="Confort",$J94,0)</f>
        <v>0</v>
      </c>
      <c r="U94" s="4" t="n">
        <f aca="false">IF($C94="Navigation",$K94,0)</f>
        <v>0</v>
      </c>
      <c r="V94" s="4" t="n">
        <f aca="false">IF($C94="Sécurité",$K94,0)</f>
        <v>0</v>
      </c>
      <c r="W94" s="4" t="n">
        <f aca="false">IF($C94="Maintenance",$K94,0)</f>
        <v>0</v>
      </c>
      <c r="X94" s="4" t="n">
        <f aca="false">IF($C94="Confort",$K94,0)</f>
        <v>0</v>
      </c>
    </row>
    <row r="95" customFormat="false" ht="12.8" hidden="false" customHeight="false" outlineLevel="0" collapsed="false">
      <c r="J95" s="1" t="str">
        <f aca="false">IF(ISBLANK($B95),"",_xlfn.CEILING.PRECISE(IF(E95=12,D95*(1+Paramètres!$C$5),IF(E95=230,D95*(1+Paramètres!$C$4),IF(E95=Paramètres!$C$6,D95,'err'))),10))</f>
        <v/>
      </c>
      <c r="K95" s="1" t="str">
        <f aca="false">IF(ISBLANK($B95),"",J95*F95)</f>
        <v/>
      </c>
      <c r="L95" s="1" t="str">
        <f aca="false">IF(ISBLANK($B95),"",IF(G95="x",J95,0))</f>
        <v/>
      </c>
      <c r="M95" s="1" t="str">
        <f aca="false">IF(ISBLANK($B95),"",IF(F95&gt;=Paramètres!$C$7,L95,0))</f>
        <v/>
      </c>
      <c r="N95" s="1" t="str">
        <f aca="false">IF(ISBLANK($B95),"",IF(H95="x",J95,0))</f>
        <v/>
      </c>
      <c r="O95" s="1" t="str">
        <f aca="false">IF(ISBLANK($B95),"",IF(F95&gt;=Paramètres!$C$7,N95,0))</f>
        <v/>
      </c>
      <c r="Q95" s="4" t="n">
        <f aca="false">IF($C95="Navigation",$J95,0)</f>
        <v>0</v>
      </c>
      <c r="R95" s="4" t="n">
        <f aca="false">IF($C95="Sécurité",$J95,0)</f>
        <v>0</v>
      </c>
      <c r="S95" s="4" t="n">
        <f aca="false">IF($C95="Maintenance",$J95,0)</f>
        <v>0</v>
      </c>
      <c r="T95" s="4" t="n">
        <f aca="false">IF($C95="Confort",$J95,0)</f>
        <v>0</v>
      </c>
      <c r="U95" s="4" t="n">
        <f aca="false">IF($C95="Navigation",$K95,0)</f>
        <v>0</v>
      </c>
      <c r="V95" s="4" t="n">
        <f aca="false">IF($C95="Sécurité",$K95,0)</f>
        <v>0</v>
      </c>
      <c r="W95" s="4" t="n">
        <f aca="false">IF($C95="Maintenance",$K95,0)</f>
        <v>0</v>
      </c>
      <c r="X95" s="4" t="n">
        <f aca="false">IF($C95="Confort",$K95,0)</f>
        <v>0</v>
      </c>
    </row>
    <row r="96" customFormat="false" ht="12.8" hidden="false" customHeight="false" outlineLevel="0" collapsed="false">
      <c r="J96" s="1" t="str">
        <f aca="false">IF(ISBLANK($B96),"",_xlfn.CEILING.PRECISE(IF(E96=12,D96*(1+Paramètres!$C$5),IF(E96=230,D96*(1+Paramètres!$C$4),IF(E96=Paramètres!$C$6,D96,'err'))),10))</f>
        <v/>
      </c>
      <c r="K96" s="1" t="str">
        <f aca="false">IF(ISBLANK($B96),"",J96*F96)</f>
        <v/>
      </c>
      <c r="L96" s="1" t="str">
        <f aca="false">IF(ISBLANK($B96),"",IF(G96="x",J96,0))</f>
        <v/>
      </c>
      <c r="M96" s="1" t="str">
        <f aca="false">IF(ISBLANK($B96),"",IF(F96&gt;=Paramètres!$C$7,L96,0))</f>
        <v/>
      </c>
      <c r="N96" s="1" t="str">
        <f aca="false">IF(ISBLANK($B96),"",IF(H96="x",J96,0))</f>
        <v/>
      </c>
      <c r="O96" s="1" t="str">
        <f aca="false">IF(ISBLANK($B96),"",IF(F96&gt;=Paramètres!$C$7,N96,0))</f>
        <v/>
      </c>
      <c r="Q96" s="4" t="n">
        <f aca="false">IF($C96="Navigation",$J96,0)</f>
        <v>0</v>
      </c>
      <c r="R96" s="4" t="n">
        <f aca="false">IF($C96="Sécurité",$J96,0)</f>
        <v>0</v>
      </c>
      <c r="S96" s="4" t="n">
        <f aca="false">IF($C96="Maintenance",$J96,0)</f>
        <v>0</v>
      </c>
      <c r="T96" s="4" t="n">
        <f aca="false">IF($C96="Confort",$J96,0)</f>
        <v>0</v>
      </c>
      <c r="U96" s="4" t="n">
        <f aca="false">IF($C96="Navigation",$K96,0)</f>
        <v>0</v>
      </c>
      <c r="V96" s="4" t="n">
        <f aca="false">IF($C96="Sécurité",$K96,0)</f>
        <v>0</v>
      </c>
      <c r="W96" s="4" t="n">
        <f aca="false">IF($C96="Maintenance",$K96,0)</f>
        <v>0</v>
      </c>
      <c r="X96" s="4" t="n">
        <f aca="false">IF($C96="Confort",$K96,0)</f>
        <v>0</v>
      </c>
    </row>
    <row r="97" customFormat="false" ht="12.8" hidden="false" customHeight="false" outlineLevel="0" collapsed="false">
      <c r="J97" s="1" t="str">
        <f aca="false">IF(ISBLANK($B97),"",_xlfn.CEILING.PRECISE(IF(E97=12,D97*(1+Paramètres!$C$5),IF(E97=230,D97*(1+Paramètres!$C$4),IF(E97=Paramètres!$C$6,D97,'err'))),10))</f>
        <v/>
      </c>
      <c r="K97" s="1" t="str">
        <f aca="false">IF(ISBLANK($B97),"",J97*F97)</f>
        <v/>
      </c>
      <c r="L97" s="1" t="str">
        <f aca="false">IF(ISBLANK($B97),"",IF(G97="x",J97,0))</f>
        <v/>
      </c>
      <c r="M97" s="1" t="str">
        <f aca="false">IF(ISBLANK($B97),"",IF(F97&gt;=Paramètres!$C$7,L97,0))</f>
        <v/>
      </c>
      <c r="N97" s="1" t="str">
        <f aca="false">IF(ISBLANK($B97),"",IF(H97="x",J97,0))</f>
        <v/>
      </c>
      <c r="O97" s="1" t="str">
        <f aca="false">IF(ISBLANK($B97),"",IF(F97&gt;=Paramètres!$C$7,N97,0))</f>
        <v/>
      </c>
      <c r="Q97" s="4" t="n">
        <f aca="false">IF($C97="Navigation",$J97,0)</f>
        <v>0</v>
      </c>
      <c r="R97" s="4" t="n">
        <f aca="false">IF($C97="Sécurité",$J97,0)</f>
        <v>0</v>
      </c>
      <c r="S97" s="4" t="n">
        <f aca="false">IF($C97="Maintenance",$J97,0)</f>
        <v>0</v>
      </c>
      <c r="T97" s="4" t="n">
        <f aca="false">IF($C97="Confort",$J97,0)</f>
        <v>0</v>
      </c>
      <c r="U97" s="4" t="n">
        <f aca="false">IF($C97="Navigation",$K97,0)</f>
        <v>0</v>
      </c>
      <c r="V97" s="4" t="n">
        <f aca="false">IF($C97="Sécurité",$K97,0)</f>
        <v>0</v>
      </c>
      <c r="W97" s="4" t="n">
        <f aca="false">IF($C97="Maintenance",$K97,0)</f>
        <v>0</v>
      </c>
      <c r="X97" s="4" t="n">
        <f aca="false">IF($C97="Confort",$K97,0)</f>
        <v>0</v>
      </c>
    </row>
    <row r="98" customFormat="false" ht="12.8" hidden="false" customHeight="false" outlineLevel="0" collapsed="false">
      <c r="J98" s="1" t="str">
        <f aca="false">IF(ISBLANK($B98),"",_xlfn.CEILING.PRECISE(IF(E98=12,D98*(1+Paramètres!$C$5),IF(E98=230,D98*(1+Paramètres!$C$4),IF(E98=Paramètres!$C$6,D98,'err'))),10))</f>
        <v/>
      </c>
      <c r="K98" s="1" t="str">
        <f aca="false">IF(ISBLANK($B98),"",J98*F98)</f>
        <v/>
      </c>
      <c r="L98" s="1" t="str">
        <f aca="false">IF(ISBLANK($B98),"",IF(G98="x",J98,0))</f>
        <v/>
      </c>
      <c r="M98" s="1" t="str">
        <f aca="false">IF(ISBLANK($B98),"",IF(F98&gt;=Paramètres!$C$7,L98,0))</f>
        <v/>
      </c>
      <c r="N98" s="1" t="str">
        <f aca="false">IF(ISBLANK($B98),"",IF(H98="x",J98,0))</f>
        <v/>
      </c>
      <c r="O98" s="1" t="str">
        <f aca="false">IF(ISBLANK($B98),"",IF(F98&gt;=Paramètres!$C$7,N98,0))</f>
        <v/>
      </c>
      <c r="Q98" s="4" t="n">
        <f aca="false">IF($C98="Navigation",$J98,0)</f>
        <v>0</v>
      </c>
      <c r="R98" s="4" t="n">
        <f aca="false">IF($C98="Sécurité",$J98,0)</f>
        <v>0</v>
      </c>
      <c r="S98" s="4" t="n">
        <f aca="false">IF($C98="Maintenance",$J98,0)</f>
        <v>0</v>
      </c>
      <c r="T98" s="4" t="n">
        <f aca="false">IF($C98="Confort",$J98,0)</f>
        <v>0</v>
      </c>
      <c r="U98" s="4" t="n">
        <f aca="false">IF($C98="Navigation",$K98,0)</f>
        <v>0</v>
      </c>
      <c r="V98" s="4" t="n">
        <f aca="false">IF($C98="Sécurité",$K98,0)</f>
        <v>0</v>
      </c>
      <c r="W98" s="4" t="n">
        <f aca="false">IF($C98="Maintenance",$K98,0)</f>
        <v>0</v>
      </c>
      <c r="X98" s="4" t="n">
        <f aca="false">IF($C98="Confort",$K98,0)</f>
        <v>0</v>
      </c>
    </row>
    <row r="99" customFormat="false" ht="12.8" hidden="false" customHeight="false" outlineLevel="0" collapsed="false">
      <c r="J99" s="1" t="str">
        <f aca="false">IF(ISBLANK($B99),"",_xlfn.CEILING.PRECISE(IF(E99=12,D99*(1+Paramètres!$C$5),IF(E99=230,D99*(1+Paramètres!$C$4),IF(E99=Paramètres!$C$6,D99,'err'))),10))</f>
        <v/>
      </c>
      <c r="K99" s="1" t="str">
        <f aca="false">IF(ISBLANK($B99),"",J99*F99)</f>
        <v/>
      </c>
      <c r="L99" s="1" t="str">
        <f aca="false">IF(ISBLANK($B99),"",IF(G99="x",J99,0))</f>
        <v/>
      </c>
      <c r="M99" s="1" t="str">
        <f aca="false">IF(ISBLANK($B99),"",IF(F99&gt;=Paramètres!$C$7,L99,0))</f>
        <v/>
      </c>
      <c r="N99" s="1" t="str">
        <f aca="false">IF(ISBLANK($B99),"",IF(H99="x",J99,0))</f>
        <v/>
      </c>
      <c r="O99" s="1" t="str">
        <f aca="false">IF(ISBLANK($B99),"",IF(F99&gt;=Paramètres!$C$7,N99,0))</f>
        <v/>
      </c>
      <c r="Q99" s="4" t="n">
        <f aca="false">IF($C99="Navigation",$J99,0)</f>
        <v>0</v>
      </c>
      <c r="R99" s="4" t="n">
        <f aca="false">IF($C99="Sécurité",$J99,0)</f>
        <v>0</v>
      </c>
      <c r="S99" s="4" t="n">
        <f aca="false">IF($C99="Maintenance",$J99,0)</f>
        <v>0</v>
      </c>
      <c r="T99" s="4" t="n">
        <f aca="false">IF($C99="Confort",$J99,0)</f>
        <v>0</v>
      </c>
      <c r="U99" s="4" t="n">
        <f aca="false">IF($C99="Navigation",$K99,0)</f>
        <v>0</v>
      </c>
      <c r="V99" s="4" t="n">
        <f aca="false">IF($C99="Sécurité",$K99,0)</f>
        <v>0</v>
      </c>
      <c r="W99" s="4" t="n">
        <f aca="false">IF($C99="Maintenance",$K99,0)</f>
        <v>0</v>
      </c>
      <c r="X99" s="4" t="n">
        <f aca="false">IF($C99="Confort",$K99,0)</f>
        <v>0</v>
      </c>
    </row>
    <row r="100" customFormat="false" ht="12.8" hidden="false" customHeight="false" outlineLevel="0" collapsed="false">
      <c r="J100" s="1" t="str">
        <f aca="false">IF(ISBLANK($B100),"",_xlfn.CEILING.PRECISE(IF(E100=12,D100*(1+Paramètres!$C$5),IF(E100=230,D100*(1+Paramètres!$C$4),IF(E100=Paramètres!$C$6,D100,'err'))),10))</f>
        <v/>
      </c>
      <c r="K100" s="1" t="str">
        <f aca="false">IF(ISBLANK($B100),"",J100*F100)</f>
        <v/>
      </c>
      <c r="L100" s="1" t="str">
        <f aca="false">IF(ISBLANK($B100),"",IF(G100="x",J100,0))</f>
        <v/>
      </c>
      <c r="M100" s="1" t="str">
        <f aca="false">IF(ISBLANK($B100),"",IF(F100&gt;=Paramètres!$C$7,L100,0))</f>
        <v/>
      </c>
      <c r="N100" s="1" t="str">
        <f aca="false">IF(ISBLANK($B100),"",IF(H100="x",J100,0))</f>
        <v/>
      </c>
      <c r="O100" s="1" t="str">
        <f aca="false">IF(ISBLANK($B100),"",IF(F100&gt;=Paramètres!$C$7,N100,0))</f>
        <v/>
      </c>
      <c r="Q100" s="4" t="n">
        <f aca="false">IF($C100="Navigation",$J100,0)</f>
        <v>0</v>
      </c>
      <c r="R100" s="4" t="n">
        <f aca="false">IF($C100="Sécurité",$J100,0)</f>
        <v>0</v>
      </c>
      <c r="S100" s="4" t="n">
        <f aca="false">IF($C100="Maintenance",$J100,0)</f>
        <v>0</v>
      </c>
      <c r="T100" s="4" t="n">
        <f aca="false">IF($C100="Confort",$J100,0)</f>
        <v>0</v>
      </c>
      <c r="U100" s="4" t="n">
        <f aca="false">IF($C100="Navigation",$K100,0)</f>
        <v>0</v>
      </c>
      <c r="V100" s="4" t="n">
        <f aca="false">IF($C100="Sécurité",$K100,0)</f>
        <v>0</v>
      </c>
      <c r="W100" s="4" t="n">
        <f aca="false">IF($C100="Maintenance",$K100,0)</f>
        <v>0</v>
      </c>
      <c r="X100" s="4" t="n">
        <f aca="false">IF($C100="Confort",$K100,0)</f>
        <v>0</v>
      </c>
    </row>
  </sheetData>
  <mergeCells count="1">
    <mergeCell ref="Q2:X2"/>
  </mergeCells>
  <conditionalFormatting sqref="F1:F1048576">
    <cfRule type="cellIs" priority="2" operator="greaterThanOrEqual" aboveAverage="0" equalAverage="0" bottom="0" percent="0" rank="0" text="" dxfId="0">
      <formula>Paramètres!$C$7</formula>
    </cfRule>
  </conditionalFormatting>
  <conditionalFormatting sqref="E1:E1048576">
    <cfRule type="cellIs" priority="3" operator="equal" aboveAverage="0" equalAverage="0" bottom="0" percent="0" rank="0" text="" dxfId="1">
      <formula>Paramètres!$C$6</formula>
    </cfRule>
    <cfRule type="cellIs" priority="4" operator="equal" aboveAverage="0" equalAverage="0" bottom="0" percent="0" rank="0" text="" dxfId="2">
      <formula>230</formula>
    </cfRule>
    <cfRule type="cellIs" priority="5" operator="equal" aboveAverage="0" equalAverage="0" bottom="0" percent="0" rank="0" text="" dxfId="3">
      <formula>12</formula>
    </cfRule>
  </conditionalFormatting>
  <conditionalFormatting sqref="D1:D1048576">
    <cfRule type="cellIs" priority="6" operator="greaterThanOrEqual" aboveAverage="0" equalAverage="0" bottom="0" percent="0" rank="0" text="" dxfId="0">
      <formula>250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46"/>
    <col collapsed="false" customWidth="true" hidden="false" outlineLevel="0" max="2" min="2" style="1" width="53.97"/>
    <col collapsed="false" customWidth="true" hidden="false" outlineLevel="0" max="3" min="3" style="3" width="6.62"/>
  </cols>
  <sheetData>
    <row r="2" s="9" customFormat="true" ht="12.8" hidden="false" customHeight="false" outlineLevel="0" collapsed="false">
      <c r="B2" s="6" t="s">
        <v>36</v>
      </c>
      <c r="C2" s="5" t="s">
        <v>37</v>
      </c>
    </row>
    <row r="3" customFormat="false" ht="5.7" hidden="false" customHeight="true" outlineLevel="0" collapsed="false"/>
    <row r="4" customFormat="false" ht="12.8" hidden="false" customHeight="false" outlineLevel="0" collapsed="false">
      <c r="B4" s="1" t="s">
        <v>38</v>
      </c>
      <c r="C4" s="10" t="n">
        <v>0.2</v>
      </c>
    </row>
    <row r="5" customFormat="false" ht="12.8" hidden="false" customHeight="false" outlineLevel="0" collapsed="false">
      <c r="B5" s="1" t="s">
        <v>39</v>
      </c>
      <c r="C5" s="10" t="n">
        <v>0.1</v>
      </c>
    </row>
    <row r="6" customFormat="false" ht="12.8" hidden="false" customHeight="false" outlineLevel="0" collapsed="false">
      <c r="B6" s="1" t="s">
        <v>40</v>
      </c>
      <c r="C6" s="3" t="n">
        <v>24</v>
      </c>
    </row>
    <row r="7" customFormat="false" ht="12.8" hidden="false" customHeight="false" outlineLevel="0" collapsed="false">
      <c r="B7" s="1" t="s">
        <v>41</v>
      </c>
      <c r="C7" s="10" t="n">
        <v>0.5</v>
      </c>
    </row>
    <row r="8" customFormat="false" ht="12.8" hidden="false" customHeight="false" outlineLevel="0" collapsed="false">
      <c r="B8" s="1" t="s">
        <v>42</v>
      </c>
      <c r="C8" s="3" t="n">
        <v>1.1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2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46"/>
    <col collapsed="false" customWidth="true" hidden="false" outlineLevel="0" max="2" min="2" style="1" width="64.34"/>
    <col collapsed="false" customWidth="true" hidden="false" outlineLevel="0" max="3" min="3" style="0" width="6.84"/>
  </cols>
  <sheetData>
    <row r="2" customFormat="false" ht="12.8" hidden="false" customHeight="false" outlineLevel="0" collapsed="false">
      <c r="B2" s="6" t="s">
        <v>43</v>
      </c>
      <c r="C2" s="9" t="n">
        <f aca="false">_xlfn.CEILING.PRECISE(SUM(Consommateurs!K4:K1000)/1000,0.1)</f>
        <v>0.5</v>
      </c>
    </row>
    <row r="3" customFormat="false" ht="12.8" hidden="false" customHeight="false" outlineLevel="0" collapsed="false">
      <c r="B3" s="6" t="s">
        <v>44</v>
      </c>
      <c r="C3" s="9" t="n">
        <f aca="false">24*C2</f>
        <v>12</v>
      </c>
    </row>
    <row r="4" customFormat="false" ht="12.8" hidden="false" customHeight="false" outlineLevel="0" collapsed="false">
      <c r="B4" s="1" t="s">
        <v>45</v>
      </c>
      <c r="C4" s="0" t="n">
        <f aca="false">MAX(Consommateurs!L4:L1000)</f>
        <v>960</v>
      </c>
    </row>
    <row r="5" customFormat="false" ht="12.8" hidden="false" customHeight="false" outlineLevel="0" collapsed="false">
      <c r="B5" s="1" t="s">
        <v>46</v>
      </c>
      <c r="C5" s="0" t="n">
        <f aca="false">SUM(Consommateurs!M4:M1001)</f>
        <v>250</v>
      </c>
    </row>
    <row r="6" customFormat="false" ht="12.8" hidden="false" customHeight="false" outlineLevel="0" collapsed="false">
      <c r="B6" s="6" t="s">
        <v>47</v>
      </c>
      <c r="C6" s="9" t="n">
        <f aca="false">_xlfn.CEILING.PRECISE(SUM(C4:C5)*Paramètres!$C$8,100)</f>
        <v>1400</v>
      </c>
    </row>
    <row r="7" customFormat="false" ht="12.8" hidden="false" customHeight="false" outlineLevel="0" collapsed="false">
      <c r="B7" s="1" t="s">
        <v>48</v>
      </c>
      <c r="C7" s="0" t="n">
        <f aca="false">MAX(Consommateurs!N4:N1000)</f>
        <v>1920</v>
      </c>
    </row>
    <row r="8" customFormat="false" ht="12.8" hidden="false" customHeight="false" outlineLevel="0" collapsed="false">
      <c r="B8" s="1" t="s">
        <v>49</v>
      </c>
      <c r="C8" s="0" t="n">
        <f aca="false">SUM(Consommateurs!O4:O1001)</f>
        <v>150</v>
      </c>
    </row>
    <row r="9" customFormat="false" ht="12.8" hidden="false" customHeight="false" outlineLevel="0" collapsed="false">
      <c r="B9" s="6" t="s">
        <v>50</v>
      </c>
      <c r="C9" s="9" t="n">
        <f aca="false">_xlfn.CEILING.PRECISE(SUM(C7:C8)*Paramètres!$C$8,100)</f>
        <v>2300</v>
      </c>
    </row>
    <row r="11" customFormat="false" ht="12.8" hidden="false" customHeight="false" outlineLevel="0" collapsed="false">
      <c r="B11" s="6" t="s">
        <v>51</v>
      </c>
    </row>
    <row r="12" customFormat="false" ht="12.8" hidden="false" customHeight="false" outlineLevel="0" collapsed="false">
      <c r="B12" s="1" t="s">
        <v>15</v>
      </c>
      <c r="C12" s="0" t="n">
        <f aca="false">SUM(Consommateurs!Q4:Q1000)</f>
        <v>530</v>
      </c>
    </row>
    <row r="13" customFormat="false" ht="12.8" hidden="false" customHeight="false" outlineLevel="0" collapsed="false">
      <c r="B13" s="1" t="s">
        <v>32</v>
      </c>
      <c r="C13" s="0" t="n">
        <f aca="false">SUM(Consommateurs!R4:R1000)</f>
        <v>200</v>
      </c>
    </row>
    <row r="14" customFormat="false" ht="12.8" hidden="false" customHeight="false" outlineLevel="0" collapsed="false">
      <c r="B14" s="1" t="s">
        <v>30</v>
      </c>
      <c r="C14" s="0" t="n">
        <f aca="false">SUM(Consommateurs!S4:S1000)</f>
        <v>1920</v>
      </c>
    </row>
    <row r="15" customFormat="false" ht="12.8" hidden="false" customHeight="false" outlineLevel="0" collapsed="false">
      <c r="B15" s="1" t="s">
        <v>23</v>
      </c>
      <c r="C15" s="0" t="n">
        <f aca="false">SUM(Consommateurs!T4:T1000)</f>
        <v>5980</v>
      </c>
    </row>
    <row r="17" customFormat="false" ht="12.8" hidden="false" customHeight="false" outlineLevel="0" collapsed="false">
      <c r="B17" s="6" t="s">
        <v>52</v>
      </c>
    </row>
    <row r="18" customFormat="false" ht="12.8" hidden="false" customHeight="false" outlineLevel="0" collapsed="false">
      <c r="B18" s="1" t="s">
        <v>15</v>
      </c>
      <c r="C18" s="0" t="n">
        <f aca="false">_xlfn.CEILING.PRECISE(SUM(Consommateurs!U4:U1000))</f>
        <v>215</v>
      </c>
    </row>
    <row r="19" customFormat="false" ht="12.8" hidden="false" customHeight="false" outlineLevel="0" collapsed="false">
      <c r="B19" s="1" t="s">
        <v>32</v>
      </c>
      <c r="C19" s="0" t="n">
        <f aca="false">_xlfn.CEILING.PRECISE(SUM(Consommateurs!V4:V1000))</f>
        <v>1</v>
      </c>
    </row>
    <row r="20" customFormat="false" ht="12.8" hidden="false" customHeight="false" outlineLevel="0" collapsed="false">
      <c r="B20" s="1" t="s">
        <v>30</v>
      </c>
      <c r="C20" s="0" t="n">
        <f aca="false">_xlfn.CEILING.PRECISE(SUM(Consommateurs!W4:W1000))</f>
        <v>20</v>
      </c>
    </row>
    <row r="21" customFormat="false" ht="12.8" hidden="false" customHeight="false" outlineLevel="0" collapsed="false">
      <c r="B21" s="1" t="s">
        <v>23</v>
      </c>
      <c r="C21" s="0" t="n">
        <f aca="false">_xlfn.CEILING.PRECISE(SUM(Consommateurs!X4:X1000))</f>
        <v>201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2022-11-22T11:59:40Z</dcterms:created>
  <dc:creator/>
  <dc:description/>
  <dc:language>fr-FR</dc:language>
  <cp:lastModifiedBy/>
  <dcterms:modified xsi:type="dcterms:W3CDTF">2022-11-23T11:09:54Z</dcterms:modified>
  <cp:revision>117</cp:revision>
  <dc:subject/>
  <dc:title/>
</cp:coreProperties>
</file>