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6DA6B10A-2CF7-4E79-BD8A-D08953ED8D47}" xr6:coauthVersionLast="47" xr6:coauthVersionMax="47" xr10:uidLastSave="{00000000-0000-0000-0000-000000000000}"/>
  <bookViews>
    <workbookView xWindow="-96" yWindow="-96" windowWidth="17472" windowHeight="10992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23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1" l="1"/>
  <c r="E11" i="21"/>
  <c r="F11" i="21"/>
  <c r="B4" i="23"/>
  <c r="F22" i="23"/>
  <c r="D22" i="23"/>
  <c r="C22" i="23"/>
  <c r="B22" i="23"/>
  <c r="B12" i="23" s="1"/>
  <c r="A22" i="23"/>
  <c r="A20" i="23"/>
  <c r="C12" i="23"/>
  <c r="E12" i="23" s="1"/>
  <c r="G12" i="23" s="1"/>
  <c r="I12" i="23" s="1"/>
  <c r="B37" i="23"/>
  <c r="C32" i="23"/>
  <c r="C31" i="23"/>
  <c r="C28" i="23"/>
  <c r="C25" i="23"/>
  <c r="E24" i="23"/>
  <c r="C24" i="23"/>
  <c r="B24" i="23"/>
  <c r="C20" i="23"/>
  <c r="C15" i="23"/>
  <c r="C13" i="23"/>
  <c r="E10" i="23"/>
  <c r="E4" i="23" s="1"/>
  <c r="G4" i="23" s="1"/>
  <c r="C10" i="23"/>
  <c r="C7" i="23"/>
  <c r="C6" i="23"/>
  <c r="C5" i="23"/>
  <c r="C4" i="23" s="1"/>
  <c r="A11" i="12"/>
  <c r="E20" i="14"/>
  <c r="A9" i="12"/>
  <c r="A12" i="12"/>
  <c r="E14" i="12"/>
  <c r="G14" i="12" s="1"/>
  <c r="I14" i="12" s="1"/>
  <c r="B37" i="12"/>
  <c r="B35" i="14"/>
  <c r="B21" i="16"/>
  <c r="B34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B14" i="12"/>
  <c r="B9" i="12"/>
  <c r="C4" i="12"/>
  <c r="E4" i="12" s="1"/>
  <c r="B4" i="12"/>
  <c r="B34" i="23" l="1"/>
  <c r="C34" i="23"/>
  <c r="I4" i="23"/>
  <c r="B35" i="23"/>
  <c r="G24" i="23"/>
  <c r="I24" i="23" s="1"/>
  <c r="B16" i="19"/>
  <c r="B34" i="12"/>
  <c r="C34" i="12"/>
  <c r="G28" i="12"/>
  <c r="I28" i="12" s="1"/>
  <c r="G4" i="12"/>
  <c r="I4" i="12" s="1"/>
  <c r="B36" i="23" l="1"/>
  <c r="B38" i="23"/>
  <c r="B38" i="12"/>
  <c r="B35" i="12"/>
  <c r="B36" i="12" s="1"/>
  <c r="A13" i="21" l="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I21" i="18" s="1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I16" i="18" s="1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C20" i="14"/>
  <c r="C32" i="14" s="1"/>
  <c r="B20" i="14"/>
  <c r="F18" i="14"/>
  <c r="F17" i="14"/>
  <c r="F16" i="14"/>
  <c r="F15" i="14"/>
  <c r="E14" i="14" s="1"/>
  <c r="G14" i="14" s="1"/>
  <c r="I14" i="14" s="1"/>
  <c r="C14" i="14"/>
  <c r="B14" i="14"/>
  <c r="F12" i="14"/>
  <c r="C4" i="14"/>
  <c r="B4" i="14"/>
  <c r="B15" i="21" l="1"/>
  <c r="E4" i="18"/>
  <c r="G4" i="18" s="1"/>
  <c r="I4" i="18" s="1"/>
  <c r="G7" i="19"/>
  <c r="I7" i="19" s="1"/>
  <c r="C13" i="19"/>
  <c r="G4" i="19"/>
  <c r="I4" i="19" s="1"/>
  <c r="G11" i="18"/>
  <c r="I11" i="18" s="1"/>
  <c r="E4" i="16"/>
  <c r="G4" i="16" s="1"/>
  <c r="I4" i="16" s="1"/>
  <c r="G15" i="16"/>
  <c r="I15" i="16" s="1"/>
  <c r="G8" i="16"/>
  <c r="C18" i="16"/>
  <c r="G4" i="14"/>
  <c r="I4" i="14" s="1"/>
  <c r="B36" i="14" s="1"/>
  <c r="B18" i="21" l="1"/>
  <c r="B35" i="18"/>
  <c r="B19" i="16"/>
  <c r="B20" i="16" s="1"/>
  <c r="H11" i="21" s="1"/>
  <c r="I8" i="16"/>
  <c r="B22" i="16" s="1"/>
  <c r="E13" i="21"/>
  <c r="B32" i="18"/>
  <c r="B33" i="18" s="1"/>
  <c r="I11" i="21" s="1"/>
  <c r="B17" i="19"/>
  <c r="B14" i="19"/>
  <c r="B33" i="14"/>
  <c r="B34" i="14" s="1"/>
  <c r="G11" i="21" s="1"/>
  <c r="B16" i="21" l="1"/>
  <c r="G13" i="21"/>
  <c r="B15" i="19"/>
  <c r="J11" i="21" s="1"/>
  <c r="I13" i="21" s="1"/>
</calcChain>
</file>

<file path=xl/sharedStrings.xml><?xml version="1.0" encoding="utf-8"?>
<sst xmlns="http://schemas.openxmlformats.org/spreadsheetml/2006/main" count="668" uniqueCount="301">
  <si>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</si>
  <si>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</si>
  <si>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</si>
  <si>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</si>
  <si>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</si>
  <si>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</si>
  <si>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</si>
  <si>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</si>
  <si>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</si>
  <si>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</si>
  <si>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</si>
  <si>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</si>
  <si>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</si>
  <si>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</si>
  <si>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</si>
  <si>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</si>
  <si>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</si>
  <si>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</si>
  <si>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</si>
  <si>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</si>
  <si>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</si>
  <si>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</si>
  <si>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</si>
  <si>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</si>
  <si>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</si>
  <si>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</si>
  <si>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</si>
  <si>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</si>
  <si>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</si>
  <si>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</si>
  <si>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</si>
  <si>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</si>
  <si>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</si>
  <si>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</si>
  <si>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</si>
  <si>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</si>
  <si>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</si>
  <si>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</si>
  <si>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</si>
  <si>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</si>
  <si>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</si>
  <si>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</si>
  <si>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</si>
  <si>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</si>
  <si>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</si>
  <si>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</si>
  <si>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</si>
  <si>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</si>
  <si>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</si>
  <si>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</si>
  <si>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</si>
  <si>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</si>
  <si>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</si>
  <si>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</si>
  <si>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</si>
  <si>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</si>
  <si>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</si>
  <si>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</si>
  <si>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</si>
  <si>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</si>
  <si>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</si>
  <si>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</si>
  <si>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</si>
  <si>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</si>
  <si>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</si>
  <si>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</si>
  <si>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</si>
  <si>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</si>
  <si>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</si>
  <si>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</si>
  <si>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</si>
  <si>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</si>
  <si>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</si>
  <si>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</si>
  <si>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</si>
  <si>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</si>
  <si>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</si>
  <si>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</si>
  <si>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</si>
  <si>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</si>
  <si>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</si>
  <si>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</si>
  <si>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</si>
  <si>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</si>
  <si>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</si>
  <si>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</si>
  <si>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</si>
  <si>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</si>
  <si>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</si>
  <si>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</si>
  <si>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</si>
  <si>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</si>
  <si>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</si>
  <si>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</si>
  <si>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</si>
  <si>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</si>
  <si>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</si>
  <si>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</si>
  <si>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</si>
  <si>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</si>
  <si>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</si>
  <si>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</si>
  <si>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</si>
  <si>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</si>
  <si>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</si>
  <si>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</si>
  <si>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</si>
  <si>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</si>
  <si>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</si>
  <si>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</si>
  <si>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</si>
  <si>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</si>
  <si>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</si>
  <si>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</si>
  <si>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</si>
  <si>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</si>
  <si>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</si>
  <si>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</si>
  <si>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</si>
  <si>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</si>
  <si>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</si>
  <si>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</si>
  <si>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</si>
  <si>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</si>
  <si>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</si>
  <si>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</si>
  <si>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</si>
  <si>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</si>
  <si>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</si>
  <si>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</si>
  <si>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</si>
  <si>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</si>
  <si>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</si>
  <si>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</si>
  <si>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</si>
  <si>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</si>
  <si>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</si>
  <si>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</si>
  <si>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</si>
  <si>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</si>
  <si>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</si>
  <si>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</si>
  <si>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</si>
  <si>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</si>
  <si>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</si>
  <si>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</si>
  <si>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</si>
  <si>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</si>
  <si>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</si>
  <si>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</si>
  <si>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</si>
  <si>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</si>
  <si>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</si>
  <si>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</si>
  <si>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</si>
  <si>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</si>
  <si>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</si>
  <si>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</si>
  <si>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</si>
  <si>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</si>
  <si>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</si>
  <si>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</si>
  <si>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</si>
  <si>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</si>
  <si>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</si>
  <si>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</si>
  <si>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</si>
  <si>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</si>
  <si>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</si>
  <si>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</si>
  <si>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</si>
  <si>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</si>
  <si>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</si>
  <si>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</si>
  <si>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</si>
  <si>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</si>
  <si>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</si>
  <si>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</si>
  <si>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</si>
  <si>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</si>
  <si>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</si>
  <si>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</si>
  <si>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</si>
  <si>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</si>
  <si>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</si>
  <si>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</si>
  <si>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</si>
  <si>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</si>
  <si>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</si>
  <si>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</si>
  <si>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</si>
  <si>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</si>
  <si>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</si>
  <si>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</si>
  <si>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</si>
  <si>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</si>
  <si>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</si>
  <si>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</si>
  <si>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</si>
  <si>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</si>
  <si>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</si>
  <si>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</si>
  <si>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</si>
  <si>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</si>
  <si>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</si>
  <si>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</si>
  <si>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</si>
  <si>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</si>
  <si>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</si>
  <si>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</si>
  <si>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</si>
  <si>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</si>
  <si>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</si>
  <si>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</si>
  <si>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</si>
  <si>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</si>
  <si>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</si>
  <si>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</si>
  <si>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</si>
  <si>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</si>
  <si>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</si>
  <si>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</si>
  <si>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</si>
  <si>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</si>
  <si>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</si>
  <si>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</si>
  <si>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</si>
  <si>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</si>
  <si>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</si>
  <si>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</si>
  <si>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</si>
  <si>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</si>
  <si>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</si>
  <si>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</si>
  <si>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</si>
  <si>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</si>
  <si>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</si>
  <si>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</si>
  <si>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</si>
  <si>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</si>
  <si>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</si>
  <si>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</si>
  <si>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</si>
  <si>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</si>
  <si>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</si>
  <si>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</si>
  <si>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</si>
  <si>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</si>
  <si>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</si>
  <si>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</si>
  <si>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</si>
  <si>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</si>
  <si>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</si>
  <si>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</si>
  <si>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</si>
  <si>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</si>
  <si>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</si>
  <si>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</si>
  <si>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</si>
  <si>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</si>
  <si>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</si>
  <si>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</si>
  <si>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</si>
  <si>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</si>
  <si>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</si>
  <si>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</si>
  <si>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</si>
  <si>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</si>
  <si>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</si>
  <si>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</si>
  <si>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</si>
  <si>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</si>
  <si>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</si>
  <si>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</si>
  <si>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</si>
  <si>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</si>
  <si>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</si>
  <si>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</si>
  <si>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</si>
  <si>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</si>
  <si>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</si>
  <si>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</si>
  <si>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</si>
  <si>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</si>
  <si>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</si>
  <si>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</si>
  <si>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</si>
  <si>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</si>
  <si>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</si>
  <si>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</si>
  <si>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</si>
  <si>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</si>
  <si>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</si>
  <si>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</si>
  <si>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</si>
  <si>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</si>
  <si>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</si>
  <si>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</si>
  <si>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</si>
  <si>
    <t>nombre crédits ECTS validés</t>
  </si>
  <si>
    <t>nombre crédits ECTS encore à valider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</si>
</sst>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5" fillId="3" borderId="0" xfId="0" applyFont="1" applyFill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6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15488</xdr:rowOff>
    </xdr:from>
    <xdr:to>
      <xdr:col>9</xdr:col>
      <xdr:colOff>773440</xdr:colOff>
      <xdr:row>33</xdr:row>
      <xdr:rowOff>140303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8"/>
  <sheetViews>
    <sheetView tabSelected="1" zoomScale="93" zoomScaleNormal="85" workbookViewId="0">
      <selection activeCell="B17" sqref="B17"/>
    </sheetView>
  </sheetViews>
  <sheetFormatPr defaultColWidth="10.9453125" defaultRowHeight="14.4" x14ac:dyDescent="0.55000000000000004"/>
  <cols>
    <col min="1" max="1" width="29.73437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277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21" t="s">
        <v>13</v>
      </c>
      <c r="B12" s="22"/>
      <c r="C12" s="21" t="s">
        <v>23</v>
      </c>
      <c r="D12" s="22"/>
      <c r="E12" s="21" t="s">
        <v>24</v>
      </c>
      <c r="F12" s="22"/>
      <c r="G12" s="21" t="s">
        <v>25</v>
      </c>
      <c r="H12" s="22"/>
      <c r="I12" s="21" t="s">
        <v>26</v>
      </c>
      <c r="J12" s="22"/>
    </row>
    <row r="13" spans="1:11" x14ac:dyDescent="0.55000000000000004">
      <c r="A13" s="17">
        <f>AVERAGE(A11,B11)</f>
        <v>0</v>
      </c>
      <c r="B13" s="18"/>
      <c r="C13" s="17">
        <f>AVERAGE(C11,D11)</f>
        <v>0</v>
      </c>
      <c r="D13" s="18"/>
      <c r="E13" s="17">
        <f>AVERAGE(E11,F11)</f>
        <v>10</v>
      </c>
      <c r="F13" s="18"/>
      <c r="G13" s="17">
        <f>AVERAGE(G11,H11)</f>
        <v>10</v>
      </c>
      <c r="H13" s="18"/>
      <c r="I13" s="19">
        <f>AVERAGE(I11,J11)</f>
        <v>10</v>
      </c>
      <c r="J13" s="20"/>
      <c r="K13" s="15"/>
    </row>
    <row r="15" spans="1:11" x14ac:dyDescent="0.55000000000000004">
      <c r="A15" s="1" t="s">
        <v>289</v>
      </c>
      <c r="B15" s="15" t="str">
        <f>IF(E11+F11&gt;=26,"OUI","NON")</f>
        <v>NON</v>
      </c>
      <c r="D15" s="15"/>
    </row>
    <row r="16" spans="1:11" x14ac:dyDescent="0.55000000000000004">
      <c r="A16" s="1" t="s">
        <v>290</v>
      </c>
      <c r="B16" s="15" t="str">
        <f>IF(E11+F11+G11+H11&gt;=52,"OUI","NON")</f>
        <v>NON</v>
      </c>
      <c r="D16" s="15"/>
    </row>
    <row r="17" spans="1:2" x14ac:dyDescent="0.55000000000000004">
      <c r="A17" s="1" t="s">
        <v>299</v>
      </c>
      <c r="B17" s="16">
        <f>'Bulletin S5'!B38 + 'Bulletin S6'!B38 + 'Bulletin S7'!B36 + 'Bulletin S8'!B22 + 'Bulletin S9'!B35 + 'Bulletin S10'!B17</f>
        <v>180</v>
      </c>
    </row>
    <row r="18" spans="1:2" x14ac:dyDescent="0.55000000000000004">
      <c r="A18" s="1" t="s">
        <v>300</v>
      </c>
      <c r="B18">
        <f>300-B17</f>
        <v>120</v>
      </c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165" priority="21" operator="between">
      <formula>10</formula>
      <formula>20</formula>
    </cfRule>
    <cfRule type="cellIs" dxfId="164" priority="22" operator="between">
      <formula>0</formula>
      <formula>10</formula>
    </cfRule>
  </conditionalFormatting>
  <conditionalFormatting sqref="A13:J13">
    <cfRule type="expression" dxfId="163" priority="7">
      <formula>AND(A11&gt;=10, B11&gt;=10)</formula>
    </cfRule>
    <cfRule type="expression" dxfId="162" priority="8">
      <formula>OR(A11&lt;10, B11&lt;10)</formula>
    </cfRule>
  </conditionalFormatting>
  <conditionalFormatting sqref="B15:B16">
    <cfRule type="expression" dxfId="161" priority="1">
      <formula>B15="OUI"</formula>
    </cfRule>
    <cfRule type="expression" dxfId="160" priority="2">
      <formula>B15="NON"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285</v>
      </c>
      <c r="B1" s="7"/>
    </row>
    <row r="2" spans="1:9" ht="39.6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222</v>
      </c>
      <c r="H2" s="9" t="s">
        <v>280</v>
      </c>
      <c r="I2" s="9" t="s">
        <v>284</v>
      </c>
    </row>
    <row r="14" spans="1:9" x14ac:dyDescent="0.55000000000000004">
      <c r="A14" s="7" t="s">
        <v>219</v>
      </c>
    </row>
    <row r="15" spans="1:9" x14ac:dyDescent="0.55000000000000004">
      <c r="A15" s="7" t="s">
        <v>220</v>
      </c>
    </row>
    <row r="16" spans="1:9" x14ac:dyDescent="0.55000000000000004">
      <c r="A16" s="7" t="s">
        <v>221</v>
      </c>
    </row>
    <row r="17" spans="1:1" x14ac:dyDescent="0.55000000000000004">
      <c r="A17" s="7" t="s">
        <v>278</v>
      </c>
    </row>
    <row r="18" spans="1:1" x14ac:dyDescent="0.55000000000000004">
      <c r="A18" s="7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defaultColWidth="10.9453125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275</v>
      </c>
      <c r="B2" t="s">
        <v>128</v>
      </c>
      <c r="C2">
        <v>10</v>
      </c>
      <c r="G2" t="s">
        <v>291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E8FF-BACC-4AC9-A205-46AC401C6E4D}">
  <dimension ref="A1:I38"/>
  <sheetViews>
    <sheetView zoomScaleNormal="100" workbookViewId="0">
      <selection activeCell="D33" sqref="D33"/>
    </sheetView>
  </sheetViews>
  <sheetFormatPr defaultColWidth="10.9453125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B5+B6+B7+B10</f>
        <v>135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282</v>
      </c>
      <c r="E7">
        <v>10</v>
      </c>
      <c r="F7">
        <v>1</v>
      </c>
    </row>
    <row r="8" spans="1:9" x14ac:dyDescent="0.55000000000000004">
      <c r="D8" t="s">
        <v>281</v>
      </c>
      <c r="E8">
        <v>10</v>
      </c>
      <c r="F8">
        <v>2</v>
      </c>
    </row>
    <row r="9" spans="1:9" x14ac:dyDescent="0.55000000000000004">
      <c r="D9" t="s">
        <v>283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263</v>
      </c>
      <c r="B12">
        <f>B13+B15+B20+B22</f>
        <v>165</v>
      </c>
      <c r="C12">
        <f>C13+C15+C20+C22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261</v>
      </c>
      <c r="E13">
        <v>10</v>
      </c>
      <c r="F13">
        <v>1.5</v>
      </c>
    </row>
    <row r="14" spans="1:9" x14ac:dyDescent="0.55000000000000004">
      <c r="D14" t="s">
        <v>262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264</v>
      </c>
      <c r="E15">
        <v>10</v>
      </c>
      <c r="F15">
        <v>1</v>
      </c>
    </row>
    <row r="16" spans="1:9" x14ac:dyDescent="0.55000000000000004">
      <c r="D16" t="s">
        <v>265</v>
      </c>
      <c r="E16">
        <v>10</v>
      </c>
      <c r="F16">
        <v>1.5</v>
      </c>
    </row>
    <row r="17" spans="1:9" x14ac:dyDescent="0.55000000000000004">
      <c r="D17" t="s">
        <v>266</v>
      </c>
      <c r="E17">
        <v>10</v>
      </c>
      <c r="F17">
        <v>0.375</v>
      </c>
    </row>
    <row r="18" spans="1:9" x14ac:dyDescent="0.55000000000000004">
      <c r="D18" t="s">
        <v>267</v>
      </c>
      <c r="E18">
        <v>10</v>
      </c>
      <c r="F18">
        <v>0.375</v>
      </c>
    </row>
    <row r="19" spans="1:9" x14ac:dyDescent="0.55000000000000004">
      <c r="D19" t="s">
        <v>268</v>
      </c>
      <c r="E19">
        <v>10</v>
      </c>
      <c r="F19">
        <v>0.75</v>
      </c>
    </row>
    <row r="20" spans="1:9" x14ac:dyDescent="0.55000000000000004">
      <c r="A20" t="str">
        <f>IF('Read me'!B4&lt;&gt;"CIR","Algo et langage C","Théorie des graphes")</f>
        <v>Algo et langage C</v>
      </c>
      <c r="B20">
        <v>45</v>
      </c>
      <c r="C20">
        <f>F20+F21</f>
        <v>3</v>
      </c>
      <c r="D20" t="s">
        <v>261</v>
      </c>
      <c r="E20">
        <v>10</v>
      </c>
      <c r="F20">
        <v>2</v>
      </c>
    </row>
    <row r="21" spans="1:9" x14ac:dyDescent="0.55000000000000004">
      <c r="D21" t="s">
        <v>262</v>
      </c>
      <c r="E21">
        <v>10</v>
      </c>
      <c r="F21">
        <v>1</v>
      </c>
    </row>
    <row r="22" spans="1:9" x14ac:dyDescent="0.55000000000000004">
      <c r="A22" t="str">
        <f>IF('Read me'!B4&lt;&gt;"CIR","Linux"," ")</f>
        <v>Linux</v>
      </c>
      <c r="B22">
        <f>IF('Read me'!B4&lt;&gt;"CIR",15,)</f>
        <v>15</v>
      </c>
      <c r="C22">
        <f>IF('Read me'!B4&lt;&gt;"CIR",1,)</f>
        <v>1</v>
      </c>
      <c r="D22" t="str">
        <f>IF('Read me'!B4&lt;&gt;"CIR","note"," ")</f>
        <v>note</v>
      </c>
      <c r="E22">
        <v>10</v>
      </c>
      <c r="F22">
        <f>IF('Read me'!B4&lt;&gt;"CIR",1,)</f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269</v>
      </c>
      <c r="E25">
        <v>10</v>
      </c>
      <c r="F25">
        <v>0.7</v>
      </c>
    </row>
    <row r="26" spans="1:9" x14ac:dyDescent="0.55000000000000004">
      <c r="D26" t="s">
        <v>270</v>
      </c>
      <c r="E26">
        <v>10</v>
      </c>
      <c r="F26">
        <v>1.3</v>
      </c>
    </row>
    <row r="27" spans="1:9" ht="28.8" x14ac:dyDescent="0.55000000000000004">
      <c r="D27" s="12" t="s">
        <v>271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272</v>
      </c>
      <c r="E28">
        <v>10</v>
      </c>
      <c r="F28">
        <v>0.8</v>
      </c>
    </row>
    <row r="29" spans="1:9" x14ac:dyDescent="0.55000000000000004">
      <c r="D29" t="s">
        <v>273</v>
      </c>
      <c r="E29">
        <v>10</v>
      </c>
      <c r="F29">
        <v>0.6</v>
      </c>
    </row>
    <row r="30" spans="1:9" x14ac:dyDescent="0.55000000000000004">
      <c r="D30" t="s">
        <v>274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276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390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278</v>
      </c>
      <c r="B37">
        <f>H4+H12+H24</f>
        <v>30</v>
      </c>
    </row>
    <row r="38" spans="1:3" x14ac:dyDescent="0.55000000000000004">
      <c r="A38" s="7" t="s">
        <v>279</v>
      </c>
      <c r="B38">
        <f>I4+I12+I24</f>
        <v>30</v>
      </c>
    </row>
  </sheetData>
  <conditionalFormatting sqref="B36">
    <cfRule type="expression" dxfId="139" priority="1">
      <formula>B36&gt;11</formula>
    </cfRule>
    <cfRule type="expression" dxfId="138" priority="2">
      <formula>B36&gt;=10</formula>
    </cfRule>
    <cfRule type="expression" dxfId="137" priority="3">
      <formula>B36&lt;10</formula>
    </cfRule>
  </conditionalFormatting>
  <conditionalFormatting sqref="B38">
    <cfRule type="expression" dxfId="136" priority="13">
      <formula>B38=B37</formula>
    </cfRule>
    <cfRule type="expression" dxfId="135" priority="14">
      <formula>B38&lt;B37</formula>
    </cfRule>
  </conditionalFormatting>
  <conditionalFormatting sqref="G4">
    <cfRule type="expression" dxfId="134" priority="10">
      <formula>G4&gt;11</formula>
    </cfRule>
    <cfRule type="expression" dxfId="133" priority="11">
      <formula>G4&gt;=10</formula>
    </cfRule>
    <cfRule type="expression" dxfId="132" priority="12">
      <formula>G4&lt;10</formula>
    </cfRule>
  </conditionalFormatting>
  <conditionalFormatting sqref="G12">
    <cfRule type="expression" dxfId="131" priority="7">
      <formula>G12&gt;11</formula>
    </cfRule>
    <cfRule type="expression" dxfId="130" priority="8">
      <formula>G12&gt;=10</formula>
    </cfRule>
    <cfRule type="expression" dxfId="129" priority="9">
      <formula>G12&lt;10</formula>
    </cfRule>
  </conditionalFormatting>
  <conditionalFormatting sqref="G24">
    <cfRule type="expression" dxfId="128" priority="4">
      <formula>G24&gt;11</formula>
    </cfRule>
    <cfRule type="expression" dxfId="127" priority="5">
      <formula>G24&gt;=10</formula>
    </cfRule>
    <cfRule type="expression" dxfId="126" priority="6">
      <formula>G24&lt;10</formula>
    </cfRule>
  </conditionalFormatting>
  <conditionalFormatting sqref="I4">
    <cfRule type="expression" dxfId="125" priority="19">
      <formula>I4=H4</formula>
    </cfRule>
    <cfRule type="expression" dxfId="124" priority="20">
      <formula>I4&lt;H4</formula>
    </cfRule>
  </conditionalFormatting>
  <conditionalFormatting sqref="I12">
    <cfRule type="expression" dxfId="123" priority="17">
      <formula>I12=H12</formula>
    </cfRule>
    <cfRule type="expression" dxfId="122" priority="18">
      <formula>I12&lt;H12</formula>
    </cfRule>
  </conditionalFormatting>
  <conditionalFormatting sqref="I24">
    <cfRule type="expression" dxfId="121" priority="15">
      <formula>I24=H24</formula>
    </cfRule>
    <cfRule type="expression" dxfId="120" priority="16">
      <formula>I24&lt;H24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opLeftCell="A3" zoomScale="85" zoomScaleNormal="85" workbookViewId="0">
      <selection activeCell="A12" sqref="A12"/>
    </sheetView>
  </sheetViews>
  <sheetFormatPr defaultColWidth="10.9453125" defaultRowHeight="14.4" x14ac:dyDescent="0.55000000000000004"/>
  <cols>
    <col min="1" max="1" width="34.20703125" bestFit="1" customWidth="1"/>
    <col min="2" max="2" width="10.41796875" bestFit="1" customWidth="1"/>
    <col min="3" max="3" width="7.1562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278</v>
      </c>
      <c r="B37">
        <f>H4+H9+H14+H23+H28</f>
        <v>30</v>
      </c>
    </row>
    <row r="38" spans="1:3" x14ac:dyDescent="0.55000000000000004">
      <c r="A38" s="7" t="s">
        <v>279</v>
      </c>
      <c r="B38">
        <f>I4+I9+I14+I23+I28</f>
        <v>30</v>
      </c>
    </row>
  </sheetData>
  <conditionalFormatting sqref="B36">
    <cfRule type="expression" dxfId="119" priority="1">
      <formula>B36&gt;11</formula>
    </cfRule>
    <cfRule type="expression" dxfId="118" priority="2">
      <formula>B36&gt;=10</formula>
    </cfRule>
    <cfRule type="expression" dxfId="117" priority="3">
      <formula>B36&lt;10</formula>
    </cfRule>
  </conditionalFormatting>
  <conditionalFormatting sqref="B38">
    <cfRule type="expression" dxfId="116" priority="19">
      <formula>B38=B37</formula>
    </cfRule>
    <cfRule type="expression" dxfId="115" priority="20">
      <formula>B38&lt;B37</formula>
    </cfRule>
  </conditionalFormatting>
  <conditionalFormatting sqref="G4">
    <cfRule type="expression" dxfId="114" priority="16">
      <formula>G4&gt;11</formula>
    </cfRule>
    <cfRule type="expression" dxfId="113" priority="17">
      <formula>G4&gt;=10</formula>
    </cfRule>
    <cfRule type="expression" dxfId="112" priority="18">
      <formula>G4&lt;10</formula>
    </cfRule>
  </conditionalFormatting>
  <conditionalFormatting sqref="G9">
    <cfRule type="expression" dxfId="111" priority="13">
      <formula>G9&gt;11</formula>
    </cfRule>
    <cfRule type="expression" dxfId="110" priority="14">
      <formula>G9&gt;=10</formula>
    </cfRule>
    <cfRule type="expression" dxfId="109" priority="15">
      <formula>G9&lt;10</formula>
    </cfRule>
  </conditionalFormatting>
  <conditionalFormatting sqref="G14">
    <cfRule type="expression" dxfId="108" priority="10">
      <formula>G14&gt;11</formula>
    </cfRule>
    <cfRule type="expression" dxfId="107" priority="11">
      <formula>G14&gt;=10</formula>
    </cfRule>
    <cfRule type="expression" dxfId="106" priority="12">
      <formula>G14&lt;10</formula>
    </cfRule>
  </conditionalFormatting>
  <conditionalFormatting sqref="G23">
    <cfRule type="expression" dxfId="105" priority="7">
      <formula>G23&gt;11</formula>
    </cfRule>
    <cfRule type="expression" dxfId="104" priority="8">
      <formula>G23&gt;=10</formula>
    </cfRule>
    <cfRule type="expression" dxfId="103" priority="9">
      <formula>G23&lt;10</formula>
    </cfRule>
  </conditionalFormatting>
  <conditionalFormatting sqref="G28">
    <cfRule type="expression" dxfId="102" priority="4">
      <formula>G28&gt;11</formula>
    </cfRule>
    <cfRule type="expression" dxfId="101" priority="5">
      <formula>G28&gt;=10</formula>
    </cfRule>
    <cfRule type="expression" dxfId="100" priority="6">
      <formula>G28&lt;10</formula>
    </cfRule>
  </conditionalFormatting>
  <conditionalFormatting sqref="I4">
    <cfRule type="expression" dxfId="99" priority="29">
      <formula>I4=H4</formula>
    </cfRule>
    <cfRule type="expression" dxfId="98" priority="30">
      <formula>I4&lt;H4</formula>
    </cfRule>
  </conditionalFormatting>
  <conditionalFormatting sqref="I9">
    <cfRule type="expression" dxfId="97" priority="27">
      <formula>I9=H9</formula>
    </cfRule>
    <cfRule type="expression" dxfId="96" priority="28">
      <formula>I9&lt;H9</formula>
    </cfRule>
  </conditionalFormatting>
  <conditionalFormatting sqref="I14">
    <cfRule type="expression" dxfId="95" priority="21">
      <formula>I14=H14</formula>
    </cfRule>
    <cfRule type="expression" dxfId="94" priority="22">
      <formula>I14&lt;H14</formula>
    </cfRule>
  </conditionalFormatting>
  <conditionalFormatting sqref="I23">
    <cfRule type="expression" dxfId="93" priority="25">
      <formula>I23=H23</formula>
    </cfRule>
    <cfRule type="expression" dxfId="92" priority="26">
      <formula>I23&lt;H23</formula>
    </cfRule>
  </conditionalFormatting>
  <conditionalFormatting sqref="I28">
    <cfRule type="expression" dxfId="91" priority="23">
      <formula>I28=H28</formula>
    </cfRule>
    <cfRule type="expression" dxfId="90" priority="24">
      <formula>I28&lt;H28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defaultColWidth="10.9453125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zoomScale="85" zoomScaleNormal="85" workbookViewId="0">
      <selection activeCell="E26" sqref="E26"/>
    </sheetView>
  </sheetViews>
  <sheetFormatPr defaultColWidth="10.9453125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0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278</v>
      </c>
      <c r="B35">
        <f>H4+H14+H20</f>
        <v>30</v>
      </c>
    </row>
    <row r="36" spans="1:2" x14ac:dyDescent="0.55000000000000004">
      <c r="A36" s="7" t="s">
        <v>279</v>
      </c>
      <c r="B36">
        <f>I4+I14+I20</f>
        <v>30</v>
      </c>
    </row>
  </sheetData>
  <conditionalFormatting sqref="B34">
    <cfRule type="expression" dxfId="89" priority="1">
      <formula>B34&gt;11</formula>
    </cfRule>
    <cfRule type="expression" dxfId="88" priority="2">
      <formula>B34&gt;=10</formula>
    </cfRule>
    <cfRule type="expression" dxfId="87" priority="3">
      <formula>B34&lt;10</formula>
    </cfRule>
  </conditionalFormatting>
  <conditionalFormatting sqref="B36">
    <cfRule type="expression" dxfId="86" priority="13">
      <formula>B36=B35</formula>
    </cfRule>
    <cfRule type="expression" dxfId="85" priority="14">
      <formula>B36&lt;B35</formula>
    </cfRule>
  </conditionalFormatting>
  <conditionalFormatting sqref="G4">
    <cfRule type="expression" dxfId="84" priority="10">
      <formula>G4&gt;11</formula>
    </cfRule>
    <cfRule type="expression" dxfId="83" priority="11">
      <formula>G4&gt;=10</formula>
    </cfRule>
    <cfRule type="expression" dxfId="82" priority="12">
      <formula>G4&lt;10</formula>
    </cfRule>
  </conditionalFormatting>
  <conditionalFormatting sqref="G14">
    <cfRule type="expression" dxfId="81" priority="7">
      <formula>G14&gt;11</formula>
    </cfRule>
    <cfRule type="expression" dxfId="80" priority="8">
      <formula>G14&gt;=10</formula>
    </cfRule>
    <cfRule type="expression" dxfId="79" priority="9">
      <formula>G14&lt;10</formula>
    </cfRule>
  </conditionalFormatting>
  <conditionalFormatting sqref="G20">
    <cfRule type="expression" dxfId="78" priority="4">
      <formula>G20&gt;11</formula>
    </cfRule>
    <cfRule type="expression" dxfId="77" priority="5">
      <formula>G20&gt;=10</formula>
    </cfRule>
    <cfRule type="expression" dxfId="76" priority="6">
      <formula>G20&lt;10</formula>
    </cfRule>
  </conditionalFormatting>
  <conditionalFormatting sqref="I4">
    <cfRule type="expression" dxfId="75" priority="21">
      <formula>I4=H4</formula>
    </cfRule>
    <cfRule type="expression" dxfId="74" priority="22">
      <formula>I4&lt;H4</formula>
    </cfRule>
  </conditionalFormatting>
  <conditionalFormatting sqref="I14">
    <cfRule type="expression" dxfId="73" priority="17">
      <formula>I14=H14</formula>
    </cfRule>
    <cfRule type="expression" dxfId="72" priority="18">
      <formula>I14&lt;H14</formula>
    </cfRule>
  </conditionalFormatting>
  <conditionalFormatting sqref="I20">
    <cfRule type="expression" dxfId="71" priority="15">
      <formula>I20=H20</formula>
    </cfRule>
    <cfRule type="expression" dxfId="70" priority="16">
      <formula>I20&lt;H20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2" zoomScale="85" zoomScaleNormal="85" workbookViewId="0">
      <selection activeCell="E17" sqref="E17"/>
    </sheetView>
  </sheetViews>
  <sheetFormatPr defaultColWidth="10.9453125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6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0</v>
      </c>
      <c r="D13" t="s">
        <v>5</v>
      </c>
      <c r="E13">
        <v>10</v>
      </c>
      <c r="F13">
        <f>C13</f>
        <v>0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27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278</v>
      </c>
      <c r="B21">
        <f>H4+H8+H15</f>
        <v>30</v>
      </c>
    </row>
    <row r="22" spans="1:3" x14ac:dyDescent="0.55000000000000004">
      <c r="A22" s="7" t="s">
        <v>279</v>
      </c>
      <c r="B22">
        <f>I4+I8+I15</f>
        <v>30</v>
      </c>
    </row>
  </sheetData>
  <conditionalFormatting sqref="B20">
    <cfRule type="expression" dxfId="69" priority="1">
      <formula>B20&gt;11</formula>
    </cfRule>
    <cfRule type="expression" dxfId="68" priority="2">
      <formula>B20&gt;=10</formula>
    </cfRule>
    <cfRule type="expression" dxfId="67" priority="3">
      <formula>B20&lt;10</formula>
    </cfRule>
  </conditionalFormatting>
  <conditionalFormatting sqref="B22">
    <cfRule type="expression" dxfId="66" priority="13">
      <formula>B22=B21</formula>
    </cfRule>
    <cfRule type="expression" dxfId="65" priority="14">
      <formula>B22&lt;B21</formula>
    </cfRule>
  </conditionalFormatting>
  <conditionalFormatting sqref="G4">
    <cfRule type="expression" dxfId="64" priority="10">
      <formula>G4&gt;11</formula>
    </cfRule>
    <cfRule type="expression" dxfId="63" priority="11">
      <formula>G4&gt;=10</formula>
    </cfRule>
    <cfRule type="expression" dxfId="62" priority="12">
      <formula>G4&lt;10</formula>
    </cfRule>
  </conditionalFormatting>
  <conditionalFormatting sqref="G8">
    <cfRule type="expression" dxfId="61" priority="7">
      <formula>G8&gt;11</formula>
    </cfRule>
    <cfRule type="expression" dxfId="60" priority="8">
      <formula>G8&gt;=10</formula>
    </cfRule>
    <cfRule type="expression" dxfId="59" priority="9">
      <formula>G8&lt;10</formula>
    </cfRule>
  </conditionalFormatting>
  <conditionalFormatting sqref="G15">
    <cfRule type="expression" dxfId="58" priority="4">
      <formula>G15&gt;11</formula>
    </cfRule>
    <cfRule type="expression" dxfId="57" priority="5">
      <formula>G15&gt;=10</formula>
    </cfRule>
    <cfRule type="expression" dxfId="56" priority="6">
      <formula>G15&lt;10</formula>
    </cfRule>
  </conditionalFormatting>
  <conditionalFormatting sqref="I4">
    <cfRule type="expression" dxfId="55" priority="19">
      <formula>I4=H4</formula>
    </cfRule>
    <cfRule type="expression" dxfId="54" priority="20">
      <formula>I4&lt;H4</formula>
    </cfRule>
  </conditionalFormatting>
  <conditionalFormatting sqref="I8">
    <cfRule type="expression" dxfId="53" priority="17">
      <formula>I8=H8</formula>
    </cfRule>
    <cfRule type="expression" dxfId="52" priority="18">
      <formula>I8&lt;H8</formula>
    </cfRule>
  </conditionalFormatting>
  <conditionalFormatting sqref="I15">
    <cfRule type="expression" dxfId="51" priority="15">
      <formula>I15=H15</formula>
    </cfRule>
    <cfRule type="expression" dxfId="50" priority="16">
      <formula>I15&lt;H15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defaultColWidth="10.9453125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topLeftCell="A8" zoomScale="70" zoomScaleNormal="70" workbookViewId="0">
      <selection activeCell="G4" sqref="G4"/>
    </sheetView>
  </sheetViews>
  <sheetFormatPr defaultColWidth="10.9453125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4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278</v>
      </c>
      <c r="B34">
        <f>H4+H11+H16+H21+H26</f>
        <v>30</v>
      </c>
    </row>
    <row r="35" spans="1:2" x14ac:dyDescent="0.55000000000000004">
      <c r="A35" s="7" t="s">
        <v>279</v>
      </c>
      <c r="B35">
        <f>I4+I11+I16+I21+I26</f>
        <v>30</v>
      </c>
    </row>
  </sheetData>
  <conditionalFormatting sqref="B33">
    <cfRule type="expression" dxfId="49" priority="1">
      <formula>B33&gt;11</formula>
    </cfRule>
    <cfRule type="expression" dxfId="48" priority="2">
      <formula>B33&gt;=10</formula>
    </cfRule>
    <cfRule type="expression" dxfId="47" priority="3">
      <formula>B33&lt;10</formula>
    </cfRule>
  </conditionalFormatting>
  <conditionalFormatting sqref="B35">
    <cfRule type="expression" dxfId="46" priority="20">
      <formula>B35&lt;B34</formula>
    </cfRule>
    <cfRule type="expression" dxfId="45" priority="21">
      <formula>B35=B34</formula>
    </cfRule>
  </conditionalFormatting>
  <conditionalFormatting sqref="G4">
    <cfRule type="expression" dxfId="44" priority="17">
      <formula>G4&gt;11</formula>
    </cfRule>
    <cfRule type="expression" dxfId="43" priority="18">
      <formula>G4&gt;=10</formula>
    </cfRule>
    <cfRule type="expression" dxfId="42" priority="19">
      <formula>G4&lt;10</formula>
    </cfRule>
  </conditionalFormatting>
  <conditionalFormatting sqref="G11">
    <cfRule type="expression" dxfId="41" priority="14">
      <formula>G11&gt;11</formula>
    </cfRule>
    <cfRule type="expression" dxfId="40" priority="15">
      <formula>G11&gt;=10</formula>
    </cfRule>
    <cfRule type="expression" dxfId="39" priority="16">
      <formula>G11&lt;10</formula>
    </cfRule>
  </conditionalFormatting>
  <conditionalFormatting sqref="G16">
    <cfRule type="expression" dxfId="38" priority="10">
      <formula>G16&gt;11</formula>
    </cfRule>
    <cfRule type="expression" dxfId="37" priority="11">
      <formula>G16&gt;=10</formula>
    </cfRule>
    <cfRule type="expression" dxfId="36" priority="12">
      <formula>G16&lt;10</formula>
    </cfRule>
  </conditionalFormatting>
  <conditionalFormatting sqref="G21">
    <cfRule type="expression" dxfId="35" priority="7">
      <formula>G21&gt;11</formula>
    </cfRule>
    <cfRule type="expression" dxfId="34" priority="8">
      <formula>G21&gt;=10</formula>
    </cfRule>
    <cfRule type="expression" dxfId="33" priority="9">
      <formula>G21&lt;10</formula>
    </cfRule>
  </conditionalFormatting>
  <conditionalFormatting sqref="G26">
    <cfRule type="expression" dxfId="32" priority="4">
      <formula>G26&gt;11</formula>
    </cfRule>
    <cfRule type="expression" dxfId="31" priority="5">
      <formula>G26&gt;=10</formula>
    </cfRule>
    <cfRule type="expression" dxfId="30" priority="6">
      <formula>G26&lt;10</formula>
    </cfRule>
  </conditionalFormatting>
  <conditionalFormatting sqref="I4">
    <cfRule type="expression" dxfId="29" priority="29">
      <formula>I4=H4</formula>
    </cfRule>
    <cfRule type="expression" dxfId="28" priority="31">
      <formula>I4&lt;H4</formula>
    </cfRule>
  </conditionalFormatting>
  <conditionalFormatting sqref="I11">
    <cfRule type="expression" dxfId="27" priority="28">
      <formula>I11&lt;H11</formula>
    </cfRule>
    <cfRule type="expression" dxfId="26" priority="30">
      <formula>I11=H11</formula>
    </cfRule>
  </conditionalFormatting>
  <conditionalFormatting sqref="I16">
    <cfRule type="expression" dxfId="25" priority="24">
      <formula>I16=H16</formula>
    </cfRule>
    <cfRule type="expression" dxfId="24" priority="25">
      <formula>I16&lt;H16</formula>
    </cfRule>
  </conditionalFormatting>
  <conditionalFormatting sqref="I21">
    <cfRule type="expression" dxfId="23" priority="26">
      <formula>I21=H21</formula>
    </cfRule>
    <cfRule type="expression" dxfId="22" priority="27">
      <formula>I21&lt;H21</formula>
    </cfRule>
  </conditionalFormatting>
  <conditionalFormatting sqref="I26">
    <cfRule type="expression" dxfId="21" priority="22">
      <formula>I26&lt;H26</formula>
    </cfRule>
    <cfRule type="expression" dxfId="20" priority="23">
      <formula>I26=H26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defaultColWidth="10.9453125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workbookViewId="0">
      <selection activeCell="G4" sqref="G4"/>
    </sheetView>
  </sheetViews>
  <sheetFormatPr defaultColWidth="10.9453125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293</v>
      </c>
      <c r="H2" s="9" t="s">
        <v>280</v>
      </c>
      <c r="I2" s="9" t="s">
        <v>284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278</v>
      </c>
      <c r="B16">
        <f>H4+H7+H10</f>
        <v>30</v>
      </c>
    </row>
    <row r="17" spans="1:2" x14ac:dyDescent="0.55000000000000004">
      <c r="A17" s="7" t="s">
        <v>279</v>
      </c>
      <c r="B17">
        <f>I4+I7+I10</f>
        <v>30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B17">
    <cfRule type="expression" dxfId="16" priority="1">
      <formula>B17=B16</formula>
    </cfRule>
    <cfRule type="expression" dxfId="15" priority="2">
      <formula>B17&lt;B16</formula>
    </cfRule>
  </conditionalFormatting>
  <conditionalFormatting sqref="G4">
    <cfRule type="expression" dxfId="14" priority="18">
      <formula>G4&gt;11</formula>
    </cfRule>
    <cfRule type="expression" dxfId="13" priority="19">
      <formula>G4&gt;=10</formula>
    </cfRule>
    <cfRule type="expression" dxfId="12" priority="20">
      <formula>G4&lt;10</formula>
    </cfRule>
  </conditionalFormatting>
  <conditionalFormatting sqref="G7">
    <cfRule type="expression" dxfId="11" priority="15">
      <formula>G7&gt;11</formula>
    </cfRule>
    <cfRule type="expression" dxfId="10" priority="16">
      <formula>G7&gt;=10</formula>
    </cfRule>
    <cfRule type="expression" dxfId="9" priority="17">
      <formula>G7&lt;10</formula>
    </cfRule>
  </conditionalFormatting>
  <conditionalFormatting sqref="G10">
    <cfRule type="expression" dxfId="8" priority="12">
      <formula>G10&gt;11</formula>
    </cfRule>
    <cfRule type="expression" dxfId="7" priority="13">
      <formula>G10&gt;=10</formula>
    </cfRule>
    <cfRule type="expression" dxfId="6" priority="14">
      <formula>G10&lt;10</formula>
    </cfRule>
  </conditionalFormatting>
  <conditionalFormatting sqref="I4">
    <cfRule type="expression" dxfId="5" priority="7">
      <formula>I4=H4</formula>
    </cfRule>
    <cfRule type="expression" dxfId="4" priority="8">
      <formula>I4&lt;H4</formula>
    </cfRule>
  </conditionalFormatting>
  <conditionalFormatting sqref="I7">
    <cfRule type="expression" dxfId="3" priority="5">
      <formula>I7=H7</formula>
    </cfRule>
    <cfRule type="expression" dxfId="2" priority="6">
      <formula>I7&lt;H7</formula>
    </cfRule>
  </conditionalFormatting>
  <conditionalFormatting sqref="I10">
    <cfRule type="expression" dxfId="1" priority="3">
      <formula>I10=H10</formula>
    </cfRule>
    <cfRule type="expression" dxfId="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defaultColWidth="10.9453125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2" sqref="G2"/>
    </sheetView>
  </sheetViews>
  <sheetFormatPr defaultColWidth="10.9453125" defaultRowHeight="14.4" x14ac:dyDescent="0.55000000000000004"/>
  <cols>
    <col min="7" max="7" width="33.3671875" bestFit="1" customWidth="1"/>
    <col min="8" max="8" width="10.26171875" bestFit="1" customWidth="1"/>
    <col min="9" max="9" width="6.839843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288</v>
      </c>
      <c r="H1" s="7"/>
    </row>
    <row r="2" spans="7:15" ht="40.5" customHeight="1" x14ac:dyDescent="0.75">
      <c r="G2" s="8" t="s">
        <v>189</v>
      </c>
      <c r="H2" s="9" t="s">
        <v>297</v>
      </c>
      <c r="I2" s="9" t="s">
        <v>295</v>
      </c>
      <c r="J2" s="8"/>
      <c r="K2" s="8" t="s">
        <v>191</v>
      </c>
      <c r="L2" s="9" t="s">
        <v>296</v>
      </c>
      <c r="M2" s="9" t="s">
        <v>222</v>
      </c>
      <c r="N2" s="9" t="s">
        <v>280</v>
      </c>
      <c r="O2" s="9" t="s">
        <v>284</v>
      </c>
    </row>
    <row r="14" spans="7:15" x14ac:dyDescent="0.55000000000000004">
      <c r="G14" s="7" t="s">
        <v>219</v>
      </c>
    </row>
    <row r="15" spans="7:15" x14ac:dyDescent="0.55000000000000004">
      <c r="G15" s="7" t="s">
        <v>220</v>
      </c>
    </row>
    <row r="16" spans="7:15" x14ac:dyDescent="0.55000000000000004">
      <c r="G16" s="7" t="s">
        <v>221</v>
      </c>
    </row>
    <row r="17" spans="7:7" x14ac:dyDescent="0.55000000000000004">
      <c r="G17" s="7" t="s">
        <v>278</v>
      </c>
    </row>
    <row r="18" spans="7:7" x14ac:dyDescent="0.55000000000000004">
      <c r="G18" s="7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7.3125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58.5" x14ac:dyDescent="0.75">
      <c r="A2" s="8" t="s">
        <v>189</v>
      </c>
      <c r="B2" s="9" t="s">
        <v>297</v>
      </c>
      <c r="C2" s="9" t="s">
        <v>295</v>
      </c>
      <c r="D2" s="8"/>
      <c r="E2" s="8" t="s">
        <v>191</v>
      </c>
      <c r="F2" s="9" t="s">
        <v>296</v>
      </c>
      <c r="G2" s="9" t="s">
        <v>298</v>
      </c>
      <c r="H2" s="9" t="s">
        <v>280</v>
      </c>
      <c r="I2" s="9" t="s">
        <v>284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278</v>
      </c>
    </row>
    <row r="14" spans="1:9" x14ac:dyDescent="0.55000000000000004">
      <c r="A14" s="7" t="s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I3" sqref="I3"/>
    </sheetView>
  </sheetViews>
  <sheetFormatPr defaultColWidth="10.9453125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286</v>
      </c>
      <c r="B1" s="7"/>
    </row>
    <row r="2" spans="1:9" ht="37.200000000000003" customHeight="1" x14ac:dyDescent="0.75">
      <c r="A2" s="8" t="s">
        <v>189</v>
      </c>
      <c r="B2" s="9" t="s">
        <v>294</v>
      </c>
      <c r="C2" s="9" t="s">
        <v>295</v>
      </c>
      <c r="D2" s="8"/>
      <c r="E2" s="8" t="s">
        <v>191</v>
      </c>
      <c r="F2" s="9" t="s">
        <v>296</v>
      </c>
      <c r="G2" s="9" t="s">
        <v>222</v>
      </c>
      <c r="H2" s="9" t="s">
        <v>280</v>
      </c>
      <c r="I2" s="9" t="s">
        <v>284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278</v>
      </c>
    </row>
    <row r="14" spans="1:9" x14ac:dyDescent="0.55000000000000004">
      <c r="A14" s="7" t="s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defaultColWidth="10.9453125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Grossmann--Le Mauguen, Arthur</cp:lastModifiedBy>
  <dcterms:created xsi:type="dcterms:W3CDTF">2025-02-24T14:52:18Z</dcterms:created>
  <dcterms:modified xsi:type="dcterms:W3CDTF">2025-04-28T16:59:02Z</dcterms:modified>
</cp:coreProperties>
</file>