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sen\Documents\git\KiCad\projects\Altimeter\docs\"/>
    </mc:Choice>
  </mc:AlternateContent>
  <bookViews>
    <workbookView xWindow="930" yWindow="0" windowWidth="19530" windowHeight="7260"/>
  </bookViews>
  <sheets>
    <sheet name="Sheet1" sheetId="1" r:id="rId1"/>
  </sheets>
  <externalReferences>
    <externalReference r:id="rId2"/>
  </externalReferences>
  <definedNames>
    <definedName name="Category">[1]Menus!$G$2:$G$6</definedName>
    <definedName name="Conversion">'[1]Top Level 6000'!$I$8</definedName>
    <definedName name="GST">'[1]Top Level 6000'!$C$32</definedName>
    <definedName name="Supplier">[1]Menus!$E$2:$E$25</definedName>
    <definedName name="UM">[1]Menus!$A$2:$A$7</definedName>
    <definedName name="YN">[1]Menus!$I$2:$I$3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1" l="1"/>
  <c r="N4" i="1"/>
  <c r="M4" i="1"/>
  <c r="N15" i="1"/>
  <c r="A15" i="1"/>
  <c r="N14" i="1"/>
  <c r="N13" i="1"/>
  <c r="N8" i="1"/>
  <c r="N9" i="1"/>
  <c r="N10" i="1"/>
  <c r="N11" i="1"/>
  <c r="N12" i="1"/>
  <c r="N7" i="1"/>
  <c r="N6" i="1"/>
  <c r="N5" i="1"/>
  <c r="M5" i="1"/>
  <c r="A14" i="1" l="1"/>
  <c r="A12" i="1"/>
  <c r="A13" i="1"/>
  <c r="A9" i="1"/>
  <c r="A10" i="1"/>
  <c r="A11" i="1"/>
</calcChain>
</file>

<file path=xl/comments1.xml><?xml version="1.0" encoding="utf-8"?>
<comments xmlns="http://schemas.openxmlformats.org/spreadsheetml/2006/main">
  <authors>
    <author>Randy Krauter</author>
    <author>aboyes</author>
    <author>tgittins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Randy Krauter:</t>
        </r>
        <r>
          <rPr>
            <sz val="8"/>
            <color indexed="81"/>
            <rFont val="Tahoma"/>
            <family val="2"/>
          </rPr>
          <t xml:space="preserve">
Name of part.  Should be unique
Examples :
(screw)                  M4X10mm SHCS
(spring)                  Base compression spring
(machined part)     Base Plate 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Randy Krauter:</t>
        </r>
        <r>
          <rPr>
            <sz val="8"/>
            <color indexed="81"/>
            <rFont val="Tahoma"/>
            <family val="2"/>
          </rPr>
          <t xml:space="preserve">
Name of Manufacturer of part.  It can be the same as the supplier.   If it is a machined part it should be "Sigma Design" or "Modified" if it is a modified purchased part.
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Randy Krauter:</t>
        </r>
        <r>
          <rPr>
            <sz val="8"/>
            <color indexed="81"/>
            <rFont val="Tahoma"/>
            <family val="2"/>
          </rPr>
          <t xml:space="preserve">
Part number that designates the part.  It should be unique.   If it is a fabricated or modified part it should be in this format:
  "T-ToolNumber-Partnumber"
Unless the client has a different part numbering scheme.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Randy Krauter:</t>
        </r>
        <r>
          <rPr>
            <sz val="8"/>
            <color indexed="81"/>
            <rFont val="Tahoma"/>
            <family val="2"/>
          </rPr>
          <t xml:space="preserve">
Name of Supplier of part.  Like "Newark or McMaster-Carr". This is the firm we buy the part from.   For fabricated parts it should be "Sigma Design"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</rPr>
          <t xml:space="preserve">Randy Krauter:
</t>
        </r>
        <r>
          <rPr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  <family val="2"/>
          </rPr>
          <t>upplier part number if different than Manufacture Part Number.</t>
        </r>
      </text>
    </comment>
    <comment ref="J3" authorId="0" shapeId="0">
      <text>
        <r>
          <rPr>
            <b/>
            <sz val="8"/>
            <color indexed="81"/>
            <rFont val="Tahoma"/>
            <family val="2"/>
          </rPr>
          <t>Randy Krauter:</t>
        </r>
        <r>
          <rPr>
            <sz val="8"/>
            <color indexed="81"/>
            <rFont val="Tahoma"/>
            <family val="2"/>
          </rPr>
          <t xml:space="preserve">
This cell column identifies a part as the following:
F = Fabricated 
P = Purchased
M = Modified purchased part
S = client supplied part
O = Obsolete</t>
        </r>
      </text>
    </comment>
    <comment ref="K3" authorId="0" shapeId="0">
      <text>
        <r>
          <rPr>
            <b/>
            <sz val="8"/>
            <color indexed="81"/>
            <rFont val="Tahoma"/>
            <family val="2"/>
          </rPr>
          <t>Randy Krauter:</t>
        </r>
        <r>
          <rPr>
            <sz val="8"/>
            <color indexed="81"/>
            <rFont val="Tahoma"/>
            <family val="2"/>
          </rPr>
          <t xml:space="preserve">
Is the part a consumable?  If YES put a Y or a YES in the cell.  If NO leave blank</t>
        </r>
      </text>
    </comment>
    <comment ref="L3" authorId="1" shapeId="0">
      <text>
        <r>
          <rPr>
            <b/>
            <sz val="9"/>
            <color indexed="81"/>
            <rFont val="Tahoma"/>
            <family val="2"/>
          </rPr>
          <t>aboyes:</t>
        </r>
        <r>
          <rPr>
            <sz val="9"/>
            <color indexed="81"/>
            <rFont val="Tahoma"/>
            <family val="2"/>
          </rPr>
          <t xml:space="preserve">
If part was fabricated in Singapore, enter Y.  Otherwise, enter N.</t>
        </r>
      </text>
    </comment>
    <comment ref="O3" authorId="0" shapeId="0">
      <text>
        <r>
          <rPr>
            <b/>
            <sz val="8"/>
            <color indexed="81"/>
            <rFont val="Tahoma"/>
            <family val="2"/>
          </rPr>
          <t>Randy Krauter:</t>
        </r>
        <r>
          <rPr>
            <sz val="8"/>
            <color indexed="81"/>
            <rFont val="Tahoma"/>
            <family val="2"/>
          </rPr>
          <t xml:space="preserve">
Revison level of the part.
It should be in the same format as the document file name. It should be proceeded by a "R" or "Rev"
Examples:
              R1       (Preferred)
              Rev2
              </t>
        </r>
      </text>
    </comment>
    <comment ref="Q3" authorId="2" shapeId="0">
      <text>
        <r>
          <rPr>
            <b/>
            <sz val="8"/>
            <color indexed="81"/>
            <rFont val="Tahoma"/>
            <family val="2"/>
          </rPr>
          <t>tgittins:</t>
        </r>
        <r>
          <rPr>
            <sz val="8"/>
            <color indexed="81"/>
            <rFont val="Tahoma"/>
            <family val="2"/>
          </rPr>
          <t xml:space="preserve">
Is this a component that Sigma keeps in stock.  This is to be filled out by purchasing only!</t>
        </r>
      </text>
    </comment>
  </commentList>
</comments>
</file>

<file path=xl/sharedStrings.xml><?xml version="1.0" encoding="utf-8"?>
<sst xmlns="http://schemas.openxmlformats.org/spreadsheetml/2006/main" count="101" uniqueCount="72">
  <si>
    <t>Line</t>
  </si>
  <si>
    <t>Parent Part Number</t>
  </si>
  <si>
    <t>QTY</t>
  </si>
  <si>
    <t>U/M</t>
  </si>
  <si>
    <t>Description</t>
  </si>
  <si>
    <t>Manufacture</t>
  </si>
  <si>
    <t>Manufacture Part Number</t>
  </si>
  <si>
    <t>Supplier</t>
  </si>
  <si>
    <t>Supplier Part Number</t>
  </si>
  <si>
    <t>CAT</t>
  </si>
  <si>
    <t>SP</t>
  </si>
  <si>
    <t>SING FAB</t>
  </si>
  <si>
    <t>Unit Cost</t>
  </si>
  <si>
    <t>Total Cost (USD)</t>
  </si>
  <si>
    <t>Rev</t>
  </si>
  <si>
    <t>PDF</t>
  </si>
  <si>
    <t>Stock</t>
  </si>
  <si>
    <t>Drawing File Name</t>
  </si>
  <si>
    <t>Comments</t>
  </si>
  <si>
    <t>EA</t>
  </si>
  <si>
    <t>PCB</t>
  </si>
  <si>
    <t>OSH Park</t>
  </si>
  <si>
    <t xml:space="preserve">I2C OLED Display Module 0.91 Inch </t>
  </si>
  <si>
    <t>Amazon</t>
  </si>
  <si>
    <t>https://www.amazon.com/dp/B0761LV1SD/ref=cm_sw_r_cp_ep_dp_z.pwBb1FPK4CH</t>
  </si>
  <si>
    <t>MakerFocus</t>
  </si>
  <si>
    <t>SWITCH REED SPST-NO 500MA 140V</t>
  </si>
  <si>
    <t>Coto</t>
  </si>
  <si>
    <t>CT10-1530-G1</t>
  </si>
  <si>
    <t>Digikey</t>
  </si>
  <si>
    <t>https://www.digikey.com/short/j58cd0</t>
  </si>
  <si>
    <t>306-1125-1-ND</t>
  </si>
  <si>
    <t>SWITCH SLIDE SPDT</t>
  </si>
  <si>
    <t>C&amp;K</t>
  </si>
  <si>
    <t>JS102011SAQN</t>
  </si>
  <si>
    <t>https://www.digikey.com/short/j58qp5</t>
  </si>
  <si>
    <t>401-1999-1-ND</t>
  </si>
  <si>
    <t>ATMEGA328P-AU-ND</t>
  </si>
  <si>
    <t>ATMEGA328P-AU</t>
  </si>
  <si>
    <t>Microchip Technology</t>
  </si>
  <si>
    <t>IC MCU 8BIT 32KB FLASH 32TQFP</t>
  </si>
  <si>
    <t>https://www.digikey.com/short/jbpvp7</t>
  </si>
  <si>
    <t>IC ALTIMETER I2C VERSION 8LGA</t>
  </si>
  <si>
    <t>NXP USA Inc.</t>
  </si>
  <si>
    <t>MPL3115A2R1</t>
  </si>
  <si>
    <t>MPL3115A2R1CT-ND</t>
  </si>
  <si>
    <t>CAP CER 0.1UF 50V X7R 0805</t>
  </si>
  <si>
    <t>490-8049-1-ND</t>
  </si>
  <si>
    <t>https://www.digikey.com/short/j58qjp</t>
  </si>
  <si>
    <t>https://www.digikey.com/short/j587bt</t>
  </si>
  <si>
    <t>CAP CER 10UF 10V X5R 1206</t>
  </si>
  <si>
    <t>Generic</t>
  </si>
  <si>
    <t>Substituition OK</t>
  </si>
  <si>
    <t>1276-1148-1-ND</t>
  </si>
  <si>
    <t>https://www.digikey.com/short/j58q80</t>
  </si>
  <si>
    <t>LED ORANGE CLEAR 0805 SMD</t>
  </si>
  <si>
    <t>350-2040-1-ND</t>
  </si>
  <si>
    <t>https://www.digikey.com/short/j58qzz</t>
  </si>
  <si>
    <t>RES 1K OHM 5% 1/8W 0805</t>
  </si>
  <si>
    <t>RMCF0805JT1K00CT-ND</t>
  </si>
  <si>
    <t>https://www.digikey.com/short/j58q4m</t>
  </si>
  <si>
    <t>BATTERY RETAINER COIN 20MM SMD</t>
  </si>
  <si>
    <t>Linx Technologies Inc.</t>
  </si>
  <si>
    <t>BAT-HLD-001</t>
  </si>
  <si>
    <t>BAT-HLD-001-ND</t>
  </si>
  <si>
    <t>https://www.digikey.com/short/j58q42</t>
  </si>
  <si>
    <t>BATTERY LITHIUM 3V COIN 20MM</t>
  </si>
  <si>
    <t>P189-ND</t>
  </si>
  <si>
    <t>https://www.digikey.com/short/ppz8cd</t>
  </si>
  <si>
    <t>Altermeter V0</t>
  </si>
  <si>
    <t>https://oshpark.com/shared_projects/hurBuvG8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</si>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</sst>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2" xfId="0" quotePrefix="1" applyFont="1" applyFill="1" applyBorder="1" applyAlignment="1" applyProtection="1">
      <alignment horizontal="center" vertical="center" textRotation="90" wrapText="1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2" xfId="0" quotePrefix="1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textRotation="90" wrapText="1"/>
    </xf>
    <xf numFmtId="2" fontId="3" fillId="3" borderId="2" xfId="0" applyNumberFormat="1" applyFont="1" applyFill="1" applyBorder="1" applyAlignment="1" applyProtection="1">
      <alignment horizontal="center" vertical="center" wrapText="1"/>
    </xf>
    <xf numFmtId="1" fontId="1" fillId="2" borderId="1" xfId="1" applyNumberFormat="1" applyAlignment="1" applyProtection="1">
      <alignment horizontal="center" vertical="center"/>
    </xf>
    <xf numFmtId="0" fontId="1" fillId="2" borderId="1" xfId="1" applyNumberFormat="1" applyAlignment="1" applyProtection="1">
      <alignment horizontal="center" vertical="center"/>
    </xf>
    <xf numFmtId="1" fontId="4" fillId="4" borderId="4" xfId="0" applyNumberFormat="1" applyFont="1" applyFill="1" applyBorder="1" applyAlignment="1" applyProtection="1">
      <alignment horizontal="center" vertical="center" wrapText="1"/>
      <protection locked="0"/>
    </xf>
    <xf numFmtId="49" fontId="4" fillId="4" borderId="4" xfId="0" applyNumberFormat="1" applyFont="1" applyFill="1" applyBorder="1" applyAlignment="1" applyProtection="1">
      <alignment horizontal="center" vertical="center"/>
      <protection locked="0"/>
    </xf>
    <xf numFmtId="49" fontId="4" fillId="4" borderId="4" xfId="0" applyNumberFormat="1" applyFont="1" applyFill="1" applyBorder="1" applyAlignment="1" applyProtection="1">
      <alignment horizontal="center" vertical="center" wrapText="1"/>
      <protection locked="0"/>
    </xf>
    <xf numFmtId="49" fontId="4" fillId="4" borderId="5" xfId="0" applyNumberFormat="1" applyFont="1" applyFill="1" applyBorder="1" applyAlignment="1" applyProtection="1">
      <alignment horizontal="center" vertical="center"/>
      <protection locked="0"/>
    </xf>
    <xf numFmtId="49" fontId="4" fillId="4" borderId="4" xfId="2" applyNumberFormat="1" applyFont="1" applyFill="1" applyBorder="1" applyAlignment="1" applyProtection="1">
      <alignment horizontal="center" vertical="center" wrapText="1"/>
      <protection locked="0"/>
    </xf>
    <xf numFmtId="2" fontId="4" fillId="0" borderId="4" xfId="0" applyNumberFormat="1" applyFont="1" applyFill="1" applyBorder="1" applyAlignment="1" applyProtection="1">
      <alignment horizontal="center" vertical="center"/>
      <protection locked="0"/>
    </xf>
    <xf numFmtId="2" fontId="4" fillId="4" borderId="4" xfId="0" applyNumberFormat="1" applyFont="1" applyFill="1" applyBorder="1" applyAlignment="1" applyProtection="1">
      <alignment horizontal="center" vertical="center"/>
      <protection locked="0"/>
    </xf>
    <xf numFmtId="164" fontId="1" fillId="2" borderId="1" xfId="1" applyNumberFormat="1" applyAlignment="1" applyProtection="1">
      <alignment horizontal="center" vertical="center"/>
      <protection locked="0"/>
    </xf>
    <xf numFmtId="49" fontId="4" fillId="0" borderId="4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/>
    </xf>
    <xf numFmtId="49" fontId="3" fillId="3" borderId="3" xfId="0" applyNumberFormat="1" applyFont="1" applyFill="1" applyBorder="1" applyAlignment="1" applyProtection="1">
      <alignment horizontal="left" vertical="center" wrapText="1"/>
    </xf>
    <xf numFmtId="49" fontId="6" fillId="4" borderId="6" xfId="3" applyNumberFormat="1" applyFill="1" applyBorder="1" applyAlignment="1" applyProtection="1">
      <alignment horizontal="left" vertical="center"/>
      <protection locked="0"/>
    </xf>
    <xf numFmtId="0" fontId="6" fillId="0" borderId="0" xfId="3" applyAlignment="1">
      <alignment horizontal="left"/>
    </xf>
    <xf numFmtId="49" fontId="5" fillId="4" borderId="6" xfId="3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/>
    <xf numFmtId="164" fontId="0" fillId="0" borderId="0" xfId="0" applyNumberFormat="1" applyAlignment="1">
      <alignment horizontal="center"/>
    </xf>
  </cellXfs>
  <cellStyles count="4">
    <cellStyle name="Calculation" xfId="1" builtinId="22"/>
    <cellStyle name="Currency 2 2" xfId="2"/>
    <cellStyle name="Hyperlink" xfId="3" builtinId="8"/>
    <cellStyle name="Normal" xfId="0" builtinId="0"/>
  </cellStyles>
  <dxfs count="30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Aspen\From%20Z%20drive\Buffalo\17283%20-%20HydroMod%20Testbed\Released%20to%20Fabrication\BOM\17283%20Hydromod%20BOM%20Re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Top Level 6000"/>
      <sheetName val="Electrical"/>
      <sheetName val="Control System"/>
      <sheetName val="Mechanical"/>
      <sheetName val="Spares"/>
      <sheetName val="Purchased Parts"/>
      <sheetName val="Fab Parts"/>
      <sheetName val="Menus"/>
      <sheetName val="BOM"/>
      <sheetName val="Changelog"/>
    </sheetNames>
    <sheetDataSet>
      <sheetData sheetId="0" refreshError="1"/>
      <sheetData sheetId="1">
        <row r="8">
          <cell r="I8">
            <v>1.23</v>
          </cell>
        </row>
        <row r="32">
          <cell r="C32">
            <v>7.0000000000000007E-2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EA</v>
          </cell>
          <cell r="E2" t="str">
            <v>Allied Electronics</v>
          </cell>
          <cell r="G2" t="str">
            <v>F</v>
          </cell>
          <cell r="I2" t="str">
            <v>Y</v>
          </cell>
        </row>
        <row r="3">
          <cell r="A3" t="str">
            <v>A/R</v>
          </cell>
          <cell r="E3" t="str">
            <v>Buchanan Automation</v>
          </cell>
          <cell r="G3" t="str">
            <v>P</v>
          </cell>
          <cell r="I3" t="str">
            <v>N</v>
          </cell>
        </row>
        <row r="4">
          <cell r="A4" t="str">
            <v>Hrs</v>
          </cell>
          <cell r="E4" t="str">
            <v>Bunting Magnetics</v>
          </cell>
          <cell r="G4" t="str">
            <v>M</v>
          </cell>
        </row>
        <row r="5">
          <cell r="A5" t="str">
            <v>IN</v>
          </cell>
          <cell r="E5" t="str">
            <v>Carr Lane</v>
          </cell>
          <cell r="G5" t="str">
            <v>S</v>
          </cell>
        </row>
        <row r="6">
          <cell r="A6" t="str">
            <v>LF</v>
          </cell>
          <cell r="E6" t="str">
            <v>Century Spring</v>
          </cell>
          <cell r="G6" t="str">
            <v>O</v>
          </cell>
        </row>
        <row r="7">
          <cell r="A7" t="str">
            <v>PK</v>
          </cell>
          <cell r="E7" t="str">
            <v>Cole Parmer</v>
          </cell>
        </row>
        <row r="8">
          <cell r="E8" t="str">
            <v>Connex Electronics</v>
          </cell>
        </row>
        <row r="9">
          <cell r="E9" t="str">
            <v>Cutter Technologies</v>
          </cell>
        </row>
        <row r="10">
          <cell r="E10" t="str">
            <v>DataPro</v>
          </cell>
        </row>
        <row r="11">
          <cell r="E11" t="str">
            <v>Festo</v>
          </cell>
        </row>
        <row r="12">
          <cell r="E12" t="str">
            <v>Keyence</v>
          </cell>
        </row>
        <row r="13">
          <cell r="E13" t="str">
            <v>McMaster-Carr</v>
          </cell>
        </row>
        <row r="14">
          <cell r="E14" t="str">
            <v>Misumi</v>
          </cell>
        </row>
        <row r="15">
          <cell r="E15" t="str">
            <v>Mouser</v>
          </cell>
        </row>
        <row r="16">
          <cell r="E16" t="str">
            <v>National Instruments</v>
          </cell>
        </row>
        <row r="17">
          <cell r="E17" t="str">
            <v>Newark</v>
          </cell>
        </row>
        <row r="18">
          <cell r="E18" t="str">
            <v>Northwest Motion</v>
          </cell>
        </row>
        <row r="19">
          <cell r="E19" t="str">
            <v>Omron</v>
          </cell>
        </row>
        <row r="20">
          <cell r="E20" t="str">
            <v>Pacific Integrated Handling</v>
          </cell>
        </row>
        <row r="21">
          <cell r="E21" t="str">
            <v>Palm Abrasive</v>
          </cell>
        </row>
        <row r="22">
          <cell r="E22" t="str">
            <v>R&amp;D Machine</v>
          </cell>
        </row>
        <row r="23">
          <cell r="E23" t="str">
            <v>Sigma Design</v>
          </cell>
        </row>
        <row r="24">
          <cell r="E24" t="str">
            <v>Spectrum Plastics</v>
          </cell>
        </row>
      </sheetData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digikey.com/short/j58qp5" TargetMode="External"/><Relationship Id="rId7" Type="http://schemas.openxmlformats.org/officeDocument/2006/relationships/hyperlink" Target="https://oshpark.com/shared_projects/hurBuvG8" TargetMode="External"/><Relationship Id="rId2" Type="http://schemas.openxmlformats.org/officeDocument/2006/relationships/hyperlink" Target="https://www.digikey.com/short/j58cd0" TargetMode="External"/><Relationship Id="rId1" Type="http://schemas.openxmlformats.org/officeDocument/2006/relationships/hyperlink" Target="https://www.amazon.com/dp/B0761LV1SD/ref=cm_sw_r_cp_ep_dp_z.pwBb1FPK4CH" TargetMode="External"/><Relationship Id="rId6" Type="http://schemas.openxmlformats.org/officeDocument/2006/relationships/hyperlink" Target="https://www.digikey.com/short/j58qzz" TargetMode="External"/><Relationship Id="rId5" Type="http://schemas.openxmlformats.org/officeDocument/2006/relationships/hyperlink" Target="https://www.digikey.com/short/j58qjp" TargetMode="External"/><Relationship Id="rId4" Type="http://schemas.openxmlformats.org/officeDocument/2006/relationships/hyperlink" Target="https://www.digikey.com/short/jbpvp7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16"/>
  <sheetViews>
    <sheetView tabSelected="1" workbookViewId="0">
      <selection activeCell="B2" sqref="B2"/>
    </sheetView>
  </sheetViews>
  <sheetFormatPr defaultRowHeight="15" x14ac:dyDescent="0.25"/>
  <cols>
    <col min="1" max="1" width="4.140625" bestFit="1" customWidth="1"/>
    <col min="2" max="2" width="13.7109375" customWidth="1"/>
    <col min="3" max="3" width="6.5703125" customWidth="1"/>
    <col min="4" max="4" width="6.140625" customWidth="1"/>
    <col min="5" max="5" width="22.85546875" customWidth="1"/>
    <col min="6" max="6" width="16.140625" customWidth="1"/>
    <col min="7" max="7" width="22.5703125" customWidth="1"/>
    <col min="8" max="8" width="13" customWidth="1"/>
    <col min="9" max="9" width="21.42578125" customWidth="1"/>
    <col min="10" max="10" width="6.140625" customWidth="1"/>
    <col min="11" max="11" width="7" customWidth="1"/>
    <col min="12" max="12" width="7.5703125" customWidth="1"/>
    <col min="13" max="13" width="9.140625" customWidth="1"/>
    <col min="14" max="14" width="12.42578125" bestFit="1" customWidth="1"/>
    <col min="15" max="17" width="4.140625" bestFit="1" customWidth="1"/>
    <col min="18" max="18" width="12" bestFit="1" customWidth="1"/>
    <col min="19" max="19" width="72.140625" style="19" bestFit="1" customWidth="1"/>
  </cols>
  <sheetData>
    <row r="2" spans="1:19" ht="15.75" thickBot="1" x14ac:dyDescent="0.3"/>
    <row r="3" spans="1:19" ht="64.5" thickBot="1" x14ac:dyDescent="0.3">
      <c r="A3" s="1" t="s">
        <v>0</v>
      </c>
      <c r="B3" s="2" t="s">
        <v>1</v>
      </c>
      <c r="C3" s="1" t="s">
        <v>2</v>
      </c>
      <c r="D3" s="1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5" t="s">
        <v>11</v>
      </c>
      <c r="M3" s="6" t="s">
        <v>12</v>
      </c>
      <c r="N3" s="6" t="s">
        <v>13</v>
      </c>
      <c r="O3" s="5" t="s">
        <v>14</v>
      </c>
      <c r="P3" s="5" t="s">
        <v>15</v>
      </c>
      <c r="Q3" s="5" t="s">
        <v>16</v>
      </c>
      <c r="R3" s="4" t="s">
        <v>17</v>
      </c>
      <c r="S3" s="20" t="s">
        <v>18</v>
      </c>
    </row>
    <row r="4" spans="1:19" x14ac:dyDescent="0.25">
      <c r="A4" s="7"/>
      <c r="B4" s="8"/>
      <c r="C4" s="9">
        <v>1</v>
      </c>
      <c r="D4" s="10" t="s">
        <v>19</v>
      </c>
      <c r="E4" s="11" t="s">
        <v>20</v>
      </c>
      <c r="F4" s="11" t="s">
        <v>21</v>
      </c>
      <c r="G4" s="10" t="s">
        <v>69</v>
      </c>
      <c r="H4" s="11" t="s">
        <v>21</v>
      </c>
      <c r="I4" s="10"/>
      <c r="J4" s="12"/>
      <c r="K4" s="13"/>
      <c r="L4" s="14"/>
      <c r="M4" s="15">
        <f>5.75/3</f>
        <v>1.9166666666666667</v>
      </c>
      <c r="N4" s="16">
        <f>M4*C4</f>
        <v>1.9166666666666667</v>
      </c>
      <c r="O4" s="10"/>
      <c r="P4" s="17"/>
      <c r="Q4" s="17"/>
      <c r="R4" s="18"/>
      <c r="S4" s="21" t="s">
        <v>70</v>
      </c>
    </row>
    <row r="5" spans="1:19" ht="22.5" x14ac:dyDescent="0.25">
      <c r="A5" s="7"/>
      <c r="B5" s="8"/>
      <c r="C5" s="9">
        <v>1</v>
      </c>
      <c r="D5" s="10" t="s">
        <v>19</v>
      </c>
      <c r="E5" s="11" t="s">
        <v>22</v>
      </c>
      <c r="F5" s="11" t="s">
        <v>25</v>
      </c>
      <c r="G5" s="10"/>
      <c r="H5" s="11" t="s">
        <v>23</v>
      </c>
      <c r="I5" s="10"/>
      <c r="J5" s="12"/>
      <c r="K5" s="13"/>
      <c r="L5" s="14"/>
      <c r="M5" s="15">
        <f>10.99/2</f>
        <v>5.4950000000000001</v>
      </c>
      <c r="N5" s="16">
        <f>M5*C5</f>
        <v>5.4950000000000001</v>
      </c>
      <c r="O5" s="10"/>
      <c r="P5" s="17"/>
      <c r="Q5" s="17"/>
      <c r="R5" s="18"/>
      <c r="S5" s="22" t="s">
        <v>24</v>
      </c>
    </row>
    <row r="6" spans="1:19" ht="22.5" x14ac:dyDescent="0.25">
      <c r="A6" s="7"/>
      <c r="B6" s="8"/>
      <c r="C6" s="9">
        <v>1</v>
      </c>
      <c r="D6" s="10" t="s">
        <v>19</v>
      </c>
      <c r="E6" s="11" t="s">
        <v>26</v>
      </c>
      <c r="F6" s="11" t="s">
        <v>27</v>
      </c>
      <c r="G6" s="10" t="s">
        <v>28</v>
      </c>
      <c r="H6" s="11" t="s">
        <v>29</v>
      </c>
      <c r="I6" s="10" t="s">
        <v>31</v>
      </c>
      <c r="J6" s="12"/>
      <c r="K6" s="13"/>
      <c r="L6" s="14"/>
      <c r="M6" s="15">
        <v>1.08</v>
      </c>
      <c r="N6" s="16">
        <f>M6*C6</f>
        <v>1.08</v>
      </c>
      <c r="O6" s="10"/>
      <c r="P6" s="17"/>
      <c r="Q6" s="17"/>
      <c r="R6" s="18"/>
      <c r="S6" s="22" t="s">
        <v>30</v>
      </c>
    </row>
    <row r="7" spans="1:19" x14ac:dyDescent="0.25">
      <c r="A7" s="7"/>
      <c r="B7" s="8"/>
      <c r="C7" s="9">
        <v>1</v>
      </c>
      <c r="D7" s="10" t="s">
        <v>19</v>
      </c>
      <c r="E7" s="11" t="s">
        <v>32</v>
      </c>
      <c r="F7" s="11" t="s">
        <v>33</v>
      </c>
      <c r="G7" s="10" t="s">
        <v>34</v>
      </c>
      <c r="H7" s="11" t="s">
        <v>29</v>
      </c>
      <c r="I7" s="10" t="s">
        <v>36</v>
      </c>
      <c r="J7" s="12"/>
      <c r="K7" s="13"/>
      <c r="L7" s="14"/>
      <c r="M7" s="15">
        <v>0.59</v>
      </c>
      <c r="N7" s="16">
        <f>M7*C7</f>
        <v>0.59</v>
      </c>
      <c r="O7" s="10"/>
      <c r="P7" s="17"/>
      <c r="Q7" s="17"/>
      <c r="R7" s="18"/>
      <c r="S7" s="21" t="s">
        <v>35</v>
      </c>
    </row>
    <row r="8" spans="1:19" ht="27.75" customHeight="1" x14ac:dyDescent="0.25">
      <c r="A8" s="7"/>
      <c r="B8" s="8"/>
      <c r="C8" s="9">
        <v>1</v>
      </c>
      <c r="D8" s="10" t="s">
        <v>19</v>
      </c>
      <c r="E8" s="11" t="s">
        <v>40</v>
      </c>
      <c r="F8" s="11" t="s">
        <v>39</v>
      </c>
      <c r="G8" s="10" t="s">
        <v>38</v>
      </c>
      <c r="H8" s="11" t="s">
        <v>29</v>
      </c>
      <c r="I8" s="10" t="s">
        <v>37</v>
      </c>
      <c r="J8" s="12"/>
      <c r="K8" s="13"/>
      <c r="L8" s="14"/>
      <c r="M8" s="15">
        <v>2.0699999999999998</v>
      </c>
      <c r="N8" s="16">
        <f t="shared" ref="N8:N15" si="0">M8*C8</f>
        <v>2.0699999999999998</v>
      </c>
      <c r="O8" s="10"/>
      <c r="P8" s="17"/>
      <c r="Q8" s="17"/>
      <c r="R8" s="18"/>
      <c r="S8" s="21" t="s">
        <v>41</v>
      </c>
    </row>
    <row r="9" spans="1:19" ht="22.5" x14ac:dyDescent="0.25">
      <c r="A9" s="7" t="str">
        <f>IF(B9="","",IF(MAX($A8:A$11)="",0,MAX($A8:A$11))+1)</f>
        <v/>
      </c>
      <c r="B9" s="8"/>
      <c r="C9" s="9">
        <v>1</v>
      </c>
      <c r="D9" s="10" t="s">
        <v>19</v>
      </c>
      <c r="E9" s="11" t="s">
        <v>42</v>
      </c>
      <c r="F9" s="11" t="s">
        <v>43</v>
      </c>
      <c r="G9" s="10" t="s">
        <v>44</v>
      </c>
      <c r="H9" s="11" t="s">
        <v>29</v>
      </c>
      <c r="I9" s="10" t="s">
        <v>45</v>
      </c>
      <c r="J9" s="12"/>
      <c r="K9" s="13"/>
      <c r="L9" s="14"/>
      <c r="M9" s="15">
        <v>6.38</v>
      </c>
      <c r="N9" s="16">
        <f t="shared" si="0"/>
        <v>6.38</v>
      </c>
      <c r="O9" s="10"/>
      <c r="P9" s="17"/>
      <c r="Q9" s="17"/>
      <c r="R9" s="18"/>
      <c r="S9" s="21" t="s">
        <v>49</v>
      </c>
    </row>
    <row r="10" spans="1:19" ht="24.75" customHeight="1" x14ac:dyDescent="0.25">
      <c r="A10" s="7" t="str">
        <f>IF(B10="","",IF(MAX($A9:A$11)="",0,MAX($A9:A$11))+1)</f>
        <v/>
      </c>
      <c r="B10" s="8"/>
      <c r="C10" s="9">
        <v>3</v>
      </c>
      <c r="D10" s="10" t="s">
        <v>19</v>
      </c>
      <c r="E10" s="11" t="s">
        <v>46</v>
      </c>
      <c r="F10" s="11" t="s">
        <v>51</v>
      </c>
      <c r="G10" s="10" t="s">
        <v>52</v>
      </c>
      <c r="H10" s="11" t="s">
        <v>29</v>
      </c>
      <c r="I10" s="10" t="s">
        <v>47</v>
      </c>
      <c r="J10" s="12"/>
      <c r="K10" s="13"/>
      <c r="L10" s="14"/>
      <c r="M10" s="15">
        <v>0.37</v>
      </c>
      <c r="N10" s="16">
        <f t="shared" si="0"/>
        <v>1.1099999999999999</v>
      </c>
      <c r="O10" s="10"/>
      <c r="P10" s="17"/>
      <c r="Q10" s="17"/>
      <c r="R10" s="18"/>
      <c r="S10" s="21" t="s">
        <v>48</v>
      </c>
    </row>
    <row r="11" spans="1:19" x14ac:dyDescent="0.25">
      <c r="A11" s="7" t="str">
        <f>IF(B11="","",IF(MAX($A10:A$11)="",0,MAX($A10:A$11))+1)</f>
        <v/>
      </c>
      <c r="B11" s="8"/>
      <c r="C11" s="9">
        <v>1</v>
      </c>
      <c r="D11" s="10" t="s">
        <v>19</v>
      </c>
      <c r="E11" s="11" t="s">
        <v>50</v>
      </c>
      <c r="F11" s="11" t="s">
        <v>51</v>
      </c>
      <c r="G11" s="10" t="s">
        <v>52</v>
      </c>
      <c r="H11" s="11" t="s">
        <v>29</v>
      </c>
      <c r="I11" s="10" t="s">
        <v>53</v>
      </c>
      <c r="J11" s="12"/>
      <c r="K11" s="13"/>
      <c r="L11" s="14"/>
      <c r="M11" s="15">
        <v>0.23</v>
      </c>
      <c r="N11" s="16">
        <f t="shared" si="0"/>
        <v>0.23</v>
      </c>
      <c r="O11" s="10"/>
      <c r="P11" s="17"/>
      <c r="Q11" s="17"/>
      <c r="R11" s="18"/>
      <c r="S11" s="23" t="s">
        <v>54</v>
      </c>
    </row>
    <row r="12" spans="1:19" ht="22.5" x14ac:dyDescent="0.25">
      <c r="A12" s="7" t="str">
        <f>IF(B12="","",IF(MAX($A$11:A11)="",0,MAX($A$11:A11))+1)</f>
        <v/>
      </c>
      <c r="B12" s="8"/>
      <c r="C12" s="9">
        <v>1</v>
      </c>
      <c r="D12" s="10" t="s">
        <v>19</v>
      </c>
      <c r="E12" s="11" t="s">
        <v>55</v>
      </c>
      <c r="F12" s="11" t="s">
        <v>51</v>
      </c>
      <c r="G12" s="10" t="s">
        <v>52</v>
      </c>
      <c r="H12" s="11" t="s">
        <v>29</v>
      </c>
      <c r="I12" s="10" t="s">
        <v>56</v>
      </c>
      <c r="J12" s="12"/>
      <c r="K12" s="13"/>
      <c r="L12" s="14"/>
      <c r="M12" s="15">
        <v>0.44</v>
      </c>
      <c r="N12" s="16">
        <f t="shared" si="0"/>
        <v>0.44</v>
      </c>
      <c r="O12" s="10"/>
      <c r="P12" s="17"/>
      <c r="Q12" s="17"/>
      <c r="R12" s="18"/>
      <c r="S12" s="21" t="s">
        <v>57</v>
      </c>
    </row>
    <row r="13" spans="1:19" x14ac:dyDescent="0.25">
      <c r="A13" s="7" t="str">
        <f>IF(B13="","",IF(MAX($A$11:A12)="",0,MAX($A$11:A12))+1)</f>
        <v/>
      </c>
      <c r="B13" s="8"/>
      <c r="C13" s="9">
        <v>3</v>
      </c>
      <c r="D13" s="10" t="s">
        <v>19</v>
      </c>
      <c r="E13" s="11" t="s">
        <v>58</v>
      </c>
      <c r="F13" s="11" t="s">
        <v>51</v>
      </c>
      <c r="G13" s="10" t="s">
        <v>52</v>
      </c>
      <c r="H13" s="11" t="s">
        <v>29</v>
      </c>
      <c r="I13" s="10" t="s">
        <v>59</v>
      </c>
      <c r="J13" s="12"/>
      <c r="K13" s="13"/>
      <c r="L13" s="14"/>
      <c r="M13" s="15">
        <v>0.1</v>
      </c>
      <c r="N13" s="16">
        <f t="shared" si="0"/>
        <v>0.30000000000000004</v>
      </c>
      <c r="O13" s="10"/>
      <c r="P13" s="17"/>
      <c r="Q13" s="17"/>
      <c r="R13" s="18"/>
      <c r="S13" s="21" t="s">
        <v>60</v>
      </c>
    </row>
    <row r="14" spans="1:19" ht="22.5" customHeight="1" x14ac:dyDescent="0.25">
      <c r="A14" s="7" t="str">
        <f>IF(B14="","",IF(MAX($A$11:A13)="",0,MAX($A$11:A13))+1)</f>
        <v/>
      </c>
      <c r="B14" s="8"/>
      <c r="C14" s="9">
        <v>1</v>
      </c>
      <c r="D14" s="10" t="s">
        <v>19</v>
      </c>
      <c r="E14" s="11" t="s">
        <v>61</v>
      </c>
      <c r="F14" s="11" t="s">
        <v>62</v>
      </c>
      <c r="G14" s="10" t="s">
        <v>63</v>
      </c>
      <c r="H14" s="11" t="s">
        <v>29</v>
      </c>
      <c r="I14" s="10" t="s">
        <v>64</v>
      </c>
      <c r="J14" s="12"/>
      <c r="K14" s="13"/>
      <c r="L14" s="14"/>
      <c r="M14" s="15">
        <v>0.28999999999999998</v>
      </c>
      <c r="N14" s="16">
        <f t="shared" si="0"/>
        <v>0.28999999999999998</v>
      </c>
      <c r="O14" s="10"/>
      <c r="P14" s="17"/>
      <c r="Q14" s="17"/>
      <c r="R14" s="18"/>
      <c r="S14" s="21" t="s">
        <v>65</v>
      </c>
    </row>
    <row r="15" spans="1:19" ht="22.5" customHeight="1" x14ac:dyDescent="0.25">
      <c r="A15" s="7" t="str">
        <f>IF(B15="","",IF(MAX($A$11:A14)="",0,MAX($A$11:A14))+1)</f>
        <v/>
      </c>
      <c r="B15" s="8"/>
      <c r="C15" s="9">
        <v>1</v>
      </c>
      <c r="D15" s="10" t="s">
        <v>19</v>
      </c>
      <c r="E15" s="11" t="s">
        <v>66</v>
      </c>
      <c r="F15" s="11" t="s">
        <v>51</v>
      </c>
      <c r="G15" s="10" t="s">
        <v>52</v>
      </c>
      <c r="H15" s="11" t="s">
        <v>29</v>
      </c>
      <c r="I15" s="10" t="s">
        <v>67</v>
      </c>
      <c r="J15" s="12"/>
      <c r="K15" s="13"/>
      <c r="L15" s="14"/>
      <c r="M15" s="15">
        <v>0.35</v>
      </c>
      <c r="N15" s="16">
        <f t="shared" si="0"/>
        <v>0.35</v>
      </c>
      <c r="O15" s="10"/>
      <c r="P15" s="17"/>
      <c r="Q15" s="17"/>
      <c r="R15" s="18"/>
      <c r="S15" s="21" t="s">
        <v>68</v>
      </c>
    </row>
    <row r="16" spans="1:19" x14ac:dyDescent="0.25">
      <c r="M16" s="24" t="s">
        <v>71</v>
      </c>
      <c r="N16" s="25">
        <f>SUM(N4:N15)</f>
        <v>20.251666666666669</v>
      </c>
    </row>
  </sheetData>
  <conditionalFormatting sqref="F4:F7 F9:F14">
    <cfRule type="cellIs" dxfId="29" priority="29" stopIfTrue="1" operator="equal">
      <formula>"Sigma Design"</formula>
    </cfRule>
    <cfRule type="cellIs" dxfId="28" priority="30" stopIfTrue="1" operator="equal">
      <formula>"Modified"</formula>
    </cfRule>
  </conditionalFormatting>
  <conditionalFormatting sqref="H5">
    <cfRule type="cellIs" dxfId="27" priority="27" stopIfTrue="1" operator="equal">
      <formula>"Sigma Design"</formula>
    </cfRule>
    <cfRule type="cellIs" dxfId="26" priority="28" stopIfTrue="1" operator="equal">
      <formula>"Modified"</formula>
    </cfRule>
  </conditionalFormatting>
  <conditionalFormatting sqref="H4">
    <cfRule type="cellIs" dxfId="23" priority="23" stopIfTrue="1" operator="equal">
      <formula>"Sigma Design"</formula>
    </cfRule>
    <cfRule type="cellIs" dxfId="22" priority="24" stopIfTrue="1" operator="equal">
      <formula>"Modified"</formula>
    </cfRule>
  </conditionalFormatting>
  <conditionalFormatting sqref="H6">
    <cfRule type="cellIs" dxfId="21" priority="21" stopIfTrue="1" operator="equal">
      <formula>"Sigma Design"</formula>
    </cfRule>
    <cfRule type="cellIs" dxfId="20" priority="22" stopIfTrue="1" operator="equal">
      <formula>"Modified"</formula>
    </cfRule>
  </conditionalFormatting>
  <conditionalFormatting sqref="H8:H14">
    <cfRule type="cellIs" dxfId="17" priority="17" stopIfTrue="1" operator="equal">
      <formula>"Sigma Design"</formula>
    </cfRule>
    <cfRule type="cellIs" dxfId="16" priority="18" stopIfTrue="1" operator="equal">
      <formula>"Modified"</formula>
    </cfRule>
  </conditionalFormatting>
  <conditionalFormatting sqref="H7">
    <cfRule type="cellIs" dxfId="9" priority="9" stopIfTrue="1" operator="equal">
      <formula>"Sigma Design"</formula>
    </cfRule>
    <cfRule type="cellIs" dxfId="8" priority="10" stopIfTrue="1" operator="equal">
      <formula>"Modified"</formula>
    </cfRule>
  </conditionalFormatting>
  <conditionalFormatting sqref="F15">
    <cfRule type="cellIs" dxfId="3" priority="3" stopIfTrue="1" operator="equal">
      <formula>"Sigma Design"</formula>
    </cfRule>
    <cfRule type="cellIs" dxfId="2" priority="4" stopIfTrue="1" operator="equal">
      <formula>"Modified"</formula>
    </cfRule>
  </conditionalFormatting>
  <conditionalFormatting sqref="H15">
    <cfRule type="cellIs" dxfId="1" priority="1" stopIfTrue="1" operator="equal">
      <formula>"Sigma Design"</formula>
    </cfRule>
    <cfRule type="cellIs" dxfId="0" priority="2" stopIfTrue="1" operator="equal">
      <formula>"Modified"</formula>
    </cfRule>
  </conditionalFormatting>
  <dataValidations count="4">
    <dataValidation type="list" allowBlank="1" showInputMessage="1" showErrorMessage="1" sqref="J4:J15">
      <formula1>Category</formula1>
    </dataValidation>
    <dataValidation type="list" allowBlank="1" showInputMessage="1" showErrorMessage="1" sqref="H4:H15">
      <formula1>Supplier</formula1>
    </dataValidation>
    <dataValidation type="list" allowBlank="1" showInputMessage="1" showErrorMessage="1" sqref="D4:D15">
      <formula1>UM</formula1>
    </dataValidation>
    <dataValidation type="list" allowBlank="1" showInputMessage="1" showErrorMessage="1" sqref="Q4:Q15 K4:L15">
      <formula1>YN</formula1>
    </dataValidation>
  </dataValidations>
  <hyperlinks>
    <hyperlink ref="S5" r:id="rId1"/>
    <hyperlink ref="S6" r:id="rId2"/>
    <hyperlink ref="S7" r:id="rId3"/>
    <hyperlink ref="S8" r:id="rId4"/>
    <hyperlink ref="S10" r:id="rId5"/>
    <hyperlink ref="S12" r:id="rId6"/>
    <hyperlink ref="S4" r:id="rId7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Sigma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Olsen</dc:creator>
  <cp:lastModifiedBy>Ken Olsen</cp:lastModifiedBy>
  <dcterms:created xsi:type="dcterms:W3CDTF">2019-04-15T16:50:01Z</dcterms:created>
  <dcterms:modified xsi:type="dcterms:W3CDTF">2019-04-15T21:36:17Z</dcterms:modified>
</cp:coreProperties>
</file>