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ZhiCheng\PycharmProjects\test2\"/>
    </mc:Choice>
  </mc:AlternateContent>
  <bookViews>
    <workbookView xWindow="0" yWindow="0" windowWidth="28800" windowHeight="12495" activeTab="8"/>
  </bookViews>
  <sheets>
    <sheet name="Year" sheetId="1" r:id="rId1"/>
    <sheet name="win" sheetId="2" r:id="rId2"/>
    <sheet name="Lose" sheetId="3" r:id="rId3"/>
    <sheet name="Hour1(C&lt;O)" sheetId="4" r:id="rId4"/>
    <sheet name="Hour1(C&gt;O)" sheetId="5" r:id="rId5"/>
    <sheet name="Buy" sheetId="6" r:id="rId6"/>
    <sheet name="Sell" sheetId="7" r:id="rId7"/>
    <sheet name="Diff" sheetId="9" r:id="rId8"/>
    <sheet name="PreState" sheetId="10" r:id="rId9"/>
    <sheet name="PreWidth" sheetId="11" r:id="rId10"/>
    <sheet name="Sheet2" sheetId="12" r:id="rId11"/>
  </sheets>
  <calcPr calcId="152511"/>
</workbook>
</file>

<file path=xl/calcChain.xml><?xml version="1.0" encoding="utf-8"?>
<calcChain xmlns="http://schemas.openxmlformats.org/spreadsheetml/2006/main">
  <c r="W43" i="10" l="1"/>
  <c r="V43" i="10"/>
  <c r="X43" i="10" s="1"/>
  <c r="W42" i="10"/>
  <c r="X42" i="10" s="1"/>
  <c r="V42" i="10"/>
  <c r="W37" i="10"/>
  <c r="Y43" i="10" s="1"/>
  <c r="V37" i="10"/>
  <c r="X37" i="10" s="1"/>
  <c r="Z43" i="10" s="1"/>
  <c r="W36" i="10"/>
  <c r="Y42" i="10" s="1"/>
  <c r="V36" i="10"/>
  <c r="X36" i="10" s="1"/>
  <c r="Z42" i="10" s="1"/>
  <c r="W34" i="10"/>
  <c r="V34" i="10"/>
  <c r="X34" i="10" s="1"/>
  <c r="W33" i="10"/>
  <c r="X33" i="10" s="1"/>
  <c r="V33" i="10"/>
  <c r="W28" i="10"/>
  <c r="Y34" i="10" s="1"/>
  <c r="V28" i="10"/>
  <c r="X28" i="10" s="1"/>
  <c r="Z34" i="10" s="1"/>
  <c r="W27" i="10"/>
  <c r="Y33" i="10" s="1"/>
  <c r="V27" i="10"/>
  <c r="X27" i="10" s="1"/>
  <c r="Z33" i="10" s="1"/>
  <c r="R45" i="10"/>
  <c r="Q45" i="10"/>
  <c r="E20" i="10"/>
  <c r="E45" i="10"/>
  <c r="C45" i="10"/>
  <c r="D45" i="10"/>
  <c r="L10" i="10"/>
  <c r="I43" i="10"/>
  <c r="I42" i="10"/>
  <c r="K34" i="10"/>
  <c r="K33" i="10"/>
  <c r="I34" i="10"/>
  <c r="I33" i="10"/>
  <c r="H43" i="10"/>
  <c r="J43" i="10" s="1"/>
  <c r="J42" i="10"/>
  <c r="H42" i="10"/>
  <c r="I37" i="10"/>
  <c r="H37" i="10"/>
  <c r="J37" i="10" s="1"/>
  <c r="I36" i="10"/>
  <c r="K42" i="10" s="1"/>
  <c r="H36" i="10"/>
  <c r="J36" i="10" s="1"/>
  <c r="J28" i="10"/>
  <c r="J27" i="10"/>
  <c r="H34" i="10"/>
  <c r="I28" i="10"/>
  <c r="I27" i="10"/>
  <c r="H28" i="10"/>
  <c r="H27" i="10"/>
  <c r="H33" i="10"/>
  <c r="J34" i="10"/>
  <c r="L34" i="10" s="1"/>
  <c r="I18" i="10"/>
  <c r="L18" i="10" s="1"/>
  <c r="H18" i="10"/>
  <c r="J18" i="10" s="1"/>
  <c r="K18" i="10" s="1"/>
  <c r="L17" i="10"/>
  <c r="J17" i="10"/>
  <c r="K17" i="10" s="1"/>
  <c r="I17" i="10"/>
  <c r="H17" i="10"/>
  <c r="L11" i="10"/>
  <c r="K10" i="10"/>
  <c r="K11" i="10"/>
  <c r="J11" i="10"/>
  <c r="J10" i="10"/>
  <c r="I10" i="10"/>
  <c r="I11" i="10"/>
  <c r="H10" i="10"/>
  <c r="H11" i="10"/>
  <c r="C20" i="10"/>
  <c r="D20" i="10"/>
  <c r="D34" i="11"/>
  <c r="L43" i="10" l="1"/>
  <c r="K43" i="10"/>
  <c r="L42" i="10"/>
  <c r="J33" i="10"/>
  <c r="L33" i="10" s="1"/>
  <c r="P26" i="9"/>
  <c r="P12" i="9"/>
  <c r="M12" i="9"/>
  <c r="M26" i="9"/>
  <c r="N26" i="9" l="1"/>
  <c r="N12" i="9"/>
  <c r="D25" i="9"/>
  <c r="D11" i="9"/>
  <c r="U9" i="7"/>
  <c r="T9" i="7"/>
  <c r="R9" i="7"/>
  <c r="P9" i="7"/>
  <c r="U8" i="7"/>
  <c r="T8" i="7"/>
  <c r="R8" i="7"/>
  <c r="P8" i="7"/>
  <c r="U7" i="7"/>
  <c r="T7" i="7"/>
  <c r="R7" i="7"/>
  <c r="P7" i="7"/>
  <c r="U6" i="7"/>
  <c r="T6" i="7"/>
  <c r="R6" i="7"/>
  <c r="P6" i="7"/>
  <c r="U5" i="7"/>
  <c r="T5" i="7"/>
  <c r="R5" i="7"/>
  <c r="P5" i="7"/>
  <c r="U4" i="7"/>
  <c r="T4" i="7"/>
  <c r="R4" i="7"/>
  <c r="P4" i="7"/>
  <c r="U9" i="6"/>
  <c r="T9" i="6"/>
  <c r="R9" i="6"/>
  <c r="P9" i="6"/>
  <c r="U8" i="6"/>
  <c r="T8" i="6"/>
  <c r="R8" i="6"/>
  <c r="P8" i="6"/>
  <c r="U7" i="6"/>
  <c r="T7" i="6"/>
  <c r="R7" i="6"/>
  <c r="P7" i="6"/>
  <c r="U6" i="6"/>
  <c r="T6" i="6"/>
  <c r="R6" i="6"/>
  <c r="P6" i="6"/>
  <c r="U5" i="6"/>
  <c r="T5" i="6"/>
  <c r="R5" i="6"/>
  <c r="P5" i="6"/>
  <c r="U4" i="6"/>
  <c r="T4" i="6"/>
  <c r="R4" i="6"/>
  <c r="P4" i="6"/>
  <c r="D8" i="5"/>
  <c r="D7" i="5"/>
  <c r="D6" i="5"/>
  <c r="D5" i="5"/>
  <c r="D4" i="5"/>
  <c r="D3" i="5"/>
  <c r="E8" i="4"/>
  <c r="E7" i="4"/>
  <c r="E6" i="4"/>
  <c r="E5" i="4"/>
  <c r="E4" i="4"/>
  <c r="E3" i="4"/>
  <c r="R8" i="3"/>
  <c r="R7" i="3"/>
  <c r="R6" i="3"/>
  <c r="R5" i="3"/>
  <c r="R4" i="3"/>
  <c r="R3" i="3"/>
  <c r="T9" i="2"/>
  <c r="R9" i="2"/>
  <c r="P9" i="2"/>
  <c r="T8" i="2"/>
  <c r="R8" i="2"/>
  <c r="P8" i="2"/>
  <c r="T7" i="2"/>
  <c r="R7" i="2"/>
  <c r="P7" i="2"/>
  <c r="T6" i="2"/>
  <c r="R6" i="2"/>
  <c r="P6" i="2"/>
  <c r="T5" i="2"/>
  <c r="R5" i="2"/>
  <c r="P5" i="2"/>
  <c r="T4" i="2"/>
  <c r="R4" i="2"/>
  <c r="P4" i="2"/>
  <c r="N26" i="1"/>
  <c r="D26" i="1"/>
  <c r="F26" i="1" s="1"/>
  <c r="B26" i="1"/>
  <c r="U25" i="1"/>
  <c r="P25" i="1"/>
  <c r="O25" i="1"/>
  <c r="M25" i="1"/>
  <c r="K25" i="1"/>
  <c r="U24" i="1"/>
  <c r="P24" i="1"/>
  <c r="O24" i="1"/>
  <c r="M24" i="1"/>
  <c r="K24" i="1"/>
  <c r="U23" i="1"/>
  <c r="P23" i="1"/>
  <c r="O23" i="1"/>
  <c r="M23" i="1"/>
  <c r="K23" i="1"/>
  <c r="U22" i="1"/>
  <c r="P22" i="1"/>
  <c r="O22" i="1"/>
  <c r="M22" i="1"/>
  <c r="K22" i="1"/>
  <c r="U21" i="1"/>
  <c r="P21" i="1"/>
  <c r="O21" i="1"/>
  <c r="M21" i="1"/>
  <c r="K21" i="1"/>
  <c r="U20" i="1"/>
  <c r="P20" i="1"/>
  <c r="O20" i="1"/>
  <c r="M20" i="1"/>
  <c r="K20" i="1"/>
  <c r="D12" i="1"/>
  <c r="F12" i="1" s="1"/>
  <c r="B12" i="1"/>
  <c r="N11" i="1"/>
  <c r="U10" i="1"/>
  <c r="P10" i="1"/>
  <c r="O10" i="1"/>
  <c r="M10" i="1"/>
  <c r="K10" i="1"/>
  <c r="U9" i="1"/>
  <c r="P9" i="1"/>
  <c r="O9" i="1"/>
  <c r="M9" i="1"/>
  <c r="K9" i="1"/>
  <c r="U8" i="1"/>
  <c r="P8" i="1"/>
  <c r="O8" i="1"/>
  <c r="M8" i="1"/>
  <c r="K8" i="1"/>
  <c r="U7" i="1"/>
  <c r="P7" i="1"/>
  <c r="O7" i="1"/>
  <c r="M7" i="1"/>
  <c r="K7" i="1"/>
  <c r="U6" i="1"/>
  <c r="P6" i="1"/>
  <c r="O6" i="1"/>
  <c r="M6" i="1"/>
  <c r="K6" i="1"/>
  <c r="U5" i="1"/>
  <c r="P5" i="1"/>
  <c r="O5" i="1"/>
  <c r="M5" i="1"/>
  <c r="K5" i="1"/>
</calcChain>
</file>

<file path=xl/sharedStrings.xml><?xml version="1.0" encoding="utf-8"?>
<sst xmlns="http://schemas.openxmlformats.org/spreadsheetml/2006/main" count="277" uniqueCount="27">
  <si>
    <t>stop</t>
  </si>
  <si>
    <t>0.5W</t>
  </si>
  <si>
    <t>Diff_S</t>
  </si>
  <si>
    <t>Diff</t>
  </si>
  <si>
    <t>Diff_W</t>
  </si>
  <si>
    <t>Win</t>
  </si>
  <si>
    <t>Lose</t>
  </si>
  <si>
    <t>Stop</t>
  </si>
  <si>
    <t>Win1</t>
  </si>
  <si>
    <t>Lose1</t>
  </si>
  <si>
    <t>count</t>
  </si>
  <si>
    <t>mean</t>
  </si>
  <si>
    <t>sum</t>
  </si>
  <si>
    <t>max</t>
  </si>
  <si>
    <t>min</t>
  </si>
  <si>
    <t>std</t>
  </si>
  <si>
    <t>Date</t>
  </si>
  <si>
    <t>HiM</t>
  </si>
  <si>
    <t>Total</t>
  </si>
  <si>
    <t>LiM</t>
  </si>
  <si>
    <t>Close</t>
  </si>
  <si>
    <t>State</t>
  </si>
  <si>
    <t>NaN</t>
  </si>
  <si>
    <t>PreState</t>
  </si>
  <si>
    <t>W2</t>
  </si>
  <si>
    <t>移动止损</t>
    <phoneticPr fontId="9" type="noConversion"/>
  </si>
  <si>
    <t>开仓止损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</si>
</sst>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8">
    <font>
      <sz val="11"/>
      <color theme="1"/>
      <name val="宋体"/>
      <charset val="134"/>
      <scheme val="minor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Helvetica"/>
      <family val="2"/>
    </font>
    <font>
      <sz val="9"/>
      <name val="Helvetic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1"/>
      <color rgb="FF303F9F"/>
      <name val="Courier New"/>
      <family val="3"/>
    </font>
    <font>
      <sz val="11"/>
      <color theme="5" tint="-0.249977111117893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1" applyNumberFormat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4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1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10" fontId="2" fillId="0" borderId="0" xfId="0" applyNumberFormat="1" applyFont="1" applyFill="1" applyAlignment="1">
      <alignment horizontal="right" vertical="center" wrapText="1"/>
    </xf>
    <xf numFmtId="10" fontId="0" fillId="3" borderId="0" xfId="0" applyNumberFormat="1" applyFill="1">
      <alignment vertical="center"/>
    </xf>
    <xf numFmtId="10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0" fillId="5" borderId="0" xfId="0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0" fillId="6" borderId="0" xfId="0" applyFill="1">
      <alignment vertical="center"/>
    </xf>
    <xf numFmtId="10" fontId="0" fillId="0" borderId="0" xfId="0" applyNumberFormat="1" applyFill="1">
      <alignment vertical="center"/>
    </xf>
    <xf numFmtId="14" fontId="1" fillId="0" borderId="0" xfId="0" applyNumberFormat="1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5" fillId="3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10" fontId="6" fillId="3" borderId="0" xfId="0" applyNumberFormat="1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10" fontId="2" fillId="6" borderId="0" xfId="0" applyNumberFormat="1" applyFont="1" applyFill="1" applyAlignment="1">
      <alignment horizontal="right" vertical="center" wrapText="1"/>
    </xf>
    <xf numFmtId="10" fontId="0" fillId="5" borderId="0" xfId="0" applyNumberFormat="1" applyFill="1">
      <alignment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14" fontId="7" fillId="2" borderId="0" xfId="0" applyNumberFormat="1" applyFont="1" applyFill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14" fontId="7" fillId="4" borderId="0" xfId="0" applyNumberFormat="1" applyFont="1" applyFill="1" applyAlignment="1">
      <alignment horizontal="right" vertical="center" wrapText="1"/>
    </xf>
    <xf numFmtId="0" fontId="8" fillId="4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14" fontId="10" fillId="4" borderId="0" xfId="0" applyNumberFormat="1" applyFont="1" applyFill="1" applyAlignment="1">
      <alignment horizontal="right" vertical="center" wrapText="1"/>
    </xf>
    <xf numFmtId="0" fontId="11" fillId="4" borderId="0" xfId="0" applyFont="1" applyFill="1" applyAlignment="1">
      <alignment horizontal="right" vertical="center" wrapText="1"/>
    </xf>
    <xf numFmtId="14" fontId="10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0" fillId="4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top" wrapText="1"/>
    </xf>
    <xf numFmtId="0" fontId="7" fillId="2" borderId="0" xfId="0" applyFont="1" applyFill="1" applyAlignment="1">
      <alignment horizontal="right" vertical="top" wrapText="1"/>
    </xf>
    <xf numFmtId="0" fontId="13" fillId="0" borderId="0" xfId="0" applyFont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right" vertical="top" wrapText="1"/>
    </xf>
    <xf numFmtId="0" fontId="7" fillId="2" borderId="0" xfId="0" applyFont="1" applyFill="1" applyAlignment="1">
      <alignment horizontal="right" vertical="top" wrapText="1"/>
    </xf>
    <xf numFmtId="0" fontId="14" fillId="7" borderId="0" xfId="1" applyAlignment="1">
      <alignment horizontal="right" vertical="center" wrapText="1"/>
    </xf>
    <xf numFmtId="0" fontId="14" fillId="7" borderId="0" xfId="1">
      <alignment vertical="center"/>
    </xf>
    <xf numFmtId="0" fontId="15" fillId="8" borderId="0" xfId="2" applyAlignment="1">
      <alignment horizontal="right" vertical="center" wrapText="1"/>
    </xf>
    <xf numFmtId="0" fontId="15" fillId="8" borderId="0" xfId="2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7" fillId="4" borderId="0" xfId="0" applyFont="1" applyFill="1" applyAlignment="1">
      <alignment horizontal="right" vertical="center" wrapText="1"/>
    </xf>
    <xf numFmtId="0" fontId="10" fillId="4" borderId="0" xfId="0" applyFont="1" applyFill="1" applyAlignment="1">
      <alignment horizontal="right" vertical="top" wrapText="1"/>
    </xf>
    <xf numFmtId="0" fontId="10" fillId="0" borderId="0" xfId="0" applyFont="1" applyAlignment="1">
      <alignment horizontal="right" vertical="top" wrapText="1"/>
    </xf>
    <xf numFmtId="0" fontId="10" fillId="4" borderId="0" xfId="0" applyFont="1" applyFill="1" applyAlignment="1">
      <alignment horizontal="right" vertical="top" wrapText="1"/>
    </xf>
    <xf numFmtId="0" fontId="10" fillId="0" borderId="0" xfId="0" applyFont="1" applyAlignment="1">
      <alignment horizontal="right" vertical="top" wrapText="1"/>
    </xf>
    <xf numFmtId="10" fontId="15" fillId="8" borderId="0" xfId="2" applyNumberFormat="1">
      <alignment vertical="center"/>
    </xf>
    <xf numFmtId="0" fontId="16" fillId="9" borderId="1" xfId="3">
      <alignment vertical="center"/>
    </xf>
  </cellXfs>
  <cellStyles count="4">
    <cellStyle name="常规" xfId="0" builtinId="0"/>
    <cellStyle name="好" xfId="1" builtinId="26"/>
    <cellStyle name="计算" xfId="3" builtinId="22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G31" sqref="G31"/>
    </sheetView>
  </sheetViews>
  <sheetFormatPr defaultColWidth="8.75" defaultRowHeight="13.5"/>
  <cols>
    <col min="4" max="4" width="8.75" style="19"/>
    <col min="10" max="11" width="8.75" style="20"/>
    <col min="12" max="12" width="8.75" style="21"/>
    <col min="13" max="13" width="8.875" style="21"/>
    <col min="14" max="14" width="8.75" style="2"/>
    <col min="15" max="16" width="7.125" style="2" customWidth="1"/>
    <col min="17" max="17" width="6.125" style="21" customWidth="1"/>
    <col min="18" max="18" width="10.75" style="21" customWidth="1"/>
    <col min="19" max="19" width="7" style="2" customWidth="1"/>
    <col min="20" max="20" width="10.75" style="2" customWidth="1"/>
    <col min="21" max="21" width="9.125" style="15" customWidth="1"/>
    <col min="22" max="22" width="8.75" style="15"/>
    <col min="23" max="23" width="10.75" style="15"/>
    <col min="24" max="24" width="14" style="22"/>
    <col min="25" max="26" width="8.75" style="15"/>
  </cols>
  <sheetData>
    <row r="1" spans="1:26" ht="14.1" customHeight="1">
      <c r="A1" t="s">
        <v>0</v>
      </c>
      <c r="B1" t="s">
        <v>1</v>
      </c>
    </row>
    <row r="2" spans="1:26" ht="14.1" customHeight="1">
      <c r="A2" s="59" t="s">
        <v>2</v>
      </c>
      <c r="B2" s="59"/>
      <c r="C2" s="59"/>
      <c r="D2" s="59"/>
      <c r="E2" s="59"/>
      <c r="F2" s="59"/>
      <c r="G2" s="3" t="s">
        <v>3</v>
      </c>
      <c r="I2" s="3" t="s">
        <v>4</v>
      </c>
      <c r="J2" s="60" t="s">
        <v>5</v>
      </c>
      <c r="K2" s="60"/>
      <c r="L2" s="61" t="s">
        <v>6</v>
      </c>
      <c r="M2" s="61"/>
      <c r="N2" s="58" t="s">
        <v>7</v>
      </c>
      <c r="O2" s="58"/>
      <c r="P2" s="58"/>
      <c r="Q2" s="61" t="s">
        <v>8</v>
      </c>
      <c r="R2" s="61"/>
      <c r="S2" s="58" t="s">
        <v>9</v>
      </c>
      <c r="T2" s="58"/>
      <c r="V2" s="16"/>
      <c r="W2" s="16"/>
      <c r="X2" s="16"/>
    </row>
    <row r="3" spans="1:26">
      <c r="A3" s="3"/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11</v>
      </c>
      <c r="I3" s="3" t="s">
        <v>11</v>
      </c>
      <c r="J3" s="27" t="s">
        <v>12</v>
      </c>
      <c r="K3" s="27" t="s">
        <v>11</v>
      </c>
      <c r="L3" s="28" t="s">
        <v>12</v>
      </c>
      <c r="M3" s="28" t="s">
        <v>11</v>
      </c>
      <c r="N3" s="29" t="s">
        <v>12</v>
      </c>
      <c r="O3" s="29" t="s">
        <v>11</v>
      </c>
      <c r="P3" s="29" t="s">
        <v>13</v>
      </c>
      <c r="Q3" s="28" t="s">
        <v>12</v>
      </c>
      <c r="R3" s="28" t="s">
        <v>11</v>
      </c>
      <c r="S3" s="29" t="s">
        <v>12</v>
      </c>
      <c r="T3" s="29" t="s">
        <v>11</v>
      </c>
      <c r="V3" s="16"/>
      <c r="W3" s="16"/>
    </row>
    <row r="4" spans="1:26">
      <c r="A4" s="4" t="s">
        <v>16</v>
      </c>
      <c r="B4" s="4"/>
      <c r="C4" s="4"/>
      <c r="D4" s="4"/>
      <c r="E4" s="4"/>
      <c r="F4" s="4"/>
      <c r="G4" s="4"/>
      <c r="H4" s="4"/>
      <c r="I4" s="4"/>
      <c r="J4" s="30"/>
      <c r="K4" s="30"/>
      <c r="L4" s="31"/>
      <c r="M4" s="31"/>
      <c r="N4" s="32"/>
      <c r="O4" s="32"/>
      <c r="P4" s="32"/>
      <c r="Q4" s="31"/>
      <c r="R4" s="31"/>
      <c r="S4" s="32"/>
      <c r="T4" s="32"/>
      <c r="V4" s="17"/>
    </row>
    <row r="5" spans="1:26" s="2" customFormat="1">
      <c r="A5" s="9">
        <v>42004</v>
      </c>
      <c r="B5" s="10">
        <v>223</v>
      </c>
      <c r="C5" s="10">
        <v>1.70852</v>
      </c>
      <c r="D5" s="10">
        <v>381</v>
      </c>
      <c r="E5" s="10">
        <v>385</v>
      </c>
      <c r="F5" s="10">
        <v>-156</v>
      </c>
      <c r="G5" s="10">
        <v>101.36527599999999</v>
      </c>
      <c r="H5" s="10">
        <v>-2.5829599999999999</v>
      </c>
      <c r="I5" s="10">
        <v>142.340081</v>
      </c>
      <c r="J5" s="33">
        <v>78</v>
      </c>
      <c r="K5" s="34">
        <f t="shared" ref="K5:K10" si="0">J5/$B5</f>
        <v>0.34977578475336324</v>
      </c>
      <c r="L5" s="35">
        <v>145</v>
      </c>
      <c r="M5" s="36">
        <f t="shared" ref="M5:M10" si="1">L5/$B5</f>
        <v>0.65022421524663676</v>
      </c>
      <c r="N5" s="6">
        <v>114</v>
      </c>
      <c r="O5" s="11">
        <f t="shared" ref="O5:O10" si="2">N5/$B5</f>
        <v>0.5112107623318386</v>
      </c>
      <c r="P5" s="11">
        <f t="shared" ref="P5:P10" si="3">N5/L5</f>
        <v>0.78620689655172415</v>
      </c>
      <c r="Q5" s="35">
        <v>8966</v>
      </c>
      <c r="R5" s="35">
        <v>114.948718</v>
      </c>
      <c r="S5" s="6">
        <v>-8585</v>
      </c>
      <c r="T5" s="6">
        <v>-59.206896999999998</v>
      </c>
      <c r="U5" s="12">
        <f t="shared" ref="U5:U10" si="4">R5/-T5</f>
        <v>1.9414751291559833</v>
      </c>
      <c r="V5" s="24"/>
      <c r="W5" s="24"/>
      <c r="X5" s="22"/>
      <c r="Y5" s="15"/>
      <c r="Z5" s="15"/>
    </row>
    <row r="6" spans="1:26">
      <c r="A6" s="7">
        <v>42369</v>
      </c>
      <c r="B6" s="8">
        <v>231</v>
      </c>
      <c r="C6" s="8">
        <v>0.39393899999999998</v>
      </c>
      <c r="D6" s="8">
        <v>91</v>
      </c>
      <c r="E6" s="8">
        <v>556</v>
      </c>
      <c r="F6" s="8">
        <v>-395</v>
      </c>
      <c r="G6" s="8">
        <v>143.86638099999999</v>
      </c>
      <c r="H6" s="8">
        <v>-1.606061</v>
      </c>
      <c r="I6" s="8">
        <v>195.352227</v>
      </c>
      <c r="J6" s="33">
        <v>89</v>
      </c>
      <c r="K6" s="34">
        <f t="shared" si="0"/>
        <v>0.38528138528138528</v>
      </c>
      <c r="L6" s="35">
        <v>142</v>
      </c>
      <c r="M6" s="36">
        <f t="shared" si="1"/>
        <v>0.61471861471861466</v>
      </c>
      <c r="N6" s="6">
        <v>117</v>
      </c>
      <c r="O6" s="11">
        <f t="shared" si="2"/>
        <v>0.50649350649350644</v>
      </c>
      <c r="P6" s="11">
        <f t="shared" si="3"/>
        <v>0.823943661971831</v>
      </c>
      <c r="Q6" s="35">
        <v>12339</v>
      </c>
      <c r="R6" s="35">
        <v>138.64044899999999</v>
      </c>
      <c r="S6" s="6">
        <v>-12248</v>
      </c>
      <c r="T6" s="6">
        <v>-86.253521000000006</v>
      </c>
      <c r="U6" s="12">
        <f t="shared" si="4"/>
        <v>1.6073598780970342</v>
      </c>
      <c r="V6" s="24"/>
      <c r="W6" s="24"/>
    </row>
    <row r="7" spans="1:26" s="15" customFormat="1">
      <c r="A7" s="23">
        <v>42735</v>
      </c>
      <c r="B7" s="24">
        <v>230</v>
      </c>
      <c r="C7" s="24">
        <v>-0.54347800000000002</v>
      </c>
      <c r="D7" s="24">
        <v>-125</v>
      </c>
      <c r="E7" s="24">
        <v>375</v>
      </c>
      <c r="F7" s="24">
        <v>-143</v>
      </c>
      <c r="G7" s="24">
        <v>97.807069999999996</v>
      </c>
      <c r="H7" s="24">
        <v>-3.0217390000000002</v>
      </c>
      <c r="I7" s="24">
        <v>157.16734700000001</v>
      </c>
      <c r="J7" s="33">
        <v>89</v>
      </c>
      <c r="K7" s="34">
        <f t="shared" si="0"/>
        <v>0.38695652173913042</v>
      </c>
      <c r="L7" s="35">
        <v>141</v>
      </c>
      <c r="M7" s="36">
        <f t="shared" si="1"/>
        <v>0.61304347826086958</v>
      </c>
      <c r="N7" s="6">
        <v>102</v>
      </c>
      <c r="O7" s="11">
        <f t="shared" si="2"/>
        <v>0.44347826086956521</v>
      </c>
      <c r="P7" s="11">
        <f t="shared" si="3"/>
        <v>0.72340425531914898</v>
      </c>
      <c r="Q7" s="35">
        <v>8558</v>
      </c>
      <c r="R7" s="35">
        <v>96.157302999999999</v>
      </c>
      <c r="S7" s="6">
        <v>-8683</v>
      </c>
      <c r="T7" s="6">
        <v>-61.581560000000003</v>
      </c>
      <c r="U7" s="12">
        <f t="shared" si="4"/>
        <v>1.5614626034156978</v>
      </c>
      <c r="V7" s="24"/>
      <c r="W7" s="24"/>
      <c r="X7" s="22"/>
    </row>
    <row r="8" spans="1:26">
      <c r="A8" s="7">
        <v>43100</v>
      </c>
      <c r="B8" s="8">
        <v>217</v>
      </c>
      <c r="C8" s="8">
        <v>3.3963130000000001</v>
      </c>
      <c r="D8" s="8">
        <v>737</v>
      </c>
      <c r="E8" s="8">
        <v>568</v>
      </c>
      <c r="F8" s="8">
        <v>-192</v>
      </c>
      <c r="G8" s="8">
        <v>105.374067</v>
      </c>
      <c r="H8" s="8">
        <v>0.63133600000000001</v>
      </c>
      <c r="I8" s="8">
        <v>137.5</v>
      </c>
      <c r="J8" s="33">
        <v>85</v>
      </c>
      <c r="K8" s="34">
        <f t="shared" si="0"/>
        <v>0.39170506912442399</v>
      </c>
      <c r="L8" s="35">
        <v>132</v>
      </c>
      <c r="M8" s="36">
        <f t="shared" si="1"/>
        <v>0.60829493087557607</v>
      </c>
      <c r="N8" s="6">
        <v>99</v>
      </c>
      <c r="O8" s="11">
        <f t="shared" si="2"/>
        <v>0.45622119815668205</v>
      </c>
      <c r="P8" s="11">
        <f t="shared" si="3"/>
        <v>0.75</v>
      </c>
      <c r="Q8" s="35">
        <v>8511</v>
      </c>
      <c r="R8" s="35">
        <v>100.129412</v>
      </c>
      <c r="S8" s="6">
        <v>-7774</v>
      </c>
      <c r="T8" s="6">
        <v>-58.893939000000003</v>
      </c>
      <c r="U8" s="12">
        <f t="shared" si="4"/>
        <v>1.7001649694376868</v>
      </c>
      <c r="V8" s="24"/>
      <c r="W8" s="24"/>
    </row>
    <row r="9" spans="1:26">
      <c r="A9" s="9">
        <v>43465</v>
      </c>
      <c r="B9" s="10">
        <v>236</v>
      </c>
      <c r="C9" s="10">
        <v>19.775424000000001</v>
      </c>
      <c r="D9" s="10">
        <v>4667</v>
      </c>
      <c r="E9" s="10">
        <v>934</v>
      </c>
      <c r="F9" s="10">
        <v>-255</v>
      </c>
      <c r="G9" s="10">
        <v>170.71096800000001</v>
      </c>
      <c r="H9" s="10">
        <v>17.936440999999999</v>
      </c>
      <c r="I9" s="10">
        <v>221.272358</v>
      </c>
      <c r="J9" s="33">
        <v>102</v>
      </c>
      <c r="K9" s="34">
        <f t="shared" si="0"/>
        <v>0.43220338983050849</v>
      </c>
      <c r="L9" s="35">
        <v>134</v>
      </c>
      <c r="M9" s="36">
        <f t="shared" si="1"/>
        <v>0.56779661016949157</v>
      </c>
      <c r="N9" s="6">
        <v>106</v>
      </c>
      <c r="O9" s="11">
        <f t="shared" si="2"/>
        <v>0.44915254237288138</v>
      </c>
      <c r="P9" s="11">
        <f t="shared" si="3"/>
        <v>0.79104477611940294</v>
      </c>
      <c r="Q9" s="35">
        <v>17335</v>
      </c>
      <c r="R9" s="35">
        <v>169.95097999999999</v>
      </c>
      <c r="S9" s="6">
        <v>-12668</v>
      </c>
      <c r="T9" s="6">
        <v>-95.24812</v>
      </c>
      <c r="U9" s="12">
        <f t="shared" si="4"/>
        <v>1.7842974748477973</v>
      </c>
      <c r="V9" s="24"/>
      <c r="W9" s="24"/>
    </row>
    <row r="10" spans="1:26">
      <c r="A10" s="7">
        <v>43830</v>
      </c>
      <c r="B10" s="8">
        <v>35</v>
      </c>
      <c r="C10" s="8">
        <v>30</v>
      </c>
      <c r="D10" s="8">
        <v>1050</v>
      </c>
      <c r="E10" s="8">
        <v>375</v>
      </c>
      <c r="F10" s="8">
        <v>-158</v>
      </c>
      <c r="G10" s="8">
        <v>133.25716</v>
      </c>
      <c r="H10" s="8">
        <v>27.257142999999999</v>
      </c>
      <c r="I10" s="8">
        <v>211.84615400000001</v>
      </c>
      <c r="J10" s="33">
        <v>17</v>
      </c>
      <c r="K10" s="34">
        <f t="shared" si="0"/>
        <v>0.48571428571428571</v>
      </c>
      <c r="L10" s="35">
        <v>18</v>
      </c>
      <c r="M10" s="36">
        <f t="shared" si="1"/>
        <v>0.51428571428571423</v>
      </c>
      <c r="N10" s="6">
        <v>11</v>
      </c>
      <c r="O10" s="11">
        <f t="shared" si="2"/>
        <v>0.31428571428571428</v>
      </c>
      <c r="P10" s="11">
        <f t="shared" si="3"/>
        <v>0.61111111111111116</v>
      </c>
      <c r="Q10" s="35">
        <v>2400</v>
      </c>
      <c r="R10" s="35">
        <v>141.17647099999999</v>
      </c>
      <c r="S10" s="6">
        <v>-1350</v>
      </c>
      <c r="T10" s="6">
        <v>-75</v>
      </c>
      <c r="U10" s="12">
        <f t="shared" si="4"/>
        <v>1.8823529466666666</v>
      </c>
      <c r="V10" s="24"/>
      <c r="W10" s="24"/>
    </row>
    <row r="11" spans="1:26">
      <c r="N11" s="2">
        <f>SUM(N5:N10)</f>
        <v>549</v>
      </c>
    </row>
    <row r="12" spans="1:26">
      <c r="B12">
        <f>SUM(B5:B11)</f>
        <v>1172</v>
      </c>
      <c r="D12" s="19">
        <f>SUM(D5:D11)</f>
        <v>6801</v>
      </c>
      <c r="F12">
        <f>(D12-B12)*50</f>
        <v>281450</v>
      </c>
    </row>
    <row r="15" spans="1:26">
      <c r="A15" t="s">
        <v>0</v>
      </c>
      <c r="B15" s="25">
        <v>100</v>
      </c>
    </row>
    <row r="16" spans="1:26" s="18" customFormat="1">
      <c r="D16" s="26"/>
      <c r="J16" s="20"/>
      <c r="K16" s="20"/>
      <c r="L16" s="21"/>
      <c r="M16" s="21"/>
      <c r="N16" s="2"/>
      <c r="O16" s="2"/>
      <c r="P16" s="2"/>
      <c r="Q16" s="21"/>
      <c r="R16" s="21"/>
      <c r="S16" s="2"/>
      <c r="T16" s="2"/>
      <c r="X16" s="37"/>
    </row>
    <row r="17" spans="1:21">
      <c r="A17" s="59" t="s">
        <v>2</v>
      </c>
      <c r="B17" s="59"/>
      <c r="C17" s="59"/>
      <c r="D17" s="59"/>
      <c r="E17" s="59"/>
      <c r="F17" s="59"/>
      <c r="H17" s="3" t="s">
        <v>3</v>
      </c>
      <c r="I17" s="3" t="s">
        <v>4</v>
      </c>
      <c r="J17" s="60" t="s">
        <v>5</v>
      </c>
      <c r="K17" s="60"/>
      <c r="L17" s="61" t="s">
        <v>6</v>
      </c>
      <c r="M17" s="61"/>
      <c r="N17" s="58" t="s">
        <v>7</v>
      </c>
      <c r="O17" s="58"/>
      <c r="P17" s="58"/>
      <c r="Q17" s="61" t="s">
        <v>8</v>
      </c>
      <c r="R17" s="61"/>
      <c r="S17" s="58" t="s">
        <v>9</v>
      </c>
      <c r="T17" s="58"/>
    </row>
    <row r="18" spans="1:21">
      <c r="A18" s="3"/>
      <c r="B18" s="3" t="s">
        <v>10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11</v>
      </c>
      <c r="I18" s="3" t="s">
        <v>11</v>
      </c>
      <c r="J18" s="27" t="s">
        <v>12</v>
      </c>
      <c r="K18" s="27" t="s">
        <v>11</v>
      </c>
      <c r="L18" s="28" t="s">
        <v>12</v>
      </c>
      <c r="M18" s="28" t="s">
        <v>11</v>
      </c>
      <c r="N18" s="29" t="s">
        <v>12</v>
      </c>
      <c r="O18" s="29" t="s">
        <v>11</v>
      </c>
      <c r="P18" s="29" t="s">
        <v>13</v>
      </c>
      <c r="Q18" s="28" t="s">
        <v>12</v>
      </c>
      <c r="R18" s="28" t="s">
        <v>11</v>
      </c>
      <c r="S18" s="29" t="s">
        <v>12</v>
      </c>
      <c r="T18" s="29" t="s">
        <v>11</v>
      </c>
    </row>
    <row r="19" spans="1:21">
      <c r="A19" s="4" t="s">
        <v>16</v>
      </c>
      <c r="B19" s="4"/>
      <c r="C19" s="4"/>
      <c r="D19" s="4"/>
      <c r="E19" s="4"/>
      <c r="F19" s="4"/>
      <c r="G19" s="4"/>
      <c r="H19" s="4"/>
      <c r="I19" s="4"/>
      <c r="J19" s="30"/>
      <c r="K19" s="30"/>
      <c r="L19" s="31"/>
      <c r="M19" s="31"/>
      <c r="N19" s="32"/>
      <c r="O19" s="32"/>
      <c r="P19" s="32"/>
      <c r="Q19" s="31"/>
      <c r="R19" s="31"/>
      <c r="S19" s="32"/>
      <c r="T19" s="32"/>
    </row>
    <row r="20" spans="1:21">
      <c r="A20" s="9">
        <v>42004</v>
      </c>
      <c r="B20" s="10">
        <v>223</v>
      </c>
      <c r="C20" s="10">
        <v>-4.1076230000000002</v>
      </c>
      <c r="D20" s="10">
        <v>-916</v>
      </c>
      <c r="E20" s="10">
        <v>385</v>
      </c>
      <c r="F20" s="10">
        <v>-149</v>
      </c>
      <c r="G20" s="10">
        <v>109.201348</v>
      </c>
      <c r="H20" s="10">
        <v>-2.5829599999999999</v>
      </c>
      <c r="I20" s="10">
        <v>142.340081</v>
      </c>
      <c r="J20" s="33">
        <v>90</v>
      </c>
      <c r="K20" s="34">
        <f t="shared" ref="K20:K25" si="5">J20/$B20</f>
        <v>0.40358744394618834</v>
      </c>
      <c r="L20" s="35">
        <v>133</v>
      </c>
      <c r="M20" s="36">
        <f t="shared" ref="M20:M25" si="6">L20/$B20</f>
        <v>0.5964125560538116</v>
      </c>
      <c r="N20" s="6">
        <v>68</v>
      </c>
      <c r="O20" s="11">
        <f t="shared" ref="O20:O25" si="7">N20/$B20</f>
        <v>0.30493273542600896</v>
      </c>
      <c r="P20" s="11">
        <f t="shared" ref="P20:P25" si="8">N20/L20</f>
        <v>0.51127819548872178</v>
      </c>
      <c r="Q20" s="35">
        <v>9275</v>
      </c>
      <c r="R20" s="35">
        <v>103.055556</v>
      </c>
      <c r="S20" s="6">
        <v>-10191</v>
      </c>
      <c r="T20" s="6">
        <v>-76.62406</v>
      </c>
      <c r="U20" s="12">
        <f t="shared" ref="U20:U25" si="9">R20/-T20</f>
        <v>1.3449503458835252</v>
      </c>
    </row>
    <row r="21" spans="1:21">
      <c r="A21" s="7">
        <v>42369</v>
      </c>
      <c r="B21" s="8">
        <v>231</v>
      </c>
      <c r="C21" s="8">
        <v>2.2207789999999998</v>
      </c>
      <c r="D21" s="8">
        <v>513</v>
      </c>
      <c r="E21" s="8">
        <v>556</v>
      </c>
      <c r="F21" s="8">
        <v>-223</v>
      </c>
      <c r="G21" s="8">
        <v>141.42719299999999</v>
      </c>
      <c r="H21" s="8">
        <v>-1.606061</v>
      </c>
      <c r="I21" s="8">
        <v>195.352227</v>
      </c>
      <c r="J21" s="33">
        <v>100</v>
      </c>
      <c r="K21" s="34">
        <f t="shared" si="5"/>
        <v>0.4329004329004329</v>
      </c>
      <c r="L21" s="35">
        <v>131</v>
      </c>
      <c r="M21" s="36">
        <f t="shared" si="6"/>
        <v>0.5670995670995671</v>
      </c>
      <c r="N21" s="6">
        <v>95</v>
      </c>
      <c r="O21" s="11">
        <f t="shared" si="7"/>
        <v>0.41125541125541126</v>
      </c>
      <c r="P21" s="11">
        <f t="shared" si="8"/>
        <v>0.72519083969465647</v>
      </c>
      <c r="Q21" s="35">
        <v>12657</v>
      </c>
      <c r="R21" s="35">
        <v>126.57</v>
      </c>
      <c r="S21" s="6">
        <v>-12144</v>
      </c>
      <c r="T21" s="6">
        <v>-92.702290000000005</v>
      </c>
      <c r="U21" s="12">
        <f t="shared" si="9"/>
        <v>1.3653384398594683</v>
      </c>
    </row>
    <row r="22" spans="1:21">
      <c r="A22" s="9">
        <v>42735</v>
      </c>
      <c r="B22" s="10">
        <v>230</v>
      </c>
      <c r="C22" s="10">
        <v>-3.5130430000000001</v>
      </c>
      <c r="D22" s="10">
        <v>-808</v>
      </c>
      <c r="E22" s="10">
        <v>375</v>
      </c>
      <c r="F22" s="10">
        <v>-128</v>
      </c>
      <c r="G22" s="10">
        <v>105.208495</v>
      </c>
      <c r="H22" s="10">
        <v>-3.0217390000000002</v>
      </c>
      <c r="I22" s="10">
        <v>157.16734700000001</v>
      </c>
      <c r="J22" s="33">
        <v>99</v>
      </c>
      <c r="K22" s="34">
        <f t="shared" si="5"/>
        <v>0.43043478260869567</v>
      </c>
      <c r="L22" s="35">
        <v>131</v>
      </c>
      <c r="M22" s="36">
        <f t="shared" si="6"/>
        <v>0.56956521739130439</v>
      </c>
      <c r="N22" s="6">
        <v>75</v>
      </c>
      <c r="O22" s="11">
        <f t="shared" si="7"/>
        <v>0.32608695652173914</v>
      </c>
      <c r="P22" s="11">
        <f t="shared" si="8"/>
        <v>0.5725190839694656</v>
      </c>
      <c r="Q22" s="35">
        <v>9125</v>
      </c>
      <c r="R22" s="35">
        <v>92.171717000000001</v>
      </c>
      <c r="S22" s="6">
        <v>-9933</v>
      </c>
      <c r="T22" s="6">
        <v>-75.824427</v>
      </c>
      <c r="U22" s="12">
        <f t="shared" si="9"/>
        <v>1.2155939800244056</v>
      </c>
    </row>
    <row r="23" spans="1:21">
      <c r="A23" s="7">
        <v>43100</v>
      </c>
      <c r="B23" s="8">
        <v>217</v>
      </c>
      <c r="C23" s="8">
        <v>3.1843319999999999</v>
      </c>
      <c r="D23" s="8">
        <v>691</v>
      </c>
      <c r="E23" s="8">
        <v>568</v>
      </c>
      <c r="F23" s="8">
        <v>-118</v>
      </c>
      <c r="G23" s="8">
        <v>108.40042</v>
      </c>
      <c r="H23" s="8">
        <v>0.63133600000000001</v>
      </c>
      <c r="I23" s="8">
        <v>137.5</v>
      </c>
      <c r="J23" s="33">
        <v>94</v>
      </c>
      <c r="K23" s="34">
        <f t="shared" si="5"/>
        <v>0.43317972350230416</v>
      </c>
      <c r="L23" s="35">
        <v>123</v>
      </c>
      <c r="M23" s="36">
        <f t="shared" si="6"/>
        <v>0.56682027649769584</v>
      </c>
      <c r="N23" s="6">
        <v>49</v>
      </c>
      <c r="O23" s="11">
        <f t="shared" si="7"/>
        <v>0.22580645161290322</v>
      </c>
      <c r="P23" s="11">
        <f t="shared" si="8"/>
        <v>0.3983739837398374</v>
      </c>
      <c r="Q23" s="35">
        <v>8783</v>
      </c>
      <c r="R23" s="35">
        <v>93.436170000000004</v>
      </c>
      <c r="S23" s="6">
        <v>-8092</v>
      </c>
      <c r="T23" s="6">
        <v>-65.788618</v>
      </c>
      <c r="U23" s="12">
        <f t="shared" si="9"/>
        <v>1.420248256316921</v>
      </c>
    </row>
    <row r="24" spans="1:21">
      <c r="A24" s="9">
        <v>43465</v>
      </c>
      <c r="B24" s="10">
        <v>236</v>
      </c>
      <c r="C24" s="10">
        <v>21.898305000000001</v>
      </c>
      <c r="D24" s="10">
        <v>5168</v>
      </c>
      <c r="E24" s="10">
        <v>934</v>
      </c>
      <c r="F24" s="10">
        <v>-176</v>
      </c>
      <c r="G24" s="10">
        <v>167.42077900000001</v>
      </c>
      <c r="H24" s="10">
        <v>17.936440999999999</v>
      </c>
      <c r="I24" s="10">
        <v>221.272358</v>
      </c>
      <c r="J24" s="33">
        <v>107</v>
      </c>
      <c r="K24" s="34">
        <f t="shared" si="5"/>
        <v>0.45338983050847459</v>
      </c>
      <c r="L24" s="35">
        <v>129</v>
      </c>
      <c r="M24" s="36">
        <f t="shared" si="6"/>
        <v>0.54661016949152541</v>
      </c>
      <c r="N24" s="6">
        <v>107</v>
      </c>
      <c r="O24" s="11">
        <f t="shared" si="7"/>
        <v>0.45338983050847459</v>
      </c>
      <c r="P24" s="11">
        <f t="shared" si="8"/>
        <v>0.8294573643410853</v>
      </c>
      <c r="Q24" s="35">
        <v>17402</v>
      </c>
      <c r="R24" s="35">
        <v>162.635514</v>
      </c>
      <c r="S24" s="6">
        <v>-12234</v>
      </c>
      <c r="T24" s="6">
        <v>-95.578125</v>
      </c>
      <c r="U24" s="12">
        <f t="shared" si="9"/>
        <v>1.7015976615988229</v>
      </c>
    </row>
    <row r="25" spans="1:21">
      <c r="A25" s="7">
        <v>43830</v>
      </c>
      <c r="B25" s="8">
        <v>35</v>
      </c>
      <c r="C25" s="8">
        <v>36.742857000000001</v>
      </c>
      <c r="D25" s="8">
        <v>1286</v>
      </c>
      <c r="E25" s="8">
        <v>375</v>
      </c>
      <c r="F25" s="8">
        <v>-122</v>
      </c>
      <c r="G25" s="8">
        <v>130.625271</v>
      </c>
      <c r="H25" s="8">
        <v>27.257142999999999</v>
      </c>
      <c r="I25" s="8">
        <v>211.84615400000001</v>
      </c>
      <c r="J25" s="33">
        <v>18</v>
      </c>
      <c r="K25" s="34">
        <f t="shared" si="5"/>
        <v>0.51428571428571423</v>
      </c>
      <c r="L25" s="35">
        <v>17</v>
      </c>
      <c r="M25" s="36">
        <f t="shared" si="6"/>
        <v>0.48571428571428571</v>
      </c>
      <c r="N25" s="6">
        <v>9</v>
      </c>
      <c r="O25" s="11">
        <f t="shared" si="7"/>
        <v>0.25714285714285712</v>
      </c>
      <c r="P25" s="11">
        <f t="shared" si="8"/>
        <v>0.52941176470588236</v>
      </c>
      <c r="Q25" s="35">
        <v>2516</v>
      </c>
      <c r="R25" s="35">
        <v>139.77777800000001</v>
      </c>
      <c r="S25" s="6">
        <v>-1230</v>
      </c>
      <c r="T25" s="6">
        <v>-72.352941000000001</v>
      </c>
      <c r="U25" s="12">
        <f t="shared" si="9"/>
        <v>1.9318879933298083</v>
      </c>
    </row>
    <row r="26" spans="1:21">
      <c r="B26">
        <f>SUM(B20:B25)</f>
        <v>1172</v>
      </c>
      <c r="D26" s="19">
        <f>SUM(D20:D25)</f>
        <v>5934</v>
      </c>
      <c r="F26">
        <f>(D26-B26)*50</f>
        <v>238100</v>
      </c>
      <c r="N26" s="2">
        <f>SUM(N20:N25)</f>
        <v>403</v>
      </c>
    </row>
  </sheetData>
  <mergeCells count="12">
    <mergeCell ref="S2:T2"/>
    <mergeCell ref="A17:F17"/>
    <mergeCell ref="J17:K17"/>
    <mergeCell ref="L17:M17"/>
    <mergeCell ref="N17:P17"/>
    <mergeCell ref="Q17:R17"/>
    <mergeCell ref="S17:T17"/>
    <mergeCell ref="A2:F2"/>
    <mergeCell ref="J2:K2"/>
    <mergeCell ref="L2:M2"/>
    <mergeCell ref="N2:P2"/>
    <mergeCell ref="Q2:R2"/>
  </mergeCells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P4" sqref="P4"/>
    </sheetView>
  </sheetViews>
  <sheetFormatPr defaultColWidth="8.75" defaultRowHeight="13.5"/>
  <cols>
    <col min="16" max="16" width="8.75" style="15"/>
    <col min="18" max="18" width="8.75" style="15"/>
    <col min="20" max="20" width="8.75" style="15"/>
  </cols>
  <sheetData>
    <row r="1" spans="1:20" ht="14.1" customHeight="1">
      <c r="A1" s="59" t="s">
        <v>2</v>
      </c>
      <c r="B1" s="59"/>
      <c r="C1" s="59"/>
      <c r="D1" s="59"/>
      <c r="E1" s="59"/>
      <c r="F1" s="59"/>
      <c r="G1" s="59" t="s">
        <v>3</v>
      </c>
      <c r="H1" s="59"/>
      <c r="I1" s="59"/>
      <c r="J1" s="59"/>
      <c r="K1" s="59"/>
      <c r="L1" s="59" t="s">
        <v>4</v>
      </c>
      <c r="M1" s="59"/>
      <c r="O1" s="3" t="s">
        <v>5</v>
      </c>
      <c r="P1" s="16"/>
      <c r="Q1" s="3" t="s">
        <v>6</v>
      </c>
      <c r="R1" s="16"/>
      <c r="S1" s="3" t="s">
        <v>7</v>
      </c>
    </row>
    <row r="2" spans="1:20">
      <c r="A2" s="3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11</v>
      </c>
      <c r="N2" s="3" t="s">
        <v>15</v>
      </c>
      <c r="O2" s="3" t="s">
        <v>12</v>
      </c>
      <c r="P2" s="16"/>
      <c r="Q2" s="3" t="s">
        <v>12</v>
      </c>
      <c r="R2" s="16"/>
      <c r="S2" s="3" t="s">
        <v>12</v>
      </c>
    </row>
    <row r="3" spans="1:20">
      <c r="A3" s="4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7"/>
      <c r="Q3" s="4"/>
      <c r="R3" s="17"/>
      <c r="S3" s="4"/>
    </row>
    <row r="4" spans="1:20">
      <c r="A4" s="9">
        <v>42004</v>
      </c>
      <c r="B4" s="10">
        <v>96</v>
      </c>
      <c r="C4" s="10">
        <v>89.645832999999996</v>
      </c>
      <c r="D4" s="10">
        <v>8606</v>
      </c>
      <c r="E4" s="10">
        <v>385</v>
      </c>
      <c r="F4" s="10">
        <v>-134</v>
      </c>
      <c r="G4" s="10">
        <v>100.578953</v>
      </c>
      <c r="H4" s="10">
        <v>105.8125</v>
      </c>
      <c r="I4" s="10">
        <v>10158</v>
      </c>
      <c r="J4" s="10">
        <v>385</v>
      </c>
      <c r="K4" s="10">
        <v>1</v>
      </c>
      <c r="L4" s="10">
        <v>89.275836999999996</v>
      </c>
      <c r="M4" s="10">
        <v>140.5</v>
      </c>
      <c r="N4" s="10">
        <v>64.609759999999994</v>
      </c>
      <c r="O4" s="10">
        <v>90</v>
      </c>
      <c r="P4" s="12">
        <f>O4/$B4</f>
        <v>0.9375</v>
      </c>
      <c r="Q4" s="10">
        <v>6</v>
      </c>
      <c r="R4" s="12">
        <f t="shared" ref="R4:R9" si="0">Q4/$B4</f>
        <v>6.25E-2</v>
      </c>
      <c r="S4" s="10">
        <v>6</v>
      </c>
      <c r="T4" s="12">
        <f t="shared" ref="T4:T9" si="1">S4/$B4</f>
        <v>6.25E-2</v>
      </c>
    </row>
    <row r="5" spans="1:20">
      <c r="A5" s="7">
        <v>42369</v>
      </c>
      <c r="B5" s="8">
        <v>117</v>
      </c>
      <c r="C5" s="8">
        <v>92.188034000000002</v>
      </c>
      <c r="D5" s="8">
        <v>10786</v>
      </c>
      <c r="E5" s="8">
        <v>556</v>
      </c>
      <c r="F5" s="8">
        <v>-133</v>
      </c>
      <c r="G5" s="8">
        <v>146.943569</v>
      </c>
      <c r="H5" s="8">
        <v>126.897436</v>
      </c>
      <c r="I5" s="8">
        <v>14847</v>
      </c>
      <c r="J5" s="8">
        <v>556</v>
      </c>
      <c r="K5" s="8">
        <v>4</v>
      </c>
      <c r="L5" s="8">
        <v>127.684848</v>
      </c>
      <c r="M5" s="8">
        <v>183.43589700000001</v>
      </c>
      <c r="N5" s="8">
        <v>104.75170799999999</v>
      </c>
      <c r="O5" s="8">
        <v>100</v>
      </c>
      <c r="P5" s="12">
        <f>O5/B5</f>
        <v>0.85470085470085466</v>
      </c>
      <c r="Q5" s="8">
        <v>17</v>
      </c>
      <c r="R5" s="12">
        <f t="shared" si="0"/>
        <v>0.14529914529914531</v>
      </c>
      <c r="S5" s="8">
        <v>17</v>
      </c>
      <c r="T5" s="12">
        <f t="shared" si="1"/>
        <v>0.14529914529914531</v>
      </c>
    </row>
    <row r="6" spans="1:20">
      <c r="A6" s="9">
        <v>42735</v>
      </c>
      <c r="B6" s="10">
        <v>108</v>
      </c>
      <c r="C6" s="10">
        <v>75.555555999999996</v>
      </c>
      <c r="D6" s="10">
        <v>8160</v>
      </c>
      <c r="E6" s="10">
        <v>375</v>
      </c>
      <c r="F6" s="10">
        <v>-128</v>
      </c>
      <c r="G6" s="10">
        <v>99.927948999999998</v>
      </c>
      <c r="H6" s="10">
        <v>89.444444000000004</v>
      </c>
      <c r="I6" s="10">
        <v>9660</v>
      </c>
      <c r="J6" s="10">
        <v>375</v>
      </c>
      <c r="K6" s="10">
        <v>2</v>
      </c>
      <c r="L6" s="10">
        <v>86.041321999999994</v>
      </c>
      <c r="M6" s="10">
        <v>158.18518499999999</v>
      </c>
      <c r="N6" s="10">
        <v>82.105147000000002</v>
      </c>
      <c r="O6" s="10">
        <v>99</v>
      </c>
      <c r="P6" s="12">
        <f>O6/B6</f>
        <v>0.91666666666666663</v>
      </c>
      <c r="Q6" s="10">
        <v>9</v>
      </c>
      <c r="R6" s="12">
        <f t="shared" si="0"/>
        <v>8.3333333333333329E-2</v>
      </c>
      <c r="S6" s="10">
        <v>9</v>
      </c>
      <c r="T6" s="12">
        <f t="shared" si="1"/>
        <v>8.3333333333333329E-2</v>
      </c>
    </row>
    <row r="7" spans="1:20">
      <c r="A7" s="7">
        <v>43100</v>
      </c>
      <c r="B7" s="8">
        <v>96</v>
      </c>
      <c r="C7" s="8">
        <v>89.270832999999996</v>
      </c>
      <c r="D7" s="8">
        <v>8570</v>
      </c>
      <c r="E7" s="8">
        <v>568</v>
      </c>
      <c r="F7" s="8">
        <v>-111</v>
      </c>
      <c r="G7" s="8">
        <v>106.73237399999999</v>
      </c>
      <c r="H7" s="8">
        <v>92.041667000000004</v>
      </c>
      <c r="I7" s="8">
        <v>8836</v>
      </c>
      <c r="J7" s="8">
        <v>568</v>
      </c>
      <c r="K7" s="8">
        <v>1</v>
      </c>
      <c r="L7" s="8">
        <v>103.253181</v>
      </c>
      <c r="M7" s="8">
        <v>132.38541699999999</v>
      </c>
      <c r="N7" s="8">
        <v>54.165121999999997</v>
      </c>
      <c r="O7" s="8">
        <v>94</v>
      </c>
      <c r="P7" s="12">
        <f>O7/B7</f>
        <v>0.97916666666666663</v>
      </c>
      <c r="Q7" s="8">
        <v>2</v>
      </c>
      <c r="R7" s="12">
        <f t="shared" si="0"/>
        <v>2.0833333333333332E-2</v>
      </c>
      <c r="S7" s="8">
        <v>2</v>
      </c>
      <c r="T7" s="12">
        <f t="shared" si="1"/>
        <v>2.0833333333333332E-2</v>
      </c>
    </row>
    <row r="8" spans="1:20">
      <c r="A8" s="9">
        <v>43465</v>
      </c>
      <c r="B8" s="10">
        <v>129</v>
      </c>
      <c r="C8" s="10">
        <v>116.56589099999999</v>
      </c>
      <c r="D8" s="10">
        <v>15037</v>
      </c>
      <c r="E8" s="10">
        <v>934</v>
      </c>
      <c r="F8" s="10">
        <v>-120</v>
      </c>
      <c r="G8" s="10">
        <v>174.43654100000001</v>
      </c>
      <c r="H8" s="10">
        <v>150.03876</v>
      </c>
      <c r="I8" s="10">
        <v>19355</v>
      </c>
      <c r="J8" s="10">
        <v>934</v>
      </c>
      <c r="K8" s="10">
        <v>3</v>
      </c>
      <c r="L8" s="10">
        <v>147.54201699999999</v>
      </c>
      <c r="M8" s="10">
        <v>210.68217100000001</v>
      </c>
      <c r="N8" s="10">
        <v>87.141676000000004</v>
      </c>
      <c r="O8" s="10">
        <v>107</v>
      </c>
      <c r="P8" s="12">
        <f>O8/B8</f>
        <v>0.8294573643410853</v>
      </c>
      <c r="Q8" s="10">
        <v>22</v>
      </c>
      <c r="R8" s="12">
        <f t="shared" si="0"/>
        <v>0.17054263565891473</v>
      </c>
      <c r="S8" s="10">
        <v>22</v>
      </c>
      <c r="T8" s="12">
        <f t="shared" si="1"/>
        <v>0.17054263565891473</v>
      </c>
    </row>
    <row r="9" spans="1:20">
      <c r="A9" s="7">
        <v>43830</v>
      </c>
      <c r="B9" s="8">
        <v>18</v>
      </c>
      <c r="C9" s="8">
        <v>139.77777800000001</v>
      </c>
      <c r="D9" s="8">
        <v>2516</v>
      </c>
      <c r="E9" s="8">
        <v>375</v>
      </c>
      <c r="F9" s="8">
        <v>24</v>
      </c>
      <c r="G9" s="8">
        <v>96.435626999999997</v>
      </c>
      <c r="H9" s="8">
        <v>139.77777800000001</v>
      </c>
      <c r="I9" s="8">
        <v>2516</v>
      </c>
      <c r="J9" s="8">
        <v>375</v>
      </c>
      <c r="K9" s="8">
        <v>24</v>
      </c>
      <c r="L9" s="8">
        <v>96.435626999999997</v>
      </c>
      <c r="M9" s="8">
        <v>211.66666699999999</v>
      </c>
      <c r="N9" s="8">
        <v>103.387905</v>
      </c>
      <c r="O9" s="8">
        <v>18</v>
      </c>
      <c r="P9" s="12">
        <f>O9/B9</f>
        <v>1</v>
      </c>
      <c r="Q9" s="8">
        <v>0</v>
      </c>
      <c r="R9" s="12">
        <f t="shared" si="0"/>
        <v>0</v>
      </c>
      <c r="S9" s="8">
        <v>0</v>
      </c>
      <c r="T9" s="12">
        <f t="shared" si="1"/>
        <v>0</v>
      </c>
    </row>
  </sheetData>
  <mergeCells count="3">
    <mergeCell ref="A1:F1"/>
    <mergeCell ref="G1:K1"/>
    <mergeCell ref="L1:M1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7" sqref="A7:XFD7"/>
    </sheetView>
  </sheetViews>
  <sheetFormatPr defaultColWidth="8.75" defaultRowHeight="13.5"/>
  <cols>
    <col min="1" max="1" width="9.75"/>
    <col min="3" max="3" width="10.75"/>
    <col min="7" max="7" width="9.75"/>
    <col min="8" max="8" width="11.75"/>
    <col min="12" max="12" width="10.75" customWidth="1"/>
    <col min="13" max="14" width="10.75"/>
    <col min="18" max="18" width="12.875"/>
  </cols>
  <sheetData>
    <row r="1" spans="1:18" ht="14.1" customHeight="1">
      <c r="A1" s="3"/>
      <c r="B1" s="59" t="s">
        <v>2</v>
      </c>
      <c r="C1" s="59"/>
      <c r="D1" s="59"/>
      <c r="E1" s="59"/>
      <c r="F1" s="59"/>
      <c r="G1" s="59"/>
      <c r="H1" s="59" t="s">
        <v>3</v>
      </c>
      <c r="I1" s="59"/>
      <c r="J1" s="59"/>
      <c r="K1" s="59"/>
      <c r="L1" s="59"/>
      <c r="M1" s="59" t="s">
        <v>4</v>
      </c>
      <c r="N1" s="59"/>
      <c r="O1" s="3" t="s">
        <v>5</v>
      </c>
      <c r="P1" s="3" t="s">
        <v>6</v>
      </c>
      <c r="Q1" s="3" t="s">
        <v>7</v>
      </c>
    </row>
    <row r="2" spans="1:18">
      <c r="A2" s="4" t="s">
        <v>16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11</v>
      </c>
      <c r="N2" s="3" t="s">
        <v>15</v>
      </c>
      <c r="O2" s="3" t="s">
        <v>12</v>
      </c>
      <c r="P2" s="3" t="s">
        <v>12</v>
      </c>
      <c r="Q2" s="3" t="s">
        <v>12</v>
      </c>
    </row>
    <row r="3" spans="1:18">
      <c r="A3" s="9">
        <v>42004</v>
      </c>
      <c r="B3" s="10">
        <v>127</v>
      </c>
      <c r="C3" s="10">
        <v>-74.976377999999997</v>
      </c>
      <c r="D3" s="10">
        <v>-9522</v>
      </c>
      <c r="E3" s="10">
        <v>-2</v>
      </c>
      <c r="F3" s="10">
        <v>-149</v>
      </c>
      <c r="G3" s="10">
        <v>40.301338000000001</v>
      </c>
      <c r="H3" s="10">
        <v>-84.519684999999996</v>
      </c>
      <c r="I3" s="10">
        <v>-10734</v>
      </c>
      <c r="J3" s="10">
        <v>-2</v>
      </c>
      <c r="K3" s="10">
        <v>-523</v>
      </c>
      <c r="L3" s="10">
        <v>84.297832999999997</v>
      </c>
      <c r="M3" s="10">
        <v>137.68503899999999</v>
      </c>
      <c r="N3" s="10">
        <v>65.653818000000001</v>
      </c>
      <c r="O3" s="10">
        <v>0</v>
      </c>
      <c r="P3" s="10">
        <v>127</v>
      </c>
      <c r="Q3" s="10">
        <v>62</v>
      </c>
      <c r="R3" s="14">
        <f t="shared" ref="R3:R8" si="0">Q3/P3</f>
        <v>0.48818897637795278</v>
      </c>
    </row>
    <row r="4" spans="1:18">
      <c r="A4" s="7">
        <v>42369</v>
      </c>
      <c r="B4" s="8">
        <v>114</v>
      </c>
      <c r="C4" s="8">
        <v>-90.114035000000001</v>
      </c>
      <c r="D4" s="8">
        <v>-10273</v>
      </c>
      <c r="E4" s="8">
        <v>-1</v>
      </c>
      <c r="F4" s="8">
        <v>-223</v>
      </c>
      <c r="G4" s="8">
        <v>39.545819000000002</v>
      </c>
      <c r="H4" s="8">
        <v>-133.49122800000001</v>
      </c>
      <c r="I4" s="8">
        <v>-15218</v>
      </c>
      <c r="J4" s="8">
        <v>-1</v>
      </c>
      <c r="K4" s="8">
        <v>-843</v>
      </c>
      <c r="L4" s="8">
        <v>137.184279</v>
      </c>
      <c r="M4" s="8">
        <v>193.89473699999999</v>
      </c>
      <c r="N4" s="8">
        <v>143.578992</v>
      </c>
      <c r="O4" s="8">
        <v>0</v>
      </c>
      <c r="P4" s="8">
        <v>114</v>
      </c>
      <c r="Q4" s="8">
        <v>78</v>
      </c>
      <c r="R4" s="14">
        <f t="shared" si="0"/>
        <v>0.68421052631578949</v>
      </c>
    </row>
    <row r="5" spans="1:18">
      <c r="A5" s="9">
        <v>42735</v>
      </c>
      <c r="B5" s="10">
        <v>122</v>
      </c>
      <c r="C5" s="10">
        <v>-73.508196999999996</v>
      </c>
      <c r="D5" s="10">
        <v>-8968</v>
      </c>
      <c r="E5" s="10">
        <v>-1</v>
      </c>
      <c r="F5" s="10">
        <v>-128</v>
      </c>
      <c r="G5" s="10">
        <v>39.977936999999997</v>
      </c>
      <c r="H5" s="10">
        <v>-84.877049</v>
      </c>
      <c r="I5" s="10">
        <v>-10355</v>
      </c>
      <c r="J5" s="10">
        <v>-1</v>
      </c>
      <c r="K5" s="10">
        <v>-382</v>
      </c>
      <c r="L5" s="10">
        <v>75.351910000000004</v>
      </c>
      <c r="M5" s="10">
        <v>154.368852</v>
      </c>
      <c r="N5" s="10">
        <v>77.610833</v>
      </c>
      <c r="O5" s="10">
        <v>0</v>
      </c>
      <c r="P5" s="10">
        <v>122</v>
      </c>
      <c r="Q5" s="10">
        <v>66</v>
      </c>
      <c r="R5" s="14">
        <f t="shared" si="0"/>
        <v>0.54098360655737709</v>
      </c>
    </row>
    <row r="6" spans="1:18">
      <c r="A6" s="7">
        <v>43100</v>
      </c>
      <c r="B6" s="8">
        <v>121</v>
      </c>
      <c r="C6" s="8">
        <v>-65.115701999999999</v>
      </c>
      <c r="D6" s="8">
        <v>-7879</v>
      </c>
      <c r="E6" s="8">
        <v>-1</v>
      </c>
      <c r="F6" s="8">
        <v>-118</v>
      </c>
      <c r="G6" s="8">
        <v>38.732241000000002</v>
      </c>
      <c r="H6" s="8">
        <v>-71.892561999999998</v>
      </c>
      <c r="I6" s="8">
        <v>-8699</v>
      </c>
      <c r="J6" s="8">
        <v>-1</v>
      </c>
      <c r="K6" s="8">
        <v>-451</v>
      </c>
      <c r="L6" s="8">
        <v>72.690646000000001</v>
      </c>
      <c r="M6" s="8">
        <v>137.495868</v>
      </c>
      <c r="N6" s="8">
        <v>61.992355000000003</v>
      </c>
      <c r="O6" s="8">
        <v>0</v>
      </c>
      <c r="P6" s="8">
        <v>121</v>
      </c>
      <c r="Q6" s="8">
        <v>47</v>
      </c>
      <c r="R6" s="14">
        <f t="shared" si="0"/>
        <v>0.38842975206611569</v>
      </c>
    </row>
    <row r="7" spans="1:18">
      <c r="A7" s="9">
        <v>43465</v>
      </c>
      <c r="B7" s="10">
        <v>106</v>
      </c>
      <c r="C7" s="10">
        <v>-93.103774000000001</v>
      </c>
      <c r="D7" s="10">
        <v>-9869</v>
      </c>
      <c r="E7" s="10">
        <v>-2</v>
      </c>
      <c r="F7" s="10">
        <v>-176</v>
      </c>
      <c r="G7" s="10">
        <v>35.685645999999998</v>
      </c>
      <c r="H7" s="10">
        <v>-142.66037700000001</v>
      </c>
      <c r="I7" s="10">
        <v>-15122</v>
      </c>
      <c r="J7" s="10">
        <v>-2</v>
      </c>
      <c r="K7" s="10">
        <v>-637</v>
      </c>
      <c r="L7" s="10">
        <v>135.196709</v>
      </c>
      <c r="M7" s="10">
        <v>229.981132</v>
      </c>
      <c r="N7" s="10">
        <v>85.937628000000004</v>
      </c>
      <c r="O7" s="10">
        <v>0</v>
      </c>
      <c r="P7" s="10">
        <v>106</v>
      </c>
      <c r="Q7" s="10">
        <v>85</v>
      </c>
      <c r="R7" s="14">
        <f t="shared" si="0"/>
        <v>0.80188679245283023</v>
      </c>
    </row>
    <row r="8" spans="1:18">
      <c r="A8" s="7">
        <v>43830</v>
      </c>
      <c r="B8" s="8">
        <v>17</v>
      </c>
      <c r="C8" s="8">
        <v>-72.352941000000001</v>
      </c>
      <c r="D8" s="8">
        <v>-1230</v>
      </c>
      <c r="E8" s="8">
        <v>-17</v>
      </c>
      <c r="F8" s="8">
        <v>-122</v>
      </c>
      <c r="G8" s="8">
        <v>42.293529999999997</v>
      </c>
      <c r="H8" s="8">
        <v>-91.882352999999995</v>
      </c>
      <c r="I8" s="8">
        <v>-1562</v>
      </c>
      <c r="J8" s="8">
        <v>-17</v>
      </c>
      <c r="K8" s="8">
        <v>-237</v>
      </c>
      <c r="L8" s="8">
        <v>79.407872999999995</v>
      </c>
      <c r="M8" s="8">
        <v>213.588235</v>
      </c>
      <c r="N8" s="8">
        <v>60.509357999999999</v>
      </c>
      <c r="O8" s="8">
        <v>0</v>
      </c>
      <c r="P8" s="8">
        <v>17</v>
      </c>
      <c r="Q8" s="8">
        <v>9</v>
      </c>
      <c r="R8" s="14">
        <f t="shared" si="0"/>
        <v>0.52941176470588236</v>
      </c>
    </row>
  </sheetData>
  <mergeCells count="3">
    <mergeCell ref="B1:G1"/>
    <mergeCell ref="H1:L1"/>
    <mergeCell ref="M1:N1"/>
  </mergeCells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1048576"/>
    </sheetView>
  </sheetViews>
  <sheetFormatPr defaultColWidth="8.75" defaultRowHeight="13.5"/>
  <cols>
    <col min="3" max="3" width="9.75"/>
    <col min="5" max="5" width="12.75" style="14" customWidth="1"/>
  </cols>
  <sheetData>
    <row r="1" spans="1:5">
      <c r="B1" s="3" t="s">
        <v>17</v>
      </c>
      <c r="C1" s="3" t="s">
        <v>18</v>
      </c>
    </row>
    <row r="2" spans="1:5">
      <c r="A2" s="4" t="s">
        <v>16</v>
      </c>
      <c r="B2" s="4"/>
    </row>
    <row r="3" spans="1:5">
      <c r="A3" s="9">
        <v>42004</v>
      </c>
      <c r="B3" s="10">
        <v>95</v>
      </c>
      <c r="C3" s="8">
        <v>122</v>
      </c>
      <c r="E3" s="14">
        <f t="shared" ref="E3:E8" si="0">B3/C3</f>
        <v>0.77868852459016391</v>
      </c>
    </row>
    <row r="4" spans="1:5">
      <c r="A4" s="7">
        <v>42369</v>
      </c>
      <c r="B4" s="8">
        <v>98</v>
      </c>
      <c r="C4" s="8">
        <v>135</v>
      </c>
      <c r="E4" s="14">
        <f t="shared" si="0"/>
        <v>0.72592592592592597</v>
      </c>
    </row>
    <row r="5" spans="1:5">
      <c r="A5" s="9">
        <v>42735</v>
      </c>
      <c r="B5" s="10">
        <v>98</v>
      </c>
      <c r="C5" s="10">
        <v>115</v>
      </c>
      <c r="E5" s="14">
        <f t="shared" si="0"/>
        <v>0.85217391304347823</v>
      </c>
    </row>
    <row r="6" spans="1:5">
      <c r="A6" s="7">
        <v>43100</v>
      </c>
      <c r="B6" s="8">
        <v>93</v>
      </c>
      <c r="C6" s="8">
        <v>109</v>
      </c>
      <c r="E6" s="14">
        <f t="shared" si="0"/>
        <v>0.85321100917431192</v>
      </c>
    </row>
    <row r="7" spans="1:5">
      <c r="A7" s="9">
        <v>43465</v>
      </c>
      <c r="B7" s="10">
        <v>101</v>
      </c>
      <c r="C7" s="10">
        <v>126</v>
      </c>
      <c r="E7" s="14">
        <f t="shared" si="0"/>
        <v>0.80158730158730163</v>
      </c>
    </row>
    <row r="8" spans="1:5">
      <c r="A8" s="7">
        <v>43830</v>
      </c>
      <c r="B8" s="8">
        <v>13</v>
      </c>
      <c r="C8" s="8">
        <v>18</v>
      </c>
      <c r="E8" s="14">
        <f t="shared" si="0"/>
        <v>0.72222222222222221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:D5"/>
    </sheetView>
  </sheetViews>
  <sheetFormatPr defaultColWidth="8.75" defaultRowHeight="13.5"/>
  <cols>
    <col min="4" max="4" width="12.875" style="14"/>
  </cols>
  <sheetData>
    <row r="1" spans="1:4">
      <c r="B1" s="3" t="s">
        <v>18</v>
      </c>
      <c r="C1" s="3" t="s">
        <v>19</v>
      </c>
    </row>
    <row r="2" spans="1:4">
      <c r="A2" s="4" t="s">
        <v>16</v>
      </c>
      <c r="B2" s="4"/>
      <c r="C2" s="4"/>
    </row>
    <row r="3" spans="1:4">
      <c r="A3" s="9">
        <v>42004</v>
      </c>
      <c r="B3" s="10">
        <v>124</v>
      </c>
      <c r="C3" s="10">
        <v>94</v>
      </c>
      <c r="D3" s="14">
        <f t="shared" ref="D3:D8" si="0">C3/B3</f>
        <v>0.75806451612903225</v>
      </c>
    </row>
    <row r="4" spans="1:4">
      <c r="A4" s="7">
        <v>42369</v>
      </c>
      <c r="B4" s="8">
        <v>112</v>
      </c>
      <c r="C4" s="8">
        <v>82</v>
      </c>
      <c r="D4" s="14">
        <f t="shared" si="0"/>
        <v>0.7321428571428571</v>
      </c>
    </row>
    <row r="5" spans="1:4">
      <c r="A5" s="9">
        <v>42735</v>
      </c>
      <c r="B5" s="10">
        <v>129</v>
      </c>
      <c r="C5" s="10">
        <v>100</v>
      </c>
      <c r="D5" s="14">
        <f t="shared" si="0"/>
        <v>0.77519379844961245</v>
      </c>
    </row>
    <row r="6" spans="1:4">
      <c r="A6" s="7">
        <v>43100</v>
      </c>
      <c r="B6" s="8">
        <v>136</v>
      </c>
      <c r="C6" s="8">
        <v>107</v>
      </c>
      <c r="D6" s="14">
        <f t="shared" si="0"/>
        <v>0.78676470588235292</v>
      </c>
    </row>
    <row r="7" spans="1:4">
      <c r="A7" s="9">
        <v>43465</v>
      </c>
      <c r="B7" s="10">
        <v>119</v>
      </c>
      <c r="C7" s="10">
        <v>91</v>
      </c>
      <c r="D7" s="14">
        <f t="shared" si="0"/>
        <v>0.76470588235294112</v>
      </c>
    </row>
    <row r="8" spans="1:4">
      <c r="A8" s="7">
        <v>43830</v>
      </c>
      <c r="B8" s="8">
        <v>20</v>
      </c>
      <c r="C8" s="8">
        <v>18</v>
      </c>
      <c r="D8" s="14">
        <f t="shared" si="0"/>
        <v>0.9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I16" sqref="I16"/>
    </sheetView>
  </sheetViews>
  <sheetFormatPr defaultColWidth="8.75" defaultRowHeight="13.5"/>
  <cols>
    <col min="21" max="21" width="7.5" customWidth="1"/>
  </cols>
  <sheetData>
    <row r="1" spans="1:21" ht="14.1" customHeight="1">
      <c r="A1" s="59" t="s">
        <v>2</v>
      </c>
      <c r="B1" s="59"/>
      <c r="C1" s="59"/>
      <c r="D1" s="59"/>
      <c r="E1" s="59"/>
      <c r="F1" s="59"/>
      <c r="G1" s="59" t="s">
        <v>3</v>
      </c>
      <c r="H1" s="59"/>
      <c r="I1" s="59"/>
      <c r="J1" s="59"/>
      <c r="K1" s="59"/>
      <c r="L1" s="59" t="s">
        <v>4</v>
      </c>
      <c r="M1" s="59"/>
      <c r="O1" s="3" t="s">
        <v>5</v>
      </c>
      <c r="P1" s="3"/>
      <c r="Q1" s="3" t="s">
        <v>6</v>
      </c>
      <c r="R1" s="3"/>
      <c r="S1" s="3" t="s">
        <v>7</v>
      </c>
    </row>
    <row r="2" spans="1:21">
      <c r="A2" s="3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11</v>
      </c>
      <c r="N2" s="3" t="s">
        <v>15</v>
      </c>
      <c r="O2" s="3" t="s">
        <v>12</v>
      </c>
      <c r="P2" s="3"/>
      <c r="Q2" s="3" t="s">
        <v>12</v>
      </c>
      <c r="R2" s="3"/>
      <c r="S2" s="3" t="s">
        <v>12</v>
      </c>
    </row>
    <row r="3" spans="1:21">
      <c r="A3" s="4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>
      <c r="A4" s="9">
        <v>42004</v>
      </c>
      <c r="B4" s="10">
        <v>102</v>
      </c>
      <c r="C4" s="10">
        <v>1.0882350000000001</v>
      </c>
      <c r="D4" s="10">
        <v>111</v>
      </c>
      <c r="E4" s="10">
        <v>369</v>
      </c>
      <c r="F4" s="10">
        <v>-131</v>
      </c>
      <c r="G4" s="10">
        <v>106.076481</v>
      </c>
      <c r="H4" s="10">
        <v>3.3823530000000002</v>
      </c>
      <c r="I4" s="10">
        <v>345</v>
      </c>
      <c r="J4" s="10">
        <v>369</v>
      </c>
      <c r="K4" s="10">
        <v>-404</v>
      </c>
      <c r="L4" s="10">
        <v>121.200272</v>
      </c>
      <c r="M4" s="10">
        <v>130.490196</v>
      </c>
      <c r="N4" s="10">
        <v>53.672041</v>
      </c>
      <c r="O4" s="10">
        <v>45</v>
      </c>
      <c r="P4" s="12">
        <f t="shared" ref="P4:P9" si="0">O4/$B4</f>
        <v>0.44117647058823528</v>
      </c>
      <c r="Q4" s="10">
        <v>57</v>
      </c>
      <c r="R4" s="12">
        <f t="shared" ref="R4:R9" si="1">Q4/$B4</f>
        <v>0.55882352941176472</v>
      </c>
      <c r="S4" s="10">
        <v>28</v>
      </c>
      <c r="T4" s="12">
        <f t="shared" ref="T4:T9" si="2">S4/$B4</f>
        <v>0.27450980392156865</v>
      </c>
      <c r="U4" s="14">
        <f t="shared" ref="U4:U9" si="3">S4/Q4</f>
        <v>0.49122807017543857</v>
      </c>
    </row>
    <row r="5" spans="1:21" s="2" customFormat="1">
      <c r="A5" s="5">
        <v>42369</v>
      </c>
      <c r="B5" s="6">
        <v>120</v>
      </c>
      <c r="C5" s="6">
        <v>-13.716666999999999</v>
      </c>
      <c r="D5" s="6">
        <v>-1646</v>
      </c>
      <c r="E5" s="6">
        <v>556</v>
      </c>
      <c r="F5" s="6">
        <v>-137</v>
      </c>
      <c r="G5" s="6">
        <v>136.02262400000001</v>
      </c>
      <c r="H5" s="6">
        <v>-20.291667</v>
      </c>
      <c r="I5" s="6">
        <v>-2435</v>
      </c>
      <c r="J5" s="6">
        <v>556</v>
      </c>
      <c r="K5" s="6">
        <v>-501</v>
      </c>
      <c r="L5" s="6">
        <v>174.63553400000001</v>
      </c>
      <c r="M5" s="6">
        <v>193.98333299999999</v>
      </c>
      <c r="N5" s="6">
        <v>139.348423</v>
      </c>
      <c r="O5" s="6">
        <v>45</v>
      </c>
      <c r="P5" s="11">
        <f t="shared" si="0"/>
        <v>0.375</v>
      </c>
      <c r="Q5" s="6">
        <v>75</v>
      </c>
      <c r="R5" s="11">
        <f t="shared" si="1"/>
        <v>0.625</v>
      </c>
      <c r="S5" s="6">
        <v>58</v>
      </c>
      <c r="T5" s="11">
        <f t="shared" si="2"/>
        <v>0.48333333333333334</v>
      </c>
      <c r="U5" s="13">
        <f t="shared" si="3"/>
        <v>0.77333333333333332</v>
      </c>
    </row>
    <row r="6" spans="1:21" s="2" customFormat="1">
      <c r="A6" s="5">
        <v>42735</v>
      </c>
      <c r="B6" s="6">
        <v>110</v>
      </c>
      <c r="C6" s="6">
        <v>-2.1818179999999998</v>
      </c>
      <c r="D6" s="6">
        <v>-240</v>
      </c>
      <c r="E6" s="6">
        <v>363</v>
      </c>
      <c r="F6" s="6">
        <v>-128</v>
      </c>
      <c r="G6" s="6">
        <v>104.820702</v>
      </c>
      <c r="H6" s="6">
        <v>-2.3181820000000002</v>
      </c>
      <c r="I6" s="6">
        <v>-255</v>
      </c>
      <c r="J6" s="6">
        <v>363</v>
      </c>
      <c r="K6" s="6">
        <v>-382</v>
      </c>
      <c r="L6" s="6">
        <v>117.684381</v>
      </c>
      <c r="M6" s="6">
        <v>154.018182</v>
      </c>
      <c r="N6" s="6">
        <v>53.049912999999997</v>
      </c>
      <c r="O6" s="6">
        <v>50</v>
      </c>
      <c r="P6" s="11">
        <f t="shared" si="0"/>
        <v>0.45454545454545453</v>
      </c>
      <c r="Q6" s="6">
        <v>60</v>
      </c>
      <c r="R6" s="11">
        <f t="shared" si="1"/>
        <v>0.54545454545454541</v>
      </c>
      <c r="S6" s="6">
        <v>34</v>
      </c>
      <c r="T6" s="11">
        <f t="shared" si="2"/>
        <v>0.30909090909090908</v>
      </c>
      <c r="U6" s="13">
        <f t="shared" si="3"/>
        <v>0.56666666666666665</v>
      </c>
    </row>
    <row r="7" spans="1:21">
      <c r="A7" s="7">
        <v>43100</v>
      </c>
      <c r="B7" s="8">
        <v>109</v>
      </c>
      <c r="C7" s="8">
        <v>19.155963</v>
      </c>
      <c r="D7" s="8">
        <v>2088</v>
      </c>
      <c r="E7" s="8">
        <v>376</v>
      </c>
      <c r="F7" s="8">
        <v>-118</v>
      </c>
      <c r="G7" s="8">
        <v>102.892534</v>
      </c>
      <c r="H7" s="8">
        <v>22.724771</v>
      </c>
      <c r="I7" s="8">
        <v>2477</v>
      </c>
      <c r="J7" s="8">
        <v>376</v>
      </c>
      <c r="K7" s="8">
        <v>-293</v>
      </c>
      <c r="L7" s="8">
        <v>105.06945399999999</v>
      </c>
      <c r="M7" s="8">
        <v>131.614679</v>
      </c>
      <c r="N7" s="8">
        <v>52.291367999999999</v>
      </c>
      <c r="O7" s="8">
        <v>57</v>
      </c>
      <c r="P7" s="12">
        <f t="shared" si="0"/>
        <v>0.52293577981651373</v>
      </c>
      <c r="Q7" s="8">
        <v>52</v>
      </c>
      <c r="R7" s="12">
        <f t="shared" si="1"/>
        <v>0.47706422018348627</v>
      </c>
      <c r="S7" s="8">
        <v>20</v>
      </c>
      <c r="T7" s="12">
        <f t="shared" si="2"/>
        <v>0.1834862385321101</v>
      </c>
      <c r="U7" s="14">
        <f t="shared" si="3"/>
        <v>0.38461538461538464</v>
      </c>
    </row>
    <row r="8" spans="1:21">
      <c r="A8" s="9">
        <v>43465</v>
      </c>
      <c r="B8" s="10">
        <v>110</v>
      </c>
      <c r="C8" s="10">
        <v>17.818182</v>
      </c>
      <c r="D8" s="10">
        <v>1960</v>
      </c>
      <c r="E8" s="10">
        <v>608</v>
      </c>
      <c r="F8" s="10">
        <v>-176</v>
      </c>
      <c r="G8" s="10">
        <v>145.66677999999999</v>
      </c>
      <c r="H8" s="10">
        <v>14.481818000000001</v>
      </c>
      <c r="I8" s="10">
        <v>1593</v>
      </c>
      <c r="J8" s="10">
        <v>608</v>
      </c>
      <c r="K8" s="10">
        <v>-637</v>
      </c>
      <c r="L8" s="10">
        <v>187.29791499999999</v>
      </c>
      <c r="M8" s="10">
        <v>217.581818</v>
      </c>
      <c r="N8" s="10">
        <v>85.998441</v>
      </c>
      <c r="O8" s="10">
        <v>53</v>
      </c>
      <c r="P8" s="12">
        <f t="shared" si="0"/>
        <v>0.48181818181818181</v>
      </c>
      <c r="Q8" s="10">
        <v>57</v>
      </c>
      <c r="R8" s="12">
        <f t="shared" si="1"/>
        <v>0.51818181818181819</v>
      </c>
      <c r="S8" s="10">
        <v>45</v>
      </c>
      <c r="T8" s="12">
        <f t="shared" si="2"/>
        <v>0.40909090909090912</v>
      </c>
      <c r="U8" s="14">
        <f t="shared" si="3"/>
        <v>0.78947368421052633</v>
      </c>
    </row>
    <row r="9" spans="1:21">
      <c r="A9" s="7">
        <v>43830</v>
      </c>
      <c r="B9" s="8">
        <v>21</v>
      </c>
      <c r="C9" s="8">
        <v>56.952381000000003</v>
      </c>
      <c r="D9" s="8">
        <v>1196</v>
      </c>
      <c r="E9" s="8">
        <v>375</v>
      </c>
      <c r="F9" s="8">
        <v>-118</v>
      </c>
      <c r="G9" s="8">
        <v>143.761426</v>
      </c>
      <c r="H9" s="8">
        <v>47.666666999999997</v>
      </c>
      <c r="I9" s="8">
        <v>1001</v>
      </c>
      <c r="J9" s="8">
        <v>375</v>
      </c>
      <c r="K9" s="8">
        <v>-237</v>
      </c>
      <c r="L9" s="8">
        <v>159.45041000000001</v>
      </c>
      <c r="M9" s="8">
        <v>199.61904799999999</v>
      </c>
      <c r="N9" s="8">
        <v>47.027095000000003</v>
      </c>
      <c r="O9" s="8">
        <v>12</v>
      </c>
      <c r="P9" s="12">
        <f t="shared" si="0"/>
        <v>0.5714285714285714</v>
      </c>
      <c r="Q9" s="8">
        <v>9</v>
      </c>
      <c r="R9" s="12">
        <f t="shared" si="1"/>
        <v>0.42857142857142855</v>
      </c>
      <c r="S9" s="8">
        <v>5</v>
      </c>
      <c r="T9" s="12">
        <f t="shared" si="2"/>
        <v>0.23809523809523808</v>
      </c>
      <c r="U9" s="14">
        <f t="shared" si="3"/>
        <v>0.55555555555555558</v>
      </c>
    </row>
  </sheetData>
  <mergeCells count="3">
    <mergeCell ref="A1:F1"/>
    <mergeCell ref="G1:K1"/>
    <mergeCell ref="L1:M1"/>
  </mergeCells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P9" sqref="P9"/>
    </sheetView>
  </sheetViews>
  <sheetFormatPr defaultColWidth="8.75" defaultRowHeight="13.5"/>
  <cols>
    <col min="21" max="21" width="7.5" customWidth="1"/>
  </cols>
  <sheetData>
    <row r="1" spans="1:21" ht="14.1" customHeight="1">
      <c r="A1" s="59" t="s">
        <v>2</v>
      </c>
      <c r="B1" s="59"/>
      <c r="C1" s="59"/>
      <c r="D1" s="59"/>
      <c r="E1" s="59"/>
      <c r="F1" s="59"/>
      <c r="G1" s="59" t="s">
        <v>3</v>
      </c>
      <c r="H1" s="59"/>
      <c r="I1" s="59"/>
      <c r="J1" s="59"/>
      <c r="K1" s="59"/>
      <c r="L1" s="59" t="s">
        <v>4</v>
      </c>
      <c r="M1" s="59"/>
      <c r="P1" s="3" t="s">
        <v>5</v>
      </c>
      <c r="Q1" s="3" t="s">
        <v>6</v>
      </c>
      <c r="R1" s="3"/>
      <c r="S1" s="3" t="s">
        <v>7</v>
      </c>
    </row>
    <row r="2" spans="1:21">
      <c r="A2" s="3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11</v>
      </c>
      <c r="N2" s="3" t="s">
        <v>15</v>
      </c>
      <c r="O2" s="3" t="s">
        <v>12</v>
      </c>
      <c r="P2" s="3"/>
      <c r="Q2" s="3" t="s">
        <v>12</v>
      </c>
      <c r="R2" s="3"/>
      <c r="S2" s="3" t="s">
        <v>12</v>
      </c>
    </row>
    <row r="3" spans="1:21">
      <c r="A3" s="4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s="2" customFormat="1">
      <c r="A4" s="5">
        <v>42004</v>
      </c>
      <c r="B4" s="6">
        <v>121</v>
      </c>
      <c r="C4" s="6">
        <v>-8.487603</v>
      </c>
      <c r="D4" s="6">
        <v>-1027</v>
      </c>
      <c r="E4" s="6">
        <v>385</v>
      </c>
      <c r="F4" s="6">
        <v>-149</v>
      </c>
      <c r="G4" s="6">
        <v>112.01883100000001</v>
      </c>
      <c r="H4" s="6">
        <v>-7.6115700000000004</v>
      </c>
      <c r="I4" s="6">
        <v>-921</v>
      </c>
      <c r="J4" s="6">
        <v>385</v>
      </c>
      <c r="K4" s="6">
        <v>-523</v>
      </c>
      <c r="L4" s="6">
        <v>133.62880000000001</v>
      </c>
      <c r="M4" s="6">
        <v>145.98347100000001</v>
      </c>
      <c r="N4" s="6">
        <v>72.794342999999998</v>
      </c>
      <c r="O4" s="6">
        <v>45</v>
      </c>
      <c r="P4" s="11">
        <f t="shared" ref="P4:P9" si="0">O4/$B4</f>
        <v>0.37190082644628097</v>
      </c>
      <c r="Q4" s="6">
        <v>76</v>
      </c>
      <c r="R4" s="11">
        <f t="shared" ref="R4:R9" si="1">Q4/$B4</f>
        <v>0.62809917355371903</v>
      </c>
      <c r="S4" s="6">
        <v>40</v>
      </c>
      <c r="T4" s="11">
        <f t="shared" ref="T4:T9" si="2">S4/$B4</f>
        <v>0.33057851239669422</v>
      </c>
      <c r="U4" s="13">
        <f t="shared" ref="U4:U9" si="3">S4/Q4</f>
        <v>0.52631578947368418</v>
      </c>
    </row>
    <row r="5" spans="1:21">
      <c r="A5" s="7">
        <v>42369</v>
      </c>
      <c r="B5" s="8">
        <v>111</v>
      </c>
      <c r="C5" s="8">
        <v>19.45045</v>
      </c>
      <c r="D5" s="8">
        <v>2159</v>
      </c>
      <c r="E5" s="8">
        <v>533</v>
      </c>
      <c r="F5" s="8">
        <v>-223</v>
      </c>
      <c r="G5" s="8">
        <v>145.701796</v>
      </c>
      <c r="H5" s="8">
        <v>18.594595000000002</v>
      </c>
      <c r="I5" s="8">
        <v>2064</v>
      </c>
      <c r="J5" s="8">
        <v>533</v>
      </c>
      <c r="K5" s="8">
        <v>-843</v>
      </c>
      <c r="L5" s="8">
        <v>195.780925</v>
      </c>
      <c r="M5" s="8">
        <v>182.77477500000001</v>
      </c>
      <c r="N5" s="8">
        <v>108.320961</v>
      </c>
      <c r="O5" s="8">
        <v>55</v>
      </c>
      <c r="P5" s="12">
        <f t="shared" si="0"/>
        <v>0.49549549549549549</v>
      </c>
      <c r="Q5" s="8">
        <v>56</v>
      </c>
      <c r="R5" s="12">
        <f t="shared" si="1"/>
        <v>0.50450450450450446</v>
      </c>
      <c r="S5" s="8">
        <v>37</v>
      </c>
      <c r="T5" s="12">
        <f t="shared" si="2"/>
        <v>0.33333333333333331</v>
      </c>
      <c r="U5" s="14">
        <f t="shared" si="3"/>
        <v>0.6607142857142857</v>
      </c>
    </row>
    <row r="6" spans="1:21" s="2" customFormat="1">
      <c r="A6" s="5">
        <v>42735</v>
      </c>
      <c r="B6" s="6">
        <v>120</v>
      </c>
      <c r="C6" s="6">
        <v>-4.733333</v>
      </c>
      <c r="D6" s="6">
        <v>-568</v>
      </c>
      <c r="E6" s="6">
        <v>375</v>
      </c>
      <c r="F6" s="6">
        <v>-123</v>
      </c>
      <c r="G6" s="6">
        <v>105.98729400000001</v>
      </c>
      <c r="H6" s="6">
        <v>-3.6666669999999999</v>
      </c>
      <c r="I6" s="6">
        <v>-440</v>
      </c>
      <c r="J6" s="6">
        <v>375</v>
      </c>
      <c r="K6" s="6">
        <v>-344</v>
      </c>
      <c r="L6" s="6">
        <v>119.883791</v>
      </c>
      <c r="M6" s="6">
        <v>158.125</v>
      </c>
      <c r="N6" s="6">
        <v>98.016424999999998</v>
      </c>
      <c r="O6" s="6">
        <v>49</v>
      </c>
      <c r="P6" s="11">
        <f t="shared" si="0"/>
        <v>0.40833333333333333</v>
      </c>
      <c r="Q6" s="6">
        <v>71</v>
      </c>
      <c r="R6" s="11">
        <f t="shared" si="1"/>
        <v>0.59166666666666667</v>
      </c>
      <c r="S6" s="6">
        <v>41</v>
      </c>
      <c r="T6" s="11">
        <f t="shared" si="2"/>
        <v>0.34166666666666667</v>
      </c>
      <c r="U6" s="13">
        <f t="shared" si="3"/>
        <v>0.57746478873239437</v>
      </c>
    </row>
    <row r="7" spans="1:21" s="2" customFormat="1">
      <c r="A7" s="5">
        <v>43100</v>
      </c>
      <c r="B7" s="6">
        <v>108</v>
      </c>
      <c r="C7" s="6">
        <v>-12.935185000000001</v>
      </c>
      <c r="D7" s="6">
        <v>-1397</v>
      </c>
      <c r="E7" s="6">
        <v>568</v>
      </c>
      <c r="F7" s="6">
        <v>-116</v>
      </c>
      <c r="G7" s="6">
        <v>111.861503</v>
      </c>
      <c r="H7" s="6">
        <v>-21.666667</v>
      </c>
      <c r="I7" s="6">
        <v>-2340</v>
      </c>
      <c r="J7" s="6">
        <v>568</v>
      </c>
      <c r="K7" s="6">
        <v>-451</v>
      </c>
      <c r="L7" s="6">
        <v>129.206637</v>
      </c>
      <c r="M7" s="6">
        <v>138.88888900000001</v>
      </c>
      <c r="N7" s="6">
        <v>64.351303999999999</v>
      </c>
      <c r="O7" s="6">
        <v>37</v>
      </c>
      <c r="P7" s="11">
        <f t="shared" si="0"/>
        <v>0.34259259259259262</v>
      </c>
      <c r="Q7" s="6">
        <v>71</v>
      </c>
      <c r="R7" s="11">
        <f t="shared" si="1"/>
        <v>0.65740740740740744</v>
      </c>
      <c r="S7" s="6">
        <v>29</v>
      </c>
      <c r="T7" s="11">
        <f t="shared" si="2"/>
        <v>0.26851851851851855</v>
      </c>
      <c r="U7" s="13">
        <f t="shared" si="3"/>
        <v>0.40845070422535212</v>
      </c>
    </row>
    <row r="8" spans="1:21">
      <c r="A8" s="9">
        <v>43465</v>
      </c>
      <c r="B8" s="10">
        <v>126</v>
      </c>
      <c r="C8" s="10">
        <v>25.460317</v>
      </c>
      <c r="D8" s="10">
        <v>3208</v>
      </c>
      <c r="E8" s="10">
        <v>934</v>
      </c>
      <c r="F8" s="10">
        <v>-136</v>
      </c>
      <c r="G8" s="10">
        <v>184.839461</v>
      </c>
      <c r="H8" s="10">
        <v>20.952380999999999</v>
      </c>
      <c r="I8" s="10">
        <v>2640</v>
      </c>
      <c r="J8" s="10">
        <v>934</v>
      </c>
      <c r="K8" s="10">
        <v>-499</v>
      </c>
      <c r="L8" s="10">
        <v>216.60551599999999</v>
      </c>
      <c r="M8" s="10">
        <v>221.484127</v>
      </c>
      <c r="N8" s="10">
        <v>87.926035999999996</v>
      </c>
      <c r="O8" s="10">
        <v>54</v>
      </c>
      <c r="P8" s="12">
        <f t="shared" si="0"/>
        <v>0.42857142857142855</v>
      </c>
      <c r="Q8" s="10">
        <v>72</v>
      </c>
      <c r="R8" s="12">
        <f t="shared" si="1"/>
        <v>0.5714285714285714</v>
      </c>
      <c r="S8" s="10">
        <v>62</v>
      </c>
      <c r="T8" s="12">
        <f t="shared" si="2"/>
        <v>0.49206349206349204</v>
      </c>
      <c r="U8" s="14">
        <f t="shared" si="3"/>
        <v>0.86111111111111116</v>
      </c>
    </row>
    <row r="9" spans="1:21">
      <c r="A9" s="7">
        <v>43830</v>
      </c>
      <c r="B9" s="8">
        <v>14</v>
      </c>
      <c r="C9" s="8">
        <v>6.4285709999999998</v>
      </c>
      <c r="D9" s="8">
        <v>90</v>
      </c>
      <c r="E9" s="8">
        <v>227</v>
      </c>
      <c r="F9" s="8">
        <v>-122</v>
      </c>
      <c r="G9" s="8">
        <v>105.739676</v>
      </c>
      <c r="H9" s="8">
        <v>-3.3571430000000002</v>
      </c>
      <c r="I9" s="8">
        <v>-47</v>
      </c>
      <c r="J9" s="8">
        <v>227</v>
      </c>
      <c r="K9" s="8">
        <v>-211</v>
      </c>
      <c r="L9" s="8">
        <v>123.35914200000001</v>
      </c>
      <c r="M9" s="8">
        <v>232.07142899999999</v>
      </c>
      <c r="N9" s="8">
        <v>120.016322</v>
      </c>
      <c r="O9" s="8">
        <v>6</v>
      </c>
      <c r="P9" s="12">
        <f t="shared" si="0"/>
        <v>0.42857142857142855</v>
      </c>
      <c r="Q9" s="8">
        <v>8</v>
      </c>
      <c r="R9" s="12">
        <f t="shared" si="1"/>
        <v>0.5714285714285714</v>
      </c>
      <c r="S9" s="8">
        <v>4</v>
      </c>
      <c r="T9" s="12">
        <f t="shared" si="2"/>
        <v>0.2857142857142857</v>
      </c>
      <c r="U9" s="14">
        <f t="shared" si="3"/>
        <v>0.5</v>
      </c>
    </row>
  </sheetData>
  <mergeCells count="3">
    <mergeCell ref="A1:F1"/>
    <mergeCell ref="G1:K1"/>
    <mergeCell ref="L1:M1"/>
  </mergeCells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P27" sqref="P27"/>
    </sheetView>
  </sheetViews>
  <sheetFormatPr defaultRowHeight="13.5"/>
  <cols>
    <col min="1" max="1" width="10.25" bestFit="1" customWidth="1"/>
  </cols>
  <sheetData>
    <row r="1" spans="1:17">
      <c r="A1" s="62" t="s">
        <v>2</v>
      </c>
      <c r="B1" s="62"/>
      <c r="C1" s="62"/>
      <c r="D1" s="62"/>
      <c r="E1" s="62"/>
      <c r="F1" s="62"/>
      <c r="G1" s="38" t="s">
        <v>3</v>
      </c>
      <c r="H1" s="38" t="s">
        <v>4</v>
      </c>
      <c r="I1" s="1"/>
      <c r="L1" s="44" t="s">
        <v>20</v>
      </c>
      <c r="M1" s="63" t="s">
        <v>2</v>
      </c>
      <c r="N1" s="63"/>
      <c r="O1" s="63" t="s">
        <v>3</v>
      </c>
      <c r="P1" s="63"/>
    </row>
    <row r="2" spans="1:17">
      <c r="A2" s="38"/>
      <c r="B2" s="38" t="s">
        <v>10</v>
      </c>
      <c r="C2" s="38" t="s">
        <v>11</v>
      </c>
      <c r="D2" s="38" t="s">
        <v>12</v>
      </c>
      <c r="E2" s="38" t="s">
        <v>13</v>
      </c>
      <c r="F2" s="38" t="s">
        <v>14</v>
      </c>
      <c r="G2" s="38" t="s">
        <v>15</v>
      </c>
      <c r="H2" s="38" t="s">
        <v>11</v>
      </c>
      <c r="I2" s="38" t="s">
        <v>11</v>
      </c>
      <c r="L2" s="44"/>
      <c r="M2" s="44" t="s">
        <v>10</v>
      </c>
      <c r="N2" s="44" t="s">
        <v>12</v>
      </c>
      <c r="O2" s="44" t="s">
        <v>11</v>
      </c>
      <c r="P2" s="44" t="s">
        <v>12</v>
      </c>
      <c r="Q2" s="44" t="s">
        <v>11</v>
      </c>
    </row>
    <row r="3" spans="1:17">
      <c r="A3" s="39" t="s">
        <v>16</v>
      </c>
      <c r="B3" s="39"/>
      <c r="C3" s="39"/>
      <c r="D3" s="39"/>
      <c r="E3" s="39"/>
      <c r="F3" s="39"/>
      <c r="G3" s="39"/>
      <c r="H3" s="39"/>
      <c r="I3" s="39"/>
      <c r="L3" s="45" t="s">
        <v>21</v>
      </c>
      <c r="M3" s="45"/>
      <c r="N3" s="45"/>
      <c r="O3" s="45"/>
      <c r="P3" s="45"/>
      <c r="Q3" s="45"/>
    </row>
    <row r="4" spans="1:17">
      <c r="A4" s="40">
        <v>42004</v>
      </c>
      <c r="B4" s="41">
        <v>223</v>
      </c>
      <c r="C4" s="41">
        <v>1.0807169999999999</v>
      </c>
      <c r="D4" s="41">
        <v>241</v>
      </c>
      <c r="E4" s="41">
        <v>384</v>
      </c>
      <c r="F4" s="41">
        <v>-157</v>
      </c>
      <c r="G4" s="41">
        <v>101.89436600000001</v>
      </c>
      <c r="H4" s="41">
        <v>-3.5829599999999999</v>
      </c>
      <c r="I4" s="41">
        <v>142.340081</v>
      </c>
      <c r="L4" s="51">
        <v>0</v>
      </c>
      <c r="M4" s="47">
        <v>98</v>
      </c>
      <c r="N4" s="47" t="s">
        <v>22</v>
      </c>
      <c r="O4" s="47" t="s">
        <v>22</v>
      </c>
      <c r="P4" s="47" t="s">
        <v>22</v>
      </c>
      <c r="Q4" s="47" t="s">
        <v>22</v>
      </c>
    </row>
    <row r="5" spans="1:17">
      <c r="A5" s="40">
        <v>42369</v>
      </c>
      <c r="B5" s="41">
        <v>231</v>
      </c>
      <c r="C5" s="41">
        <v>-0.32900400000000002</v>
      </c>
      <c r="D5" s="41">
        <v>-76</v>
      </c>
      <c r="E5" s="41">
        <v>555</v>
      </c>
      <c r="F5" s="41">
        <v>-248</v>
      </c>
      <c r="G5" s="41">
        <v>142.49312699999999</v>
      </c>
      <c r="H5" s="41">
        <v>-2.606061</v>
      </c>
      <c r="I5" s="41">
        <v>195.352227</v>
      </c>
      <c r="L5" s="45">
        <v>3</v>
      </c>
      <c r="M5" s="49">
        <v>247</v>
      </c>
      <c r="N5" s="49">
        <v>28263</v>
      </c>
      <c r="O5" s="49">
        <v>114.425101</v>
      </c>
      <c r="P5" s="49">
        <v>28263</v>
      </c>
      <c r="Q5" s="49">
        <v>114.425101</v>
      </c>
    </row>
    <row r="6" spans="1:17">
      <c r="A6" s="42">
        <v>42735</v>
      </c>
      <c r="B6" s="43">
        <v>230</v>
      </c>
      <c r="C6" s="43">
        <v>-1.708696</v>
      </c>
      <c r="D6" s="43">
        <v>-393</v>
      </c>
      <c r="E6" s="43">
        <v>374</v>
      </c>
      <c r="F6" s="43">
        <v>-144</v>
      </c>
      <c r="G6" s="43">
        <v>97.872332</v>
      </c>
      <c r="H6" s="43">
        <v>-4.0217390000000002</v>
      </c>
      <c r="I6" s="43">
        <v>157.16734700000001</v>
      </c>
      <c r="L6" s="51">
        <v>4</v>
      </c>
      <c r="M6" s="47">
        <v>224</v>
      </c>
      <c r="N6" s="47">
        <v>30290</v>
      </c>
      <c r="O6" s="47">
        <v>135.22321400000001</v>
      </c>
      <c r="P6" s="47">
        <v>30290</v>
      </c>
      <c r="Q6" s="47">
        <v>135.22321400000001</v>
      </c>
    </row>
    <row r="7" spans="1:17">
      <c r="A7" s="40">
        <v>43100</v>
      </c>
      <c r="B7" s="41">
        <v>217</v>
      </c>
      <c r="C7" s="41">
        <v>3.0737329999999998</v>
      </c>
      <c r="D7" s="41">
        <v>667</v>
      </c>
      <c r="E7" s="41">
        <v>567</v>
      </c>
      <c r="F7" s="41">
        <v>-193</v>
      </c>
      <c r="G7" s="41">
        <v>105.594368</v>
      </c>
      <c r="H7" s="41">
        <v>-0.36866399999999999</v>
      </c>
      <c r="I7" s="41">
        <v>137.5</v>
      </c>
      <c r="L7" s="45">
        <v>5</v>
      </c>
      <c r="M7" s="49">
        <v>78</v>
      </c>
      <c r="N7" s="49">
        <v>-2767</v>
      </c>
      <c r="O7" s="49">
        <v>-35.474359</v>
      </c>
      <c r="P7" s="49">
        <v>-2767</v>
      </c>
      <c r="Q7" s="49">
        <v>-35.474359</v>
      </c>
    </row>
    <row r="8" spans="1:17">
      <c r="A8" s="42">
        <v>43465</v>
      </c>
      <c r="B8" s="43">
        <v>236</v>
      </c>
      <c r="C8" s="43">
        <v>18.894068000000001</v>
      </c>
      <c r="D8" s="43">
        <v>4459</v>
      </c>
      <c r="E8" s="43">
        <v>933</v>
      </c>
      <c r="F8" s="43">
        <v>-245</v>
      </c>
      <c r="G8" s="43">
        <v>170.528819</v>
      </c>
      <c r="H8" s="43">
        <v>16.936440999999999</v>
      </c>
      <c r="I8" s="43">
        <v>221.272358</v>
      </c>
      <c r="L8" s="51">
        <v>6</v>
      </c>
      <c r="M8" s="47">
        <v>92</v>
      </c>
      <c r="N8" s="47">
        <v>-3108</v>
      </c>
      <c r="O8" s="47">
        <v>-33.782609000000001</v>
      </c>
      <c r="P8" s="47">
        <v>-3108</v>
      </c>
      <c r="Q8" s="47">
        <v>-33.782609000000001</v>
      </c>
    </row>
    <row r="9" spans="1:17">
      <c r="A9" s="40">
        <v>43830</v>
      </c>
      <c r="B9" s="41">
        <v>56</v>
      </c>
      <c r="C9" s="41">
        <v>16.142856999999999</v>
      </c>
      <c r="D9" s="41">
        <v>904</v>
      </c>
      <c r="E9" s="41">
        <v>374</v>
      </c>
      <c r="F9" s="41">
        <v>-159</v>
      </c>
      <c r="G9" s="41">
        <v>118.554081</v>
      </c>
      <c r="H9" s="41">
        <v>11.089286</v>
      </c>
      <c r="I9" s="41">
        <v>184.533333</v>
      </c>
      <c r="L9" s="45">
        <v>7</v>
      </c>
      <c r="M9" s="49">
        <v>262</v>
      </c>
      <c r="N9" s="49">
        <v>-22768</v>
      </c>
      <c r="O9" s="49">
        <v>-86.900762999999998</v>
      </c>
      <c r="P9" s="49">
        <v>-23540</v>
      </c>
      <c r="Q9" s="49">
        <v>-89.847328000000005</v>
      </c>
    </row>
    <row r="10" spans="1:17">
      <c r="L10" s="51">
        <v>8</v>
      </c>
      <c r="M10" s="47">
        <v>290</v>
      </c>
      <c r="N10" s="47">
        <v>-24108</v>
      </c>
      <c r="O10" s="47">
        <v>-83.131034</v>
      </c>
      <c r="P10" s="47">
        <v>-26926</v>
      </c>
      <c r="Q10" s="47">
        <v>-92.848275999999998</v>
      </c>
    </row>
    <row r="11" spans="1:17" ht="15">
      <c r="D11">
        <f>SUM(D4:D10)</f>
        <v>5802</v>
      </c>
      <c r="L11" s="50"/>
    </row>
    <row r="12" spans="1:17">
      <c r="M12">
        <f>SUM(M5:M10)</f>
        <v>1193</v>
      </c>
      <c r="N12">
        <f>SUM(N5:N11)</f>
        <v>5802</v>
      </c>
      <c r="P12">
        <f>N12/M12</f>
        <v>4.8633696563285831</v>
      </c>
    </row>
    <row r="16" spans="1:17">
      <c r="A16" s="63" t="s">
        <v>2</v>
      </c>
      <c r="B16" s="63"/>
      <c r="C16" s="63"/>
      <c r="D16" s="63"/>
      <c r="E16" s="63"/>
      <c r="F16" s="63"/>
      <c r="G16" s="44" t="s">
        <v>3</v>
      </c>
      <c r="H16" s="44" t="s">
        <v>4</v>
      </c>
      <c r="L16" s="44" t="s">
        <v>20</v>
      </c>
      <c r="M16" s="63" t="s">
        <v>2</v>
      </c>
      <c r="N16" s="63"/>
      <c r="O16" s="63" t="s">
        <v>3</v>
      </c>
      <c r="P16" s="63"/>
    </row>
    <row r="17" spans="1:17">
      <c r="A17" s="44"/>
      <c r="B17" s="44" t="s">
        <v>10</v>
      </c>
      <c r="C17" s="44" t="s">
        <v>11</v>
      </c>
      <c r="D17" s="44" t="s">
        <v>12</v>
      </c>
      <c r="E17" s="44" t="s">
        <v>13</v>
      </c>
      <c r="F17" s="44" t="s">
        <v>14</v>
      </c>
      <c r="G17" s="44" t="s">
        <v>15</v>
      </c>
      <c r="H17" s="44" t="s">
        <v>11</v>
      </c>
      <c r="I17" s="44" t="s">
        <v>11</v>
      </c>
      <c r="L17" s="44"/>
      <c r="M17" s="44" t="s">
        <v>10</v>
      </c>
      <c r="N17" s="44" t="s">
        <v>12</v>
      </c>
      <c r="O17" s="44" t="s">
        <v>11</v>
      </c>
      <c r="P17" s="44" t="s">
        <v>12</v>
      </c>
      <c r="Q17" s="44" t="s">
        <v>11</v>
      </c>
    </row>
    <row r="18" spans="1:17">
      <c r="A18" s="45" t="s">
        <v>16</v>
      </c>
      <c r="B18" s="45"/>
      <c r="C18" s="45"/>
      <c r="D18" s="45"/>
      <c r="E18" s="45"/>
      <c r="F18" s="45"/>
      <c r="G18" s="45"/>
      <c r="H18" s="45"/>
      <c r="I18" s="45"/>
      <c r="L18" s="45" t="s">
        <v>21</v>
      </c>
      <c r="M18" s="45"/>
      <c r="N18" s="45"/>
      <c r="O18" s="45"/>
      <c r="P18" s="45"/>
      <c r="Q18" s="45"/>
    </row>
    <row r="19" spans="1:17">
      <c r="A19" s="46">
        <v>42004</v>
      </c>
      <c r="B19" s="47">
        <v>223</v>
      </c>
      <c r="C19" s="47">
        <v>1.807175</v>
      </c>
      <c r="D19" s="47">
        <v>403</v>
      </c>
      <c r="E19" s="47">
        <v>384</v>
      </c>
      <c r="F19" s="47">
        <v>-156</v>
      </c>
      <c r="G19" s="47">
        <v>100.528944</v>
      </c>
      <c r="H19" s="47">
        <v>-3.5829599999999999</v>
      </c>
      <c r="I19" s="47">
        <v>142.340081</v>
      </c>
      <c r="L19" s="51">
        <v>0</v>
      </c>
      <c r="M19" s="47">
        <v>98</v>
      </c>
      <c r="N19" s="47" t="s">
        <v>22</v>
      </c>
      <c r="O19" s="47" t="s">
        <v>22</v>
      </c>
      <c r="P19" s="47" t="s">
        <v>22</v>
      </c>
      <c r="Q19" s="47" t="s">
        <v>22</v>
      </c>
    </row>
    <row r="20" spans="1:17">
      <c r="A20" s="48">
        <v>42369</v>
      </c>
      <c r="B20" s="49">
        <v>231</v>
      </c>
      <c r="C20" s="49">
        <v>3.8722940000000001</v>
      </c>
      <c r="D20" s="49">
        <v>894.5</v>
      </c>
      <c r="E20" s="49">
        <v>555</v>
      </c>
      <c r="F20" s="49">
        <v>-222</v>
      </c>
      <c r="G20" s="49">
        <v>139.308751</v>
      </c>
      <c r="H20" s="49">
        <v>-2.606061</v>
      </c>
      <c r="I20" s="49">
        <v>195.352227</v>
      </c>
      <c r="L20" s="45">
        <v>3</v>
      </c>
      <c r="M20" s="49">
        <v>240</v>
      </c>
      <c r="N20" s="49">
        <v>27782</v>
      </c>
      <c r="O20" s="49">
        <v>115.75833299999999</v>
      </c>
      <c r="P20" s="49">
        <v>27782</v>
      </c>
      <c r="Q20" s="49">
        <v>115.75833299999999</v>
      </c>
    </row>
    <row r="21" spans="1:17">
      <c r="A21" s="46">
        <v>42735</v>
      </c>
      <c r="B21" s="47">
        <v>230</v>
      </c>
      <c r="C21" s="47">
        <v>-1.7065220000000001</v>
      </c>
      <c r="D21" s="47">
        <v>-392.5</v>
      </c>
      <c r="E21" s="47">
        <v>374</v>
      </c>
      <c r="F21" s="47">
        <v>-140.5</v>
      </c>
      <c r="G21" s="47">
        <v>95.537469000000002</v>
      </c>
      <c r="H21" s="47">
        <v>-4.0217390000000002</v>
      </c>
      <c r="I21" s="47">
        <v>157.16734700000001</v>
      </c>
      <c r="L21" s="51">
        <v>4</v>
      </c>
      <c r="M21" s="47">
        <v>219</v>
      </c>
      <c r="N21" s="47">
        <v>29883</v>
      </c>
      <c r="O21" s="47">
        <v>136.452055</v>
      </c>
      <c r="P21" s="47">
        <v>29883</v>
      </c>
      <c r="Q21" s="47">
        <v>136.452055</v>
      </c>
    </row>
    <row r="22" spans="1:17">
      <c r="A22" s="48">
        <v>43100</v>
      </c>
      <c r="B22" s="49">
        <v>217</v>
      </c>
      <c r="C22" s="49">
        <v>3.6428569999999998</v>
      </c>
      <c r="D22" s="49">
        <v>790.5</v>
      </c>
      <c r="E22" s="49">
        <v>567</v>
      </c>
      <c r="F22" s="49">
        <v>-188.5</v>
      </c>
      <c r="G22" s="49">
        <v>104.608808</v>
      </c>
      <c r="H22" s="49">
        <v>-0.36866399999999999</v>
      </c>
      <c r="I22" s="49">
        <v>137.5</v>
      </c>
      <c r="L22" s="45">
        <v>5</v>
      </c>
      <c r="M22" s="49">
        <v>71</v>
      </c>
      <c r="N22" s="49">
        <v>-2454</v>
      </c>
      <c r="O22" s="49">
        <v>-34.563380000000002</v>
      </c>
      <c r="P22" s="49">
        <v>-2454</v>
      </c>
      <c r="Q22" s="49">
        <v>-34.563380000000002</v>
      </c>
    </row>
    <row r="23" spans="1:17">
      <c r="A23" s="46">
        <v>43465</v>
      </c>
      <c r="B23" s="47">
        <v>236</v>
      </c>
      <c r="C23" s="47">
        <v>17.516949</v>
      </c>
      <c r="D23" s="47">
        <v>4134</v>
      </c>
      <c r="E23" s="47">
        <v>933</v>
      </c>
      <c r="F23" s="47">
        <v>-222</v>
      </c>
      <c r="G23" s="47">
        <v>169.12004300000001</v>
      </c>
      <c r="H23" s="47">
        <v>16.936440999999999</v>
      </c>
      <c r="I23" s="47">
        <v>221.272358</v>
      </c>
      <c r="L23" s="51">
        <v>6</v>
      </c>
      <c r="M23" s="47">
        <v>78</v>
      </c>
      <c r="N23" s="47">
        <v>-2570</v>
      </c>
      <c r="O23" s="47">
        <v>-32.948718</v>
      </c>
      <c r="P23" s="47">
        <v>-2570</v>
      </c>
      <c r="Q23" s="47">
        <v>-32.948718</v>
      </c>
    </row>
    <row r="24" spans="1:17">
      <c r="A24" s="48">
        <v>43830</v>
      </c>
      <c r="B24" s="49">
        <v>56</v>
      </c>
      <c r="C24" s="49">
        <v>15.232143000000001</v>
      </c>
      <c r="D24" s="49">
        <v>853</v>
      </c>
      <c r="E24" s="49">
        <v>374</v>
      </c>
      <c r="F24" s="49">
        <v>-146</v>
      </c>
      <c r="G24" s="49">
        <v>117.105429</v>
      </c>
      <c r="H24" s="49">
        <v>11.089286</v>
      </c>
      <c r="I24" s="49">
        <v>184.533333</v>
      </c>
      <c r="L24" s="45">
        <v>7</v>
      </c>
      <c r="M24" s="49">
        <v>276</v>
      </c>
      <c r="N24" s="49">
        <v>-22034.5</v>
      </c>
      <c r="O24" s="49">
        <v>-79.835144999999997</v>
      </c>
      <c r="P24" s="49">
        <v>-23372</v>
      </c>
      <c r="Q24" s="49">
        <v>-84.681158999999994</v>
      </c>
    </row>
    <row r="25" spans="1:17" ht="15">
      <c r="A25" s="50"/>
      <c r="D25">
        <f>SUM(D19:D24)</f>
        <v>6682.5</v>
      </c>
      <c r="L25" s="51">
        <v>8</v>
      </c>
      <c r="M25" s="47">
        <v>309</v>
      </c>
      <c r="N25" s="47">
        <v>-23924</v>
      </c>
      <c r="O25" s="47">
        <v>-77.423947999999996</v>
      </c>
      <c r="P25" s="47">
        <v>-27057</v>
      </c>
      <c r="Q25" s="47">
        <v>-87.563107000000002</v>
      </c>
    </row>
    <row r="26" spans="1:17" ht="15">
      <c r="L26" s="50"/>
      <c r="M26">
        <f>SUM(M20:M25)</f>
        <v>1193</v>
      </c>
      <c r="N26">
        <f>SUM(N20:N25)</f>
        <v>6682.5</v>
      </c>
      <c r="P26">
        <f>N26/M26</f>
        <v>5.6014249790444257</v>
      </c>
    </row>
  </sheetData>
  <mergeCells count="6">
    <mergeCell ref="A1:F1"/>
    <mergeCell ref="A16:F16"/>
    <mergeCell ref="M16:N16"/>
    <mergeCell ref="O16:P16"/>
    <mergeCell ref="M1:N1"/>
    <mergeCell ref="O1:P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B10" workbookViewId="0">
      <selection activeCell="D31" sqref="D31:D34"/>
    </sheetView>
  </sheetViews>
  <sheetFormatPr defaultRowHeight="13.5"/>
  <cols>
    <col min="5" max="5" width="9.375" bestFit="1" customWidth="1"/>
    <col min="6" max="6" width="9.125" style="57" bestFit="1" customWidth="1"/>
    <col min="7" max="7" width="9.75" style="57" bestFit="1" customWidth="1"/>
    <col min="8" max="8" width="9.75" style="57" customWidth="1"/>
    <col min="9" max="9" width="4.125" style="57" bestFit="1" customWidth="1"/>
    <col min="10" max="10" width="9.75" style="57" customWidth="1"/>
    <col min="12" max="12" width="8.5" bestFit="1" customWidth="1"/>
    <col min="24" max="24" width="9" style="14"/>
  </cols>
  <sheetData>
    <row r="1" spans="1:12">
      <c r="A1" s="79" t="s">
        <v>26</v>
      </c>
    </row>
    <row r="2" spans="1:12">
      <c r="A2" s="52"/>
      <c r="B2" s="52" t="s">
        <v>20</v>
      </c>
      <c r="C2" s="62" t="s">
        <v>2</v>
      </c>
      <c r="D2" s="62"/>
      <c r="E2" s="62"/>
      <c r="F2" s="62"/>
      <c r="G2" s="1"/>
      <c r="H2" s="1"/>
      <c r="I2" s="1"/>
      <c r="J2" s="1"/>
    </row>
    <row r="3" spans="1:12">
      <c r="A3" s="52"/>
      <c r="B3" s="52"/>
      <c r="C3" s="52" t="s">
        <v>10</v>
      </c>
      <c r="D3" s="52" t="s">
        <v>12</v>
      </c>
      <c r="E3" s="52" t="s">
        <v>11</v>
      </c>
      <c r="F3" s="52" t="s">
        <v>13</v>
      </c>
      <c r="G3" s="52" t="s">
        <v>14</v>
      </c>
      <c r="H3" s="52"/>
      <c r="I3" s="52"/>
      <c r="J3" s="52"/>
    </row>
    <row r="4" spans="1:12">
      <c r="A4" s="39" t="s">
        <v>23</v>
      </c>
      <c r="B4" s="39" t="s">
        <v>21</v>
      </c>
      <c r="C4" s="39"/>
      <c r="D4" s="39"/>
      <c r="E4" s="39"/>
      <c r="F4" s="39"/>
      <c r="G4" s="39"/>
      <c r="H4" s="39"/>
      <c r="I4" s="39"/>
      <c r="J4" s="39"/>
    </row>
    <row r="5" spans="1:12">
      <c r="A5" s="64">
        <v>0</v>
      </c>
      <c r="B5" s="55">
        <v>0</v>
      </c>
      <c r="C5" s="43"/>
      <c r="D5" s="43" t="s">
        <v>22</v>
      </c>
      <c r="E5" s="43" t="s">
        <v>22</v>
      </c>
      <c r="F5" s="43" t="s">
        <v>22</v>
      </c>
      <c r="G5" s="43" t="s">
        <v>22</v>
      </c>
      <c r="H5" s="43"/>
      <c r="I5" s="43"/>
      <c r="J5" s="43"/>
    </row>
    <row r="6" spans="1:12">
      <c r="A6" s="64"/>
      <c r="B6" s="39">
        <v>3</v>
      </c>
      <c r="C6" s="41">
        <v>55</v>
      </c>
      <c r="D6" s="41">
        <v>6947</v>
      </c>
      <c r="E6" s="41">
        <v>126.309091</v>
      </c>
      <c r="F6" s="41">
        <v>378</v>
      </c>
      <c r="G6" s="41">
        <v>2</v>
      </c>
      <c r="H6" s="41"/>
      <c r="I6" s="41"/>
      <c r="J6" s="41"/>
    </row>
    <row r="7" spans="1:12">
      <c r="A7" s="64"/>
      <c r="B7" s="54">
        <v>4</v>
      </c>
      <c r="C7" s="43">
        <v>161</v>
      </c>
      <c r="D7" s="43">
        <v>22472</v>
      </c>
      <c r="E7" s="43">
        <v>139.57764</v>
      </c>
      <c r="F7" s="43">
        <v>712</v>
      </c>
      <c r="G7" s="43">
        <v>2</v>
      </c>
      <c r="H7" s="43"/>
      <c r="I7" s="43"/>
      <c r="J7" s="43"/>
    </row>
    <row r="8" spans="1:12">
      <c r="A8" s="64"/>
      <c r="B8" s="39">
        <v>5</v>
      </c>
      <c r="C8" s="41">
        <v>20</v>
      </c>
      <c r="D8" s="41">
        <v>-628</v>
      </c>
      <c r="E8" s="41">
        <v>-31.4</v>
      </c>
      <c r="F8" s="41">
        <v>0</v>
      </c>
      <c r="G8" s="41">
        <v>-129</v>
      </c>
      <c r="H8" s="41"/>
      <c r="I8" s="41"/>
      <c r="J8" s="41"/>
    </row>
    <row r="9" spans="1:12">
      <c r="A9" s="64"/>
      <c r="B9" s="54">
        <v>6</v>
      </c>
      <c r="C9" s="43">
        <v>75</v>
      </c>
      <c r="D9" s="43">
        <v>-2658</v>
      </c>
      <c r="E9" s="43">
        <v>-35.44</v>
      </c>
      <c r="F9" s="43">
        <v>0</v>
      </c>
      <c r="G9" s="43">
        <v>-119</v>
      </c>
      <c r="H9" s="43"/>
      <c r="I9" s="43"/>
      <c r="J9" s="43"/>
    </row>
    <row r="10" spans="1:12">
      <c r="A10" s="64"/>
      <c r="B10" s="39">
        <v>7</v>
      </c>
      <c r="C10" s="41">
        <v>76</v>
      </c>
      <c r="D10" s="41">
        <v>-6174</v>
      </c>
      <c r="E10" s="41">
        <v>-81.236841999999996</v>
      </c>
      <c r="F10" s="41">
        <v>-43</v>
      </c>
      <c r="G10" s="41">
        <v>-245</v>
      </c>
      <c r="H10" s="41">
        <f>D10+D8</f>
        <v>-6802</v>
      </c>
      <c r="I10" s="43">
        <f>C10+C8</f>
        <v>96</v>
      </c>
      <c r="J10" s="41">
        <f>H10/I10</f>
        <v>-70.854166666666671</v>
      </c>
      <c r="K10">
        <f>-E6/J10</f>
        <v>1.782662854454572</v>
      </c>
      <c r="L10" s="14">
        <f>C6/I10</f>
        <v>0.57291666666666663</v>
      </c>
    </row>
    <row r="11" spans="1:12">
      <c r="A11" s="64"/>
      <c r="B11" s="54">
        <v>8</v>
      </c>
      <c r="C11" s="43">
        <v>201</v>
      </c>
      <c r="D11" s="43">
        <v>-17429</v>
      </c>
      <c r="E11" s="43">
        <v>-86.711443000000003</v>
      </c>
      <c r="F11" s="43">
        <v>-42</v>
      </c>
      <c r="G11" s="43">
        <v>-228</v>
      </c>
      <c r="H11" s="43">
        <f>D11+D9</f>
        <v>-20087</v>
      </c>
      <c r="I11" s="43">
        <f>C11+C9</f>
        <v>276</v>
      </c>
      <c r="J11" s="73">
        <f>H11/I11</f>
        <v>-72.778985507246375</v>
      </c>
      <c r="K11">
        <f>-E7/J11</f>
        <v>1.9178288763877136</v>
      </c>
      <c r="L11" s="14">
        <f>C7/I11</f>
        <v>0.58333333333333337</v>
      </c>
    </row>
    <row r="12" spans="1:12">
      <c r="A12" s="65">
        <v>1</v>
      </c>
      <c r="B12" s="56">
        <v>0</v>
      </c>
      <c r="C12" s="41"/>
      <c r="D12" s="41" t="s">
        <v>22</v>
      </c>
      <c r="E12" s="41" t="s">
        <v>22</v>
      </c>
      <c r="F12" s="41" t="s">
        <v>22</v>
      </c>
      <c r="G12" s="41" t="s">
        <v>22</v>
      </c>
      <c r="H12" s="41"/>
      <c r="I12" s="41"/>
      <c r="J12" s="41"/>
    </row>
    <row r="13" spans="1:12">
      <c r="A13" s="65"/>
      <c r="B13" s="54">
        <v>3</v>
      </c>
      <c r="C13" s="43">
        <v>192</v>
      </c>
      <c r="D13" s="43">
        <v>21316</v>
      </c>
      <c r="E13" s="43">
        <v>111.020833</v>
      </c>
      <c r="F13" s="43">
        <v>607</v>
      </c>
      <c r="G13" s="43">
        <v>1</v>
      </c>
      <c r="H13" s="43"/>
      <c r="I13" s="43"/>
      <c r="J13" s="43"/>
    </row>
    <row r="14" spans="1:12">
      <c r="A14" s="65"/>
      <c r="B14" s="39">
        <v>4</v>
      </c>
      <c r="C14" s="41">
        <v>63</v>
      </c>
      <c r="D14" s="41">
        <v>7818</v>
      </c>
      <c r="E14" s="41">
        <v>124.09523799999999</v>
      </c>
      <c r="F14" s="41">
        <v>933</v>
      </c>
      <c r="G14" s="41">
        <v>11</v>
      </c>
      <c r="H14" s="41"/>
      <c r="I14" s="41"/>
      <c r="J14" s="41"/>
    </row>
    <row r="15" spans="1:12">
      <c r="A15" s="65"/>
      <c r="B15" s="54">
        <v>5</v>
      </c>
      <c r="C15" s="43">
        <v>58</v>
      </c>
      <c r="D15" s="43">
        <v>-2139</v>
      </c>
      <c r="E15" s="43">
        <v>-36.879309999999997</v>
      </c>
      <c r="F15" s="43">
        <v>-2</v>
      </c>
      <c r="G15" s="43">
        <v>-162</v>
      </c>
      <c r="H15" s="43"/>
      <c r="I15" s="43"/>
      <c r="J15" s="43"/>
    </row>
    <row r="16" spans="1:12">
      <c r="A16" s="65"/>
      <c r="B16" s="39">
        <v>6</v>
      </c>
      <c r="C16" s="41">
        <v>17</v>
      </c>
      <c r="D16" s="41">
        <v>-450</v>
      </c>
      <c r="E16" s="41">
        <v>-26.470587999999999</v>
      </c>
      <c r="F16" s="41">
        <v>-2</v>
      </c>
      <c r="G16" s="41">
        <v>-96</v>
      </c>
      <c r="H16" s="41"/>
      <c r="I16" s="41"/>
      <c r="J16" s="41"/>
    </row>
    <row r="17" spans="1:26">
      <c r="A17" s="65"/>
      <c r="B17" s="54">
        <v>7</v>
      </c>
      <c r="C17" s="43">
        <v>186</v>
      </c>
      <c r="D17" s="43">
        <v>-16594</v>
      </c>
      <c r="E17" s="43">
        <v>-89.215053999999995</v>
      </c>
      <c r="F17" s="43">
        <v>-42</v>
      </c>
      <c r="G17" s="43">
        <v>-248</v>
      </c>
      <c r="H17" s="41">
        <f>D17+D15</f>
        <v>-18733</v>
      </c>
      <c r="I17" s="43">
        <f>C17+C15</f>
        <v>244</v>
      </c>
      <c r="J17" s="41">
        <f>H17/I17</f>
        <v>-76.77459016393442</v>
      </c>
      <c r="K17">
        <f>-E13/J17</f>
        <v>1.446062203170875</v>
      </c>
      <c r="L17" s="14">
        <f>C13/I17</f>
        <v>0.78688524590163933</v>
      </c>
    </row>
    <row r="18" spans="1:26">
      <c r="A18" s="65"/>
      <c r="B18" s="39">
        <v>8</v>
      </c>
      <c r="C18" s="41">
        <v>89</v>
      </c>
      <c r="D18" s="41">
        <v>-6679</v>
      </c>
      <c r="E18" s="41">
        <v>-75.044944000000001</v>
      </c>
      <c r="F18" s="41">
        <v>-42</v>
      </c>
      <c r="G18" s="41">
        <v>-192</v>
      </c>
      <c r="H18" s="43">
        <f>D18+D16</f>
        <v>-7129</v>
      </c>
      <c r="I18" s="43">
        <f>C18+C16</f>
        <v>106</v>
      </c>
      <c r="J18" s="73">
        <f>H18/I18</f>
        <v>-67.254716981132077</v>
      </c>
      <c r="K18">
        <f>-E14/J18</f>
        <v>1.8451529286014867</v>
      </c>
      <c r="L18" s="14">
        <f>C14/I18</f>
        <v>0.59433962264150941</v>
      </c>
    </row>
    <row r="20" spans="1:26">
      <c r="C20">
        <f>SUM(C5:C19)</f>
        <v>1193</v>
      </c>
      <c r="D20">
        <f>SUM(D5:D19)</f>
        <v>5802</v>
      </c>
      <c r="E20">
        <f>D20/C20</f>
        <v>4.8633696563285831</v>
      </c>
    </row>
    <row r="22" spans="1:26">
      <c r="A22" s="79" t="s">
        <v>25</v>
      </c>
    </row>
    <row r="23" spans="1:26">
      <c r="A23" s="53" t="s">
        <v>20</v>
      </c>
      <c r="B23" s="63" t="s">
        <v>2</v>
      </c>
      <c r="C23" s="63"/>
      <c r="D23" s="63"/>
      <c r="E23" s="63"/>
      <c r="F23"/>
      <c r="G23"/>
      <c r="H23" s="1"/>
      <c r="I23" s="1"/>
      <c r="J23"/>
      <c r="O23" s="52" t="s">
        <v>20</v>
      </c>
      <c r="P23" s="62" t="s">
        <v>2</v>
      </c>
      <c r="Q23" s="62"/>
      <c r="R23" s="62"/>
      <c r="S23" s="62"/>
      <c r="T23" s="1"/>
      <c r="U23" s="1"/>
    </row>
    <row r="24" spans="1:26">
      <c r="A24" s="53"/>
      <c r="B24" s="53"/>
      <c r="C24" s="53" t="s">
        <v>10</v>
      </c>
      <c r="D24" s="53" t="s">
        <v>12</v>
      </c>
      <c r="E24" s="53" t="s">
        <v>11</v>
      </c>
      <c r="F24" s="53" t="s">
        <v>13</v>
      </c>
      <c r="G24" s="53" t="s">
        <v>14</v>
      </c>
      <c r="H24" s="52"/>
      <c r="I24" s="52"/>
      <c r="J24"/>
      <c r="O24" s="52"/>
      <c r="P24" s="52"/>
      <c r="Q24" s="52" t="s">
        <v>10</v>
      </c>
      <c r="R24" s="52" t="s">
        <v>12</v>
      </c>
      <c r="S24" s="52" t="s">
        <v>11</v>
      </c>
      <c r="T24" s="52" t="s">
        <v>13</v>
      </c>
      <c r="U24" s="52" t="s">
        <v>14</v>
      </c>
    </row>
    <row r="25" spans="1:26">
      <c r="A25" s="45" t="s">
        <v>23</v>
      </c>
      <c r="B25" s="45" t="s">
        <v>21</v>
      </c>
      <c r="C25" s="45"/>
      <c r="D25" s="45"/>
      <c r="E25" s="45"/>
      <c r="F25" s="45"/>
      <c r="G25" s="45"/>
      <c r="H25" s="39"/>
      <c r="I25" s="39"/>
      <c r="J25"/>
      <c r="O25" s="39" t="s">
        <v>23</v>
      </c>
      <c r="P25" s="39" t="s">
        <v>21</v>
      </c>
      <c r="Q25" s="39"/>
      <c r="R25" s="39"/>
      <c r="S25" s="39"/>
      <c r="T25" s="39"/>
      <c r="U25" s="39"/>
    </row>
    <row r="26" spans="1:26">
      <c r="A26" s="76">
        <v>0</v>
      </c>
      <c r="B26" s="74">
        <v>0</v>
      </c>
      <c r="C26" s="47"/>
      <c r="D26" s="47" t="s">
        <v>22</v>
      </c>
      <c r="E26" s="47" t="s">
        <v>22</v>
      </c>
      <c r="F26" s="47" t="s">
        <v>22</v>
      </c>
      <c r="G26" s="47" t="s">
        <v>22</v>
      </c>
      <c r="H26" s="43"/>
      <c r="I26" s="43"/>
      <c r="J26"/>
      <c r="O26" s="64">
        <v>0</v>
      </c>
      <c r="P26" s="55">
        <v>0</v>
      </c>
      <c r="Q26" s="43"/>
      <c r="R26" s="43" t="s">
        <v>22</v>
      </c>
      <c r="S26" s="43" t="s">
        <v>22</v>
      </c>
      <c r="T26" s="43" t="s">
        <v>22</v>
      </c>
      <c r="U26" s="43" t="s">
        <v>22</v>
      </c>
    </row>
    <row r="27" spans="1:26">
      <c r="A27" s="76"/>
      <c r="B27" s="45">
        <v>3</v>
      </c>
      <c r="C27" s="49">
        <v>19</v>
      </c>
      <c r="D27" s="49">
        <v>1743</v>
      </c>
      <c r="E27" s="49">
        <v>91.736841999999996</v>
      </c>
      <c r="F27" s="49">
        <v>223</v>
      </c>
      <c r="G27" s="49">
        <v>8</v>
      </c>
      <c r="H27" s="41">
        <f>D27+D31</f>
        <v>4961</v>
      </c>
      <c r="I27" s="41">
        <f>C27+C31</f>
        <v>56</v>
      </c>
      <c r="J27">
        <f>H27/I27</f>
        <v>88.589285714285708</v>
      </c>
      <c r="O27" s="64"/>
      <c r="P27" s="39">
        <v>3</v>
      </c>
      <c r="Q27" s="41">
        <v>16</v>
      </c>
      <c r="R27" s="41">
        <v>1270</v>
      </c>
      <c r="S27" s="41">
        <v>79.375</v>
      </c>
      <c r="T27" s="41">
        <v>223</v>
      </c>
      <c r="U27" s="41">
        <v>8</v>
      </c>
      <c r="V27" s="41">
        <f>R27+R31</f>
        <v>4163</v>
      </c>
      <c r="W27" s="41">
        <f>Q27+Q31</f>
        <v>57</v>
      </c>
      <c r="X27">
        <f>V27/W27</f>
        <v>73.035087719298247</v>
      </c>
    </row>
    <row r="28" spans="1:26">
      <c r="A28" s="76"/>
      <c r="B28" s="51">
        <v>4</v>
      </c>
      <c r="C28" s="47">
        <v>63</v>
      </c>
      <c r="D28" s="47">
        <v>8087</v>
      </c>
      <c r="E28" s="47">
        <v>128.36507900000001</v>
      </c>
      <c r="F28" s="47">
        <v>459</v>
      </c>
      <c r="G28" s="47">
        <v>2</v>
      </c>
      <c r="H28" s="43">
        <f>D28+D33</f>
        <v>17264</v>
      </c>
      <c r="I28" s="43">
        <f>C28+C33</f>
        <v>173</v>
      </c>
      <c r="J28">
        <f>H28/I28</f>
        <v>99.79190751445087</v>
      </c>
      <c r="O28" s="64"/>
      <c r="P28" s="54">
        <v>4</v>
      </c>
      <c r="Q28" s="43">
        <v>56</v>
      </c>
      <c r="R28" s="43">
        <v>7054</v>
      </c>
      <c r="S28" s="43">
        <v>125.964286</v>
      </c>
      <c r="T28" s="43">
        <v>459</v>
      </c>
      <c r="U28" s="43">
        <v>2</v>
      </c>
      <c r="V28" s="43">
        <f>R28+R33</f>
        <v>15961.5</v>
      </c>
      <c r="W28" s="43">
        <f>Q28+Q33</f>
        <v>170</v>
      </c>
      <c r="X28">
        <f>V28/W28</f>
        <v>93.891176470588235</v>
      </c>
    </row>
    <row r="29" spans="1:26">
      <c r="A29" s="76"/>
      <c r="B29" s="45">
        <v>5</v>
      </c>
      <c r="C29" s="49">
        <v>10</v>
      </c>
      <c r="D29" s="49">
        <v>-267</v>
      </c>
      <c r="E29" s="49">
        <v>-26.7</v>
      </c>
      <c r="F29" s="49">
        <v>-4</v>
      </c>
      <c r="G29" s="49">
        <v>-48</v>
      </c>
      <c r="H29" s="41"/>
      <c r="I29" s="41"/>
      <c r="J29"/>
      <c r="O29" s="64"/>
      <c r="P29" s="39">
        <v>5</v>
      </c>
      <c r="Q29" s="41">
        <v>8</v>
      </c>
      <c r="R29" s="41">
        <v>-210</v>
      </c>
      <c r="S29" s="41">
        <v>-26.25</v>
      </c>
      <c r="T29" s="41">
        <v>-4</v>
      </c>
      <c r="U29" s="41">
        <v>-48</v>
      </c>
      <c r="V29" s="41"/>
      <c r="W29" s="41"/>
      <c r="X29"/>
    </row>
    <row r="30" spans="1:26">
      <c r="A30" s="76"/>
      <c r="B30" s="51">
        <v>6</v>
      </c>
      <c r="C30" s="47">
        <v>30</v>
      </c>
      <c r="D30" s="47">
        <v>-1173</v>
      </c>
      <c r="E30" s="47">
        <v>-39.1</v>
      </c>
      <c r="F30" s="47">
        <v>0</v>
      </c>
      <c r="G30" s="47">
        <v>-98</v>
      </c>
      <c r="H30" s="43"/>
      <c r="I30" s="43"/>
      <c r="J30"/>
      <c r="O30" s="64"/>
      <c r="P30" s="54">
        <v>6</v>
      </c>
      <c r="Q30" s="43">
        <v>25</v>
      </c>
      <c r="R30" s="43">
        <v>-955</v>
      </c>
      <c r="S30" s="43">
        <v>-38.200000000000003</v>
      </c>
      <c r="T30" s="43">
        <v>0</v>
      </c>
      <c r="U30" s="43">
        <v>-98</v>
      </c>
      <c r="V30" s="43"/>
      <c r="W30" s="43"/>
      <c r="X30"/>
    </row>
    <row r="31" spans="1:26">
      <c r="A31" s="76"/>
      <c r="B31" s="45">
        <v>7</v>
      </c>
      <c r="C31" s="49">
        <v>37</v>
      </c>
      <c r="D31" s="49">
        <v>3218</v>
      </c>
      <c r="E31" s="49">
        <v>86.972972999999996</v>
      </c>
      <c r="F31" s="49">
        <v>472</v>
      </c>
      <c r="G31" s="49">
        <v>2</v>
      </c>
      <c r="L31" s="14"/>
      <c r="O31" s="64"/>
      <c r="P31" s="39">
        <v>7</v>
      </c>
      <c r="Q31" s="41">
        <v>41</v>
      </c>
      <c r="R31" s="41">
        <v>2893</v>
      </c>
      <c r="S31" s="41">
        <v>70.560975999999997</v>
      </c>
      <c r="T31" s="41">
        <v>333.5</v>
      </c>
      <c r="U31" s="41">
        <v>2</v>
      </c>
      <c r="V31" s="57"/>
      <c r="W31" s="57"/>
      <c r="X31" s="57"/>
      <c r="Z31" s="14"/>
    </row>
    <row r="32" spans="1:26">
      <c r="A32" s="76"/>
      <c r="B32" s="51">
        <v>8</v>
      </c>
      <c r="C32" s="47">
        <v>85</v>
      </c>
      <c r="D32" s="47">
        <v>-4535</v>
      </c>
      <c r="E32" s="47">
        <v>-53.352941000000001</v>
      </c>
      <c r="F32" s="47">
        <v>-1</v>
      </c>
      <c r="G32" s="47">
        <v>-197</v>
      </c>
      <c r="L32" s="14"/>
      <c r="O32" s="64"/>
      <c r="P32" s="54">
        <v>8</v>
      </c>
      <c r="Q32" s="43">
        <v>86</v>
      </c>
      <c r="R32" s="43">
        <v>-4259.5</v>
      </c>
      <c r="S32" s="43">
        <v>-49.529069999999997</v>
      </c>
      <c r="T32" s="43">
        <v>0</v>
      </c>
      <c r="U32" s="43">
        <v>-187</v>
      </c>
      <c r="V32" s="57"/>
      <c r="W32" s="57"/>
      <c r="X32" s="57"/>
      <c r="Z32" s="14"/>
    </row>
    <row r="33" spans="1:26">
      <c r="A33" s="76"/>
      <c r="B33" s="45">
        <v>9</v>
      </c>
      <c r="C33" s="49">
        <v>110</v>
      </c>
      <c r="D33" s="49">
        <v>9177</v>
      </c>
      <c r="E33" s="49">
        <v>83.427273</v>
      </c>
      <c r="F33" s="49">
        <v>704</v>
      </c>
      <c r="G33" s="49">
        <v>1</v>
      </c>
      <c r="H33" s="41">
        <f>D32+D29</f>
        <v>-4802</v>
      </c>
      <c r="I33" s="43">
        <f>C32+C29</f>
        <v>95</v>
      </c>
      <c r="J33" s="41">
        <f>H33/I33</f>
        <v>-50.547368421052632</v>
      </c>
      <c r="K33" s="69">
        <f>I27/I33</f>
        <v>0.58947368421052626</v>
      </c>
      <c r="L33" s="78">
        <f>-J27/J33</f>
        <v>1.7525993633605044</v>
      </c>
      <c r="O33" s="64"/>
      <c r="P33" s="39">
        <v>9</v>
      </c>
      <c r="Q33" s="41">
        <v>114</v>
      </c>
      <c r="R33" s="41">
        <v>8907.5</v>
      </c>
      <c r="S33" s="41">
        <v>78.135964999999999</v>
      </c>
      <c r="T33" s="41">
        <v>735</v>
      </c>
      <c r="U33" s="41">
        <v>1</v>
      </c>
      <c r="V33" s="41">
        <f>R32+R29</f>
        <v>-4469.5</v>
      </c>
      <c r="W33" s="43">
        <f>Q32+Q29</f>
        <v>94</v>
      </c>
      <c r="X33" s="41">
        <f>V33/W33</f>
        <v>-47.547872340425535</v>
      </c>
      <c r="Y33" s="69">
        <f>W27/W33</f>
        <v>0.6063829787234043</v>
      </c>
      <c r="Z33" s="78">
        <f>-X27/X33</f>
        <v>1.5360327207996498</v>
      </c>
    </row>
    <row r="34" spans="1:26">
      <c r="A34" s="76"/>
      <c r="B34" s="51">
        <v>10</v>
      </c>
      <c r="C34" s="47">
        <v>234</v>
      </c>
      <c r="D34" s="47">
        <v>-13756</v>
      </c>
      <c r="E34" s="47">
        <v>-58.786324999999998</v>
      </c>
      <c r="F34" s="47">
        <v>0</v>
      </c>
      <c r="G34" s="47">
        <v>-209</v>
      </c>
      <c r="H34" s="43">
        <f>D34+D30</f>
        <v>-14929</v>
      </c>
      <c r="I34" s="43">
        <f>C34+C30</f>
        <v>264</v>
      </c>
      <c r="J34" s="73">
        <f>H34/I34</f>
        <v>-56.549242424242422</v>
      </c>
      <c r="K34" s="69">
        <f>I28/I34</f>
        <v>0.65530303030303028</v>
      </c>
      <c r="L34" s="78">
        <f>-J28/J34</f>
        <v>1.7646904403386048</v>
      </c>
      <c r="O34" s="64"/>
      <c r="P34" s="54">
        <v>10</v>
      </c>
      <c r="Q34" s="43">
        <v>242</v>
      </c>
      <c r="R34" s="43">
        <v>-13196</v>
      </c>
      <c r="S34" s="43">
        <v>-54.528925999999998</v>
      </c>
      <c r="T34" s="43">
        <v>0</v>
      </c>
      <c r="U34" s="43">
        <v>-196</v>
      </c>
      <c r="V34" s="43">
        <f>R34+R30</f>
        <v>-14151</v>
      </c>
      <c r="W34" s="43">
        <f>Q34+Q30</f>
        <v>267</v>
      </c>
      <c r="X34" s="73">
        <f>V34/W34</f>
        <v>-53</v>
      </c>
      <c r="Y34" s="69">
        <f>W28/W34</f>
        <v>0.63670411985018727</v>
      </c>
      <c r="Z34" s="78">
        <f>-X28/X34</f>
        <v>1.7715316315205327</v>
      </c>
    </row>
    <row r="35" spans="1:26">
      <c r="A35" s="77">
        <v>1</v>
      </c>
      <c r="B35" s="75">
        <v>0</v>
      </c>
      <c r="C35" s="49"/>
      <c r="D35" s="49" t="s">
        <v>22</v>
      </c>
      <c r="E35" s="49" t="s">
        <v>22</v>
      </c>
      <c r="F35" s="49" t="s">
        <v>22</v>
      </c>
      <c r="G35" s="49" t="s">
        <v>22</v>
      </c>
      <c r="H35" s="41"/>
      <c r="I35" s="41"/>
      <c r="J35"/>
      <c r="O35" s="65">
        <v>1</v>
      </c>
      <c r="P35" s="56">
        <v>0</v>
      </c>
      <c r="Q35" s="41"/>
      <c r="R35" s="41" t="s">
        <v>22</v>
      </c>
      <c r="S35" s="41" t="s">
        <v>22</v>
      </c>
      <c r="T35" s="41" t="s">
        <v>22</v>
      </c>
      <c r="U35" s="41" t="s">
        <v>22</v>
      </c>
      <c r="V35" s="41"/>
      <c r="W35" s="41"/>
      <c r="X35"/>
    </row>
    <row r="36" spans="1:26">
      <c r="A36" s="77"/>
      <c r="B36" s="51">
        <v>3</v>
      </c>
      <c r="C36" s="47">
        <v>79</v>
      </c>
      <c r="D36" s="47">
        <v>8879</v>
      </c>
      <c r="E36" s="47">
        <v>112.392405</v>
      </c>
      <c r="F36" s="47">
        <v>555</v>
      </c>
      <c r="G36" s="47">
        <v>1</v>
      </c>
      <c r="H36" s="41">
        <f>D36+D40</f>
        <v>16654</v>
      </c>
      <c r="I36" s="41">
        <f>C36+C40</f>
        <v>175</v>
      </c>
      <c r="J36">
        <f>H36/I36</f>
        <v>95.165714285714287</v>
      </c>
      <c r="O36" s="65"/>
      <c r="P36" s="54">
        <v>3</v>
      </c>
      <c r="Q36" s="43">
        <v>63</v>
      </c>
      <c r="R36" s="43">
        <v>6184</v>
      </c>
      <c r="S36" s="43">
        <v>98.158730000000006</v>
      </c>
      <c r="T36" s="43">
        <v>374</v>
      </c>
      <c r="U36" s="43">
        <v>1</v>
      </c>
      <c r="V36" s="41">
        <f>R36+R40</f>
        <v>15758.5</v>
      </c>
      <c r="W36" s="41">
        <f>Q36+Q40</f>
        <v>173</v>
      </c>
      <c r="X36">
        <f>V36/W36</f>
        <v>91.089595375722539</v>
      </c>
    </row>
    <row r="37" spans="1:26">
      <c r="A37" s="77"/>
      <c r="B37" s="45">
        <v>4</v>
      </c>
      <c r="C37" s="49">
        <v>17</v>
      </c>
      <c r="D37" s="49">
        <v>1657</v>
      </c>
      <c r="E37" s="49">
        <v>97.470588000000006</v>
      </c>
      <c r="F37" s="49">
        <v>384</v>
      </c>
      <c r="G37" s="49">
        <v>11</v>
      </c>
      <c r="H37" s="43">
        <f>D37+D42</f>
        <v>5497</v>
      </c>
      <c r="I37" s="43">
        <f>C37+C42</f>
        <v>63</v>
      </c>
      <c r="J37">
        <f>H37/I37</f>
        <v>87.253968253968253</v>
      </c>
      <c r="O37" s="65"/>
      <c r="P37" s="39">
        <v>4</v>
      </c>
      <c r="Q37" s="41">
        <v>14</v>
      </c>
      <c r="R37" s="41">
        <v>1508</v>
      </c>
      <c r="S37" s="41">
        <v>107.714286</v>
      </c>
      <c r="T37" s="41">
        <v>384</v>
      </c>
      <c r="U37" s="41">
        <v>11</v>
      </c>
      <c r="V37" s="43">
        <f>R37+R42</f>
        <v>5427.5</v>
      </c>
      <c r="W37" s="43">
        <f>Q37+Q42</f>
        <v>62</v>
      </c>
      <c r="X37">
        <f>V37/W37</f>
        <v>87.540322580645167</v>
      </c>
    </row>
    <row r="38" spans="1:26">
      <c r="A38" s="77"/>
      <c r="B38" s="51">
        <v>5</v>
      </c>
      <c r="C38" s="47">
        <v>21</v>
      </c>
      <c r="D38" s="47">
        <v>-816</v>
      </c>
      <c r="E38" s="47">
        <v>-38.857143000000001</v>
      </c>
      <c r="F38" s="47">
        <v>-2</v>
      </c>
      <c r="G38" s="47">
        <v>-162</v>
      </c>
      <c r="H38" s="41"/>
      <c r="I38" s="41"/>
      <c r="J38"/>
      <c r="O38" s="65"/>
      <c r="P38" s="54">
        <v>5</v>
      </c>
      <c r="Q38" s="43">
        <v>19</v>
      </c>
      <c r="R38" s="43">
        <v>-620</v>
      </c>
      <c r="S38" s="43">
        <v>-32.631579000000002</v>
      </c>
      <c r="T38" s="43">
        <v>-2</v>
      </c>
      <c r="U38" s="43">
        <v>-157</v>
      </c>
      <c r="V38" s="41"/>
      <c r="W38" s="41"/>
      <c r="X38"/>
    </row>
    <row r="39" spans="1:26">
      <c r="A39" s="77"/>
      <c r="B39" s="45">
        <v>6</v>
      </c>
      <c r="C39" s="49">
        <v>6</v>
      </c>
      <c r="D39" s="49">
        <v>-204</v>
      </c>
      <c r="E39" s="49">
        <v>-34</v>
      </c>
      <c r="F39" s="49">
        <v>-2</v>
      </c>
      <c r="G39" s="49">
        <v>-96</v>
      </c>
      <c r="H39" s="43"/>
      <c r="I39" s="43"/>
      <c r="J39"/>
      <c r="O39" s="65"/>
      <c r="P39" s="39">
        <v>6</v>
      </c>
      <c r="Q39" s="41">
        <v>6</v>
      </c>
      <c r="R39" s="41">
        <v>-204</v>
      </c>
      <c r="S39" s="41">
        <v>-34</v>
      </c>
      <c r="T39" s="41">
        <v>-2</v>
      </c>
      <c r="U39" s="41">
        <v>-96</v>
      </c>
      <c r="V39" s="43"/>
      <c r="W39" s="43"/>
      <c r="X39"/>
    </row>
    <row r="40" spans="1:26">
      <c r="A40" s="77"/>
      <c r="B40" s="51">
        <v>7</v>
      </c>
      <c r="C40" s="47">
        <v>96</v>
      </c>
      <c r="D40" s="47">
        <v>7775</v>
      </c>
      <c r="E40" s="47">
        <v>80.989582999999996</v>
      </c>
      <c r="F40" s="47">
        <v>431</v>
      </c>
      <c r="G40" s="47">
        <v>1</v>
      </c>
      <c r="L40" s="14"/>
      <c r="O40" s="65"/>
      <c r="P40" s="54">
        <v>7</v>
      </c>
      <c r="Q40" s="43">
        <v>110</v>
      </c>
      <c r="R40" s="43">
        <v>9574.5</v>
      </c>
      <c r="S40" s="43">
        <v>87.040908999999999</v>
      </c>
      <c r="T40" s="43">
        <v>442.5</v>
      </c>
      <c r="U40" s="43">
        <v>2</v>
      </c>
      <c r="V40" s="57"/>
      <c r="W40" s="57"/>
      <c r="X40" s="57"/>
      <c r="Z40" s="14"/>
    </row>
    <row r="41" spans="1:26">
      <c r="A41" s="77"/>
      <c r="B41" s="45">
        <v>8</v>
      </c>
      <c r="C41" s="49">
        <v>240</v>
      </c>
      <c r="D41" s="49">
        <v>-13662</v>
      </c>
      <c r="E41" s="49">
        <v>-56.924999999999997</v>
      </c>
      <c r="F41" s="49">
        <v>-1</v>
      </c>
      <c r="G41" s="49">
        <v>-190</v>
      </c>
      <c r="L41" s="14"/>
      <c r="O41" s="65"/>
      <c r="P41" s="39">
        <v>8</v>
      </c>
      <c r="Q41" s="41">
        <v>244</v>
      </c>
      <c r="R41" s="41">
        <v>-12997.5</v>
      </c>
      <c r="S41" s="41">
        <v>-53.268442999999998</v>
      </c>
      <c r="T41" s="41">
        <v>0</v>
      </c>
      <c r="U41" s="41">
        <v>-184.5</v>
      </c>
      <c r="V41" s="57"/>
      <c r="W41" s="57"/>
      <c r="X41" s="57"/>
      <c r="Z41" s="14"/>
    </row>
    <row r="42" spans="1:26">
      <c r="A42" s="77"/>
      <c r="B42" s="51">
        <v>9</v>
      </c>
      <c r="C42" s="47">
        <v>46</v>
      </c>
      <c r="D42" s="47">
        <v>3840</v>
      </c>
      <c r="E42" s="47">
        <v>83.478261000000003</v>
      </c>
      <c r="F42" s="47">
        <v>377</v>
      </c>
      <c r="G42" s="47">
        <v>3</v>
      </c>
      <c r="H42" s="41">
        <f>D41+D38</f>
        <v>-14478</v>
      </c>
      <c r="I42" s="43">
        <f>C41+C38</f>
        <v>261</v>
      </c>
      <c r="J42" s="41">
        <f>H42/I42</f>
        <v>-55.47126436781609</v>
      </c>
      <c r="K42" s="69">
        <f>I36/I42</f>
        <v>0.67049808429118773</v>
      </c>
      <c r="L42" s="78">
        <f>-J36/J42</f>
        <v>1.7155858149310284</v>
      </c>
      <c r="O42" s="65"/>
      <c r="P42" s="54">
        <v>9</v>
      </c>
      <c r="Q42" s="43">
        <v>48</v>
      </c>
      <c r="R42" s="43">
        <v>3919.5</v>
      </c>
      <c r="S42" s="43">
        <v>81.65625</v>
      </c>
      <c r="T42" s="43">
        <v>426</v>
      </c>
      <c r="U42" s="43">
        <v>2</v>
      </c>
      <c r="V42" s="41">
        <f>R41+R38</f>
        <v>-13617.5</v>
      </c>
      <c r="W42" s="43">
        <f>Q41+Q38</f>
        <v>263</v>
      </c>
      <c r="X42" s="41">
        <f>V42/W42</f>
        <v>-51.777566539923953</v>
      </c>
      <c r="Y42" s="69">
        <f>W36/W42</f>
        <v>0.65779467680608361</v>
      </c>
      <c r="Z42" s="78">
        <f>-X36/X42</f>
        <v>1.7592482896137345</v>
      </c>
    </row>
    <row r="43" spans="1:26">
      <c r="A43" s="77"/>
      <c r="B43" s="45">
        <v>10</v>
      </c>
      <c r="C43" s="49">
        <v>100</v>
      </c>
      <c r="D43" s="49">
        <v>-4495</v>
      </c>
      <c r="E43" s="49">
        <v>-44.95</v>
      </c>
      <c r="F43" s="49">
        <v>0</v>
      </c>
      <c r="G43" s="49">
        <v>-125</v>
      </c>
      <c r="H43" s="43">
        <f>D43+D39</f>
        <v>-4699</v>
      </c>
      <c r="I43" s="43">
        <f>C43+C39</f>
        <v>106</v>
      </c>
      <c r="J43" s="73">
        <f>H43/I43</f>
        <v>-44.330188679245282</v>
      </c>
      <c r="K43" s="69">
        <f>I37/I43</f>
        <v>0.59433962264150941</v>
      </c>
      <c r="L43" s="78">
        <f>-J37/J43</f>
        <v>1.9682742359907714</v>
      </c>
      <c r="O43" s="65"/>
      <c r="P43" s="39">
        <v>10</v>
      </c>
      <c r="Q43" s="41">
        <v>101</v>
      </c>
      <c r="R43" s="41">
        <v>-4455.5</v>
      </c>
      <c r="S43" s="41">
        <v>-44.113861</v>
      </c>
      <c r="T43" s="41">
        <v>-3</v>
      </c>
      <c r="U43" s="41">
        <v>-119</v>
      </c>
      <c r="V43" s="43">
        <f>R43+R39</f>
        <v>-4659.5</v>
      </c>
      <c r="W43" s="43">
        <f>Q43+Q39</f>
        <v>107</v>
      </c>
      <c r="X43" s="73">
        <f>V43/W43</f>
        <v>-43.546728971962615</v>
      </c>
      <c r="Y43" s="69">
        <f>W37/W43</f>
        <v>0.57943925233644855</v>
      </c>
      <c r="Z43" s="78">
        <f>-X37/X43</f>
        <v>2.0102617268224128</v>
      </c>
    </row>
    <row r="44" spans="1:26" ht="15">
      <c r="A44" s="50"/>
      <c r="F44"/>
      <c r="G44"/>
    </row>
    <row r="45" spans="1:26">
      <c r="C45">
        <f>SUM(C27:C43)</f>
        <v>1193</v>
      </c>
      <c r="D45">
        <f>SUM(D26:D44)</f>
        <v>5468</v>
      </c>
      <c r="E45">
        <f>D45/C45</f>
        <v>4.5834031852472759</v>
      </c>
      <c r="Q45">
        <f>SUM(Q26:Q44)</f>
        <v>1193</v>
      </c>
      <c r="R45">
        <f>SUM(R26:R44)</f>
        <v>4413</v>
      </c>
    </row>
  </sheetData>
  <mergeCells count="9">
    <mergeCell ref="P23:S23"/>
    <mergeCell ref="O26:O34"/>
    <mergeCell ref="O35:O43"/>
    <mergeCell ref="C2:F2"/>
    <mergeCell ref="B23:E23"/>
    <mergeCell ref="A26:A34"/>
    <mergeCell ref="A35:A43"/>
    <mergeCell ref="A12:A18"/>
    <mergeCell ref="A5:A11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34" sqref="D34"/>
    </sheetView>
  </sheetViews>
  <sheetFormatPr defaultRowHeight="13.5"/>
  <cols>
    <col min="2" max="4" width="9.125" bestFit="1" customWidth="1"/>
    <col min="5" max="5" width="10.5" bestFit="1" customWidth="1"/>
    <col min="6" max="7" width="9.125" bestFit="1" customWidth="1"/>
  </cols>
  <sheetData>
    <row r="1" spans="1:7">
      <c r="A1" s="52" t="s">
        <v>20</v>
      </c>
      <c r="B1" s="62" t="s">
        <v>2</v>
      </c>
      <c r="C1" s="62"/>
      <c r="D1" s="62"/>
      <c r="E1" s="62"/>
      <c r="F1" s="1"/>
      <c r="G1" s="1"/>
    </row>
    <row r="2" spans="1:7">
      <c r="A2" s="52"/>
      <c r="B2" s="52"/>
      <c r="C2" s="52" t="s">
        <v>10</v>
      </c>
      <c r="D2" s="52" t="s">
        <v>12</v>
      </c>
      <c r="E2" s="52" t="s">
        <v>11</v>
      </c>
      <c r="F2" s="52" t="s">
        <v>13</v>
      </c>
      <c r="G2" s="52" t="s">
        <v>14</v>
      </c>
    </row>
    <row r="3" spans="1:7">
      <c r="A3" s="39" t="s">
        <v>23</v>
      </c>
      <c r="B3" s="39" t="s">
        <v>24</v>
      </c>
      <c r="C3" s="39"/>
      <c r="D3" s="39"/>
      <c r="E3" s="39"/>
      <c r="F3" s="39"/>
      <c r="G3" s="39"/>
    </row>
    <row r="4" spans="1:7">
      <c r="A4" s="64">
        <v>0</v>
      </c>
      <c r="B4" s="55">
        <v>0</v>
      </c>
      <c r="C4" s="43">
        <v>2</v>
      </c>
      <c r="D4" s="43">
        <v>77</v>
      </c>
      <c r="E4" s="43">
        <v>38.5</v>
      </c>
      <c r="F4" s="43">
        <v>129</v>
      </c>
      <c r="G4" s="43">
        <v>-52</v>
      </c>
    </row>
    <row r="5" spans="1:7">
      <c r="A5" s="64"/>
      <c r="B5" s="39">
        <v>1</v>
      </c>
      <c r="C5" s="41">
        <v>112</v>
      </c>
      <c r="D5" s="41">
        <v>-287</v>
      </c>
      <c r="E5" s="41">
        <v>-2.6822430000000002</v>
      </c>
      <c r="F5" s="41">
        <v>444</v>
      </c>
      <c r="G5" s="41">
        <v>-75</v>
      </c>
    </row>
    <row r="6" spans="1:7" s="67" customFormat="1">
      <c r="A6" s="64"/>
      <c r="B6" s="66">
        <v>2</v>
      </c>
      <c r="C6" s="66">
        <v>203</v>
      </c>
      <c r="D6" s="66">
        <v>1998</v>
      </c>
      <c r="E6" s="66">
        <v>10.684492000000001</v>
      </c>
      <c r="F6" s="66">
        <v>406</v>
      </c>
      <c r="G6" s="66">
        <v>-119</v>
      </c>
    </row>
    <row r="7" spans="1:7" s="67" customFormat="1">
      <c r="A7" s="64"/>
      <c r="B7" s="66">
        <v>3</v>
      </c>
      <c r="C7" s="66">
        <v>138</v>
      </c>
      <c r="D7" s="66">
        <v>1236</v>
      </c>
      <c r="E7" s="66">
        <v>9.65625</v>
      </c>
      <c r="F7" s="66">
        <v>712</v>
      </c>
      <c r="G7" s="66">
        <v>-128</v>
      </c>
    </row>
    <row r="8" spans="1:7">
      <c r="A8" s="64"/>
      <c r="B8" s="54">
        <v>4</v>
      </c>
      <c r="C8" s="43">
        <v>85</v>
      </c>
      <c r="D8" s="43">
        <v>-1589</v>
      </c>
      <c r="E8" s="43">
        <v>-20.636364</v>
      </c>
      <c r="F8" s="43">
        <v>459</v>
      </c>
      <c r="G8" s="43">
        <v>-150</v>
      </c>
    </row>
    <row r="9" spans="1:7">
      <c r="A9" s="64"/>
      <c r="B9" s="39">
        <v>5</v>
      </c>
      <c r="C9" s="41">
        <v>41</v>
      </c>
      <c r="D9" s="41">
        <v>-760</v>
      </c>
      <c r="E9" s="41">
        <v>-22.352941000000001</v>
      </c>
      <c r="F9" s="41">
        <v>374</v>
      </c>
      <c r="G9" s="41">
        <v>-160</v>
      </c>
    </row>
    <row r="10" spans="1:7">
      <c r="A10" s="64"/>
      <c r="B10" s="54">
        <v>6</v>
      </c>
      <c r="C10" s="43">
        <v>25</v>
      </c>
      <c r="D10" s="43">
        <v>438</v>
      </c>
      <c r="E10" s="43">
        <v>19.909091</v>
      </c>
      <c r="F10" s="43">
        <v>394</v>
      </c>
      <c r="G10" s="43">
        <v>-179</v>
      </c>
    </row>
    <row r="11" spans="1:7">
      <c r="A11" s="64"/>
      <c r="B11" s="39">
        <v>7</v>
      </c>
      <c r="C11" s="41">
        <v>10</v>
      </c>
      <c r="D11" s="41">
        <v>320</v>
      </c>
      <c r="E11" s="41">
        <v>35.555556000000003</v>
      </c>
      <c r="F11" s="41">
        <v>347</v>
      </c>
      <c r="G11" s="41">
        <v>-193</v>
      </c>
    </row>
    <row r="12" spans="1:7">
      <c r="A12" s="64"/>
      <c r="B12" s="54">
        <v>8</v>
      </c>
      <c r="C12" s="43">
        <v>10</v>
      </c>
      <c r="D12" s="43">
        <v>218</v>
      </c>
      <c r="E12" s="43">
        <v>24.222221999999999</v>
      </c>
      <c r="F12" s="43">
        <v>241</v>
      </c>
      <c r="G12" s="43">
        <v>-221</v>
      </c>
    </row>
    <row r="13" spans="1:7">
      <c r="A13" s="64"/>
      <c r="B13" s="39">
        <v>9</v>
      </c>
      <c r="C13" s="41">
        <v>6</v>
      </c>
      <c r="D13" s="41">
        <v>85</v>
      </c>
      <c r="E13" s="41">
        <v>14.166667</v>
      </c>
      <c r="F13" s="41">
        <v>532</v>
      </c>
      <c r="G13" s="41">
        <v>-245</v>
      </c>
    </row>
    <row r="14" spans="1:7">
      <c r="A14" s="64"/>
      <c r="B14" s="54">
        <v>10</v>
      </c>
      <c r="C14" s="43">
        <v>3</v>
      </c>
      <c r="D14" s="43">
        <v>273</v>
      </c>
      <c r="E14" s="43">
        <v>91</v>
      </c>
      <c r="F14" s="43">
        <v>193</v>
      </c>
      <c r="G14" s="43">
        <v>-78</v>
      </c>
    </row>
    <row r="15" spans="1:7">
      <c r="A15" s="64"/>
      <c r="B15" s="39">
        <v>11</v>
      </c>
      <c r="C15" s="41">
        <v>2</v>
      </c>
      <c r="D15" s="41">
        <v>4</v>
      </c>
      <c r="E15" s="41">
        <v>2</v>
      </c>
      <c r="F15" s="41">
        <v>226</v>
      </c>
      <c r="G15" s="41">
        <v>-222</v>
      </c>
    </row>
    <row r="16" spans="1:7">
      <c r="A16" s="64"/>
      <c r="B16" s="54">
        <v>13</v>
      </c>
      <c r="C16" s="43">
        <v>1</v>
      </c>
      <c r="D16" s="43">
        <v>-2</v>
      </c>
      <c r="E16" s="43">
        <v>-2</v>
      </c>
      <c r="F16" s="43">
        <v>-2</v>
      </c>
      <c r="G16" s="43">
        <v>-2</v>
      </c>
    </row>
    <row r="17" spans="1:7">
      <c r="A17" s="64"/>
      <c r="B17" s="39">
        <v>14</v>
      </c>
      <c r="C17" s="41">
        <v>1</v>
      </c>
      <c r="D17" s="41">
        <v>519</v>
      </c>
      <c r="E17" s="41">
        <v>519</v>
      </c>
      <c r="F17" s="41">
        <v>519</v>
      </c>
      <c r="G17" s="41">
        <v>519</v>
      </c>
    </row>
    <row r="18" spans="1:7">
      <c r="A18" s="64">
        <v>1</v>
      </c>
      <c r="B18" s="55">
        <v>1</v>
      </c>
      <c r="C18" s="43">
        <v>122</v>
      </c>
      <c r="D18" s="43">
        <v>767</v>
      </c>
      <c r="E18" s="43">
        <v>6.7280699999999998</v>
      </c>
      <c r="F18" s="43">
        <v>346</v>
      </c>
      <c r="G18" s="43">
        <v>-132</v>
      </c>
    </row>
    <row r="19" spans="1:7">
      <c r="A19" s="64"/>
      <c r="B19" s="39">
        <v>2</v>
      </c>
      <c r="C19" s="41">
        <v>193</v>
      </c>
      <c r="D19" s="41">
        <v>-496</v>
      </c>
      <c r="E19" s="41">
        <v>-2.7103830000000002</v>
      </c>
      <c r="F19" s="41">
        <v>402</v>
      </c>
      <c r="G19" s="41">
        <v>-106</v>
      </c>
    </row>
    <row r="20" spans="1:7" s="69" customFormat="1">
      <c r="A20" s="64"/>
      <c r="B20" s="68">
        <v>3</v>
      </c>
      <c r="C20" s="68">
        <v>159</v>
      </c>
      <c r="D20" s="68">
        <v>1207</v>
      </c>
      <c r="E20" s="68">
        <v>8.1006710000000002</v>
      </c>
      <c r="F20" s="68">
        <v>541</v>
      </c>
      <c r="G20" s="68">
        <v>-135</v>
      </c>
    </row>
    <row r="21" spans="1:7" s="69" customFormat="1">
      <c r="A21" s="64"/>
      <c r="B21" s="68">
        <v>4</v>
      </c>
      <c r="C21" s="68">
        <v>103</v>
      </c>
      <c r="D21" s="68">
        <v>2194</v>
      </c>
      <c r="E21" s="68">
        <v>23.340426000000001</v>
      </c>
      <c r="F21" s="68">
        <v>933</v>
      </c>
      <c r="G21" s="68">
        <v>-140</v>
      </c>
    </row>
    <row r="22" spans="1:7">
      <c r="A22" s="64"/>
      <c r="B22" s="54">
        <v>5</v>
      </c>
      <c r="C22" s="43">
        <v>38</v>
      </c>
      <c r="D22" s="43">
        <v>1119</v>
      </c>
      <c r="E22" s="43">
        <v>36.096774000000003</v>
      </c>
      <c r="F22" s="43">
        <v>555</v>
      </c>
      <c r="G22" s="43">
        <v>-149</v>
      </c>
    </row>
    <row r="23" spans="1:7">
      <c r="A23" s="64"/>
      <c r="B23" s="39">
        <v>6</v>
      </c>
      <c r="C23" s="41">
        <v>16</v>
      </c>
      <c r="D23" s="41">
        <v>-387</v>
      </c>
      <c r="E23" s="41">
        <v>-25.8</v>
      </c>
      <c r="F23" s="41">
        <v>207</v>
      </c>
      <c r="G23" s="41">
        <v>-178</v>
      </c>
    </row>
    <row r="24" spans="1:7">
      <c r="A24" s="64"/>
      <c r="B24" s="54">
        <v>7</v>
      </c>
      <c r="C24" s="43">
        <v>8</v>
      </c>
      <c r="D24" s="43">
        <v>-202</v>
      </c>
      <c r="E24" s="43">
        <v>-25.25</v>
      </c>
      <c r="F24" s="43">
        <v>251</v>
      </c>
      <c r="G24" s="43">
        <v>-192</v>
      </c>
    </row>
    <row r="25" spans="1:7">
      <c r="A25" s="64"/>
      <c r="B25" s="39">
        <v>8</v>
      </c>
      <c r="C25" s="41">
        <v>7</v>
      </c>
      <c r="D25" s="41">
        <v>-575</v>
      </c>
      <c r="E25" s="41">
        <v>-82.142857000000006</v>
      </c>
      <c r="F25" s="41">
        <v>189</v>
      </c>
      <c r="G25" s="41">
        <v>-227</v>
      </c>
    </row>
    <row r="26" spans="1:7">
      <c r="A26" s="64"/>
      <c r="B26" s="54">
        <v>9</v>
      </c>
      <c r="C26" s="43">
        <v>1</v>
      </c>
      <c r="D26" s="43">
        <v>52</v>
      </c>
      <c r="E26" s="43">
        <v>52</v>
      </c>
      <c r="F26" s="43">
        <v>52</v>
      </c>
      <c r="G26" s="43">
        <v>52</v>
      </c>
    </row>
    <row r="27" spans="1:7">
      <c r="A27" s="64"/>
      <c r="B27" s="39">
        <v>10</v>
      </c>
      <c r="C27" s="41">
        <v>1</v>
      </c>
      <c r="D27" s="41" t="s">
        <v>22</v>
      </c>
      <c r="E27" s="41" t="s">
        <v>22</v>
      </c>
      <c r="F27" s="41" t="s">
        <v>22</v>
      </c>
      <c r="G27" s="41" t="s">
        <v>22</v>
      </c>
    </row>
    <row r="28" spans="1:7">
      <c r="A28" s="64"/>
      <c r="B28" s="54">
        <v>14</v>
      </c>
      <c r="C28" s="43">
        <v>1</v>
      </c>
      <c r="D28" s="43">
        <v>83</v>
      </c>
      <c r="E28" s="43">
        <v>83</v>
      </c>
      <c r="F28" s="43">
        <v>83</v>
      </c>
      <c r="G28" s="43">
        <v>83</v>
      </c>
    </row>
    <row r="29" spans="1:7">
      <c r="A29" s="64"/>
      <c r="B29" s="39">
        <v>15</v>
      </c>
      <c r="C29" s="41">
        <v>1</v>
      </c>
      <c r="D29" s="41">
        <v>-248</v>
      </c>
      <c r="E29" s="41">
        <v>-248</v>
      </c>
      <c r="F29" s="41">
        <v>-248</v>
      </c>
      <c r="G29" s="41">
        <v>-248</v>
      </c>
    </row>
    <row r="30" spans="1:7">
      <c r="A30" s="64"/>
      <c r="B30" s="54">
        <v>23</v>
      </c>
      <c r="C30" s="43">
        <v>1</v>
      </c>
      <c r="D30" s="43" t="s">
        <v>22</v>
      </c>
      <c r="E30" s="43" t="s">
        <v>22</v>
      </c>
      <c r="F30" s="43" t="s">
        <v>22</v>
      </c>
      <c r="G30" s="43" t="s">
        <v>22</v>
      </c>
    </row>
    <row r="31" spans="1:7">
      <c r="A31" s="64"/>
      <c r="B31" s="39">
        <v>25</v>
      </c>
      <c r="C31" s="41">
        <v>1</v>
      </c>
      <c r="D31" s="41">
        <v>-242</v>
      </c>
      <c r="E31" s="41">
        <v>-242</v>
      </c>
      <c r="F31" s="41">
        <v>-242</v>
      </c>
      <c r="G31" s="41">
        <v>-242</v>
      </c>
    </row>
    <row r="34" spans="4:4">
      <c r="D34">
        <f>SUM(D2:D33)</f>
        <v>5802</v>
      </c>
    </row>
  </sheetData>
  <mergeCells count="3">
    <mergeCell ref="B1:E1"/>
    <mergeCell ref="A4:A17"/>
    <mergeCell ref="A18:A31"/>
  </mergeCells>
  <phoneticPr fontId="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defaultRowHeight="13.5"/>
  <cols>
    <col min="1" max="1" width="13" bestFit="1" customWidth="1"/>
    <col min="2" max="2" width="45.875" bestFit="1" customWidth="1"/>
  </cols>
  <sheetData>
    <row r="1" spans="1:2">
      <c r="A1" s="70"/>
      <c r="B1" s="71"/>
    </row>
    <row r="2" spans="1:2">
      <c r="A2" s="70"/>
      <c r="B2" s="71"/>
    </row>
    <row r="3" spans="1:2">
      <c r="A3" s="70"/>
      <c r="B3" s="72"/>
    </row>
    <row r="4" spans="1:2">
      <c r="A4" s="70"/>
      <c r="B4" s="71"/>
    </row>
    <row r="5" spans="1:2">
      <c r="A5" s="70"/>
      <c r="B5" s="71"/>
    </row>
    <row r="6" spans="1:2">
      <c r="A6" s="70"/>
      <c r="B6" s="71"/>
    </row>
    <row r="7" spans="1:2">
      <c r="A7" s="70"/>
      <c r="B7" s="72"/>
    </row>
    <row r="8" spans="1:2">
      <c r="A8" s="70"/>
      <c r="B8" s="72"/>
    </row>
    <row r="9" spans="1:2">
      <c r="A9" s="70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Year</vt:lpstr>
      <vt:lpstr>win</vt:lpstr>
      <vt:lpstr>Lose</vt:lpstr>
      <vt:lpstr>Hour1(C&lt;O)</vt:lpstr>
      <vt:lpstr>Hour1(C&gt;O)</vt:lpstr>
      <vt:lpstr>Buy</vt:lpstr>
      <vt:lpstr>Sell</vt:lpstr>
      <vt:lpstr>Diff</vt:lpstr>
      <vt:lpstr>PreState</vt:lpstr>
      <vt:lpstr>PreWidth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CheZhiCheng</cp:lastModifiedBy>
  <dcterms:created xsi:type="dcterms:W3CDTF">2019-03-31T14:25:00Z</dcterms:created>
  <dcterms:modified xsi:type="dcterms:W3CDTF">2019-04-18T12:47:00Z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