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10" activeTab="7"/>
  </bookViews>
  <sheets>
    <sheet name="Year" sheetId="1" r:id="rId1"/>
    <sheet name="win" sheetId="2" r:id="rId2"/>
    <sheet name="Lose" sheetId="3" r:id="rId3"/>
    <sheet name="Hour1(C&lt;O)" sheetId="4" r:id="rId4"/>
    <sheet name="Hour1(C&gt;O)" sheetId="5" r:id="rId5"/>
    <sheet name="Buy" sheetId="6" r:id="rId6"/>
    <sheet name="Sell" sheetId="7" r:id="rId7"/>
    <sheet name="Sheet1" sheetId="8" r:id="rId8"/>
  </sheets>
  <calcPr calcId="144525"/>
</workbook>
</file>

<file path=xl/sharedStrings.xml><?xml version="1.0" encoding="utf-8"?>
<sst xmlns="http://schemas.openxmlformats.org/spreadsheetml/2006/main" count="181" uniqueCount="25">
  <si>
    <t>stop</t>
  </si>
  <si>
    <t>0.5W</t>
  </si>
  <si>
    <t>Diff_S</t>
  </si>
  <si>
    <t>Diff</t>
  </si>
  <si>
    <t>Diff_W</t>
  </si>
  <si>
    <t>Win</t>
  </si>
  <si>
    <t>Lose</t>
  </si>
  <si>
    <t>Stop</t>
  </si>
  <si>
    <t>Win1</t>
  </si>
  <si>
    <t>Lose1</t>
  </si>
  <si>
    <t>count</t>
  </si>
  <si>
    <t>mean</t>
  </si>
  <si>
    <t>sum</t>
  </si>
  <si>
    <t>max</t>
  </si>
  <si>
    <t>min</t>
  </si>
  <si>
    <t>std</t>
  </si>
  <si>
    <t>Date</t>
  </si>
  <si>
    <t>HiM</t>
  </si>
  <si>
    <t>Total</t>
  </si>
  <si>
    <t>LiM</t>
  </si>
  <si>
    <t>Close</t>
  </si>
  <si>
    <t>盈亏比</t>
  </si>
  <si>
    <t>胜率</t>
  </si>
  <si>
    <t>State</t>
  </si>
  <si>
    <t>NaN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</si>
</sst>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Helvetica"/>
      <charset val="134"/>
    </font>
    <font>
      <sz val="9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3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top" wrapText="1"/>
    </xf>
    <xf numFmtId="0" fontId="2" fillId="3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top" wrapText="1"/>
    </xf>
    <xf numFmtId="0" fontId="0" fillId="4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14" fontId="1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5" borderId="0" xfId="0" applyNumberFormat="1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Fill="1" applyAlignment="1">
      <alignment horizontal="right" vertical="center" wrapText="1"/>
    </xf>
    <xf numFmtId="10" fontId="0" fillId="4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4" fillId="4" borderId="0" xfId="0" applyFont="1" applyFill="1">
      <alignment vertical="center"/>
    </xf>
    <xf numFmtId="0" fontId="0" fillId="7" borderId="0" xfId="0" applyFill="1">
      <alignment vertical="center"/>
    </xf>
    <xf numFmtId="10" fontId="0" fillId="0" borderId="0" xfId="0" applyNumberFormat="1" applyFill="1">
      <alignment vertical="center"/>
    </xf>
    <xf numFmtId="14" fontId="1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5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10" fontId="6" fillId="4" borderId="0" xfId="0" applyNumberFormat="1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10" fontId="2" fillId="7" borderId="0" xfId="0" applyNumberFormat="1" applyFont="1" applyFill="1" applyAlignment="1">
      <alignment horizontal="right" vertical="center" wrapText="1"/>
    </xf>
    <xf numFmtId="10" fontId="0" fillId="6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G31" sqref="G31"/>
    </sheetView>
  </sheetViews>
  <sheetFormatPr defaultColWidth="8.72727272727273" defaultRowHeight="14"/>
  <cols>
    <col min="4" max="4" width="8.72727272727273" style="29"/>
    <col min="10" max="11" width="8.72727272727273" style="30"/>
    <col min="12" max="12" width="8.72727272727273" style="31"/>
    <col min="13" max="13" width="8.81818181818182" style="31"/>
    <col min="14" max="14" width="8.72727272727273" style="12"/>
    <col min="15" max="16" width="7.09090909090909" style="12" customWidth="1"/>
    <col min="17" max="17" width="6.09090909090909" style="31" customWidth="1"/>
    <col min="18" max="18" width="10.7272727272727" style="31" customWidth="1"/>
    <col min="19" max="19" width="7" style="12" customWidth="1"/>
    <col min="20" max="20" width="10.7272727272727" style="12" customWidth="1"/>
    <col min="21" max="21" width="9.09090909090909" style="25" customWidth="1"/>
    <col min="22" max="22" width="8.72727272727273" style="25"/>
    <col min="23" max="23" width="10.7272727272727" style="25"/>
    <col min="24" max="24" width="14" style="32"/>
    <col min="25" max="26" width="8.72727272727273" style="25"/>
  </cols>
  <sheetData>
    <row r="1" customHeight="1" spans="1:2">
      <c r="A1" t="s">
        <v>0</v>
      </c>
      <c r="B1" t="s">
        <v>1</v>
      </c>
    </row>
    <row r="2" customHeight="1" spans="1:24">
      <c r="A2" s="13" t="s">
        <v>2</v>
      </c>
      <c r="B2" s="13"/>
      <c r="C2" s="13"/>
      <c r="D2" s="13"/>
      <c r="E2" s="13"/>
      <c r="F2" s="13"/>
      <c r="G2" s="13" t="s">
        <v>3</v>
      </c>
      <c r="I2" s="13" t="s">
        <v>4</v>
      </c>
      <c r="J2" s="37" t="s">
        <v>5</v>
      </c>
      <c r="K2" s="37"/>
      <c r="L2" s="38" t="s">
        <v>6</v>
      </c>
      <c r="M2" s="38"/>
      <c r="N2" s="39" t="s">
        <v>7</v>
      </c>
      <c r="O2" s="39"/>
      <c r="P2" s="39"/>
      <c r="Q2" s="38" t="s">
        <v>8</v>
      </c>
      <c r="R2" s="38"/>
      <c r="S2" s="39" t="s">
        <v>9</v>
      </c>
      <c r="T2" s="39"/>
      <c r="V2" s="26"/>
      <c r="W2" s="26"/>
      <c r="X2" s="26"/>
    </row>
    <row r="3" spans="1:23">
      <c r="A3" s="13"/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11</v>
      </c>
      <c r="I3" s="13" t="s">
        <v>11</v>
      </c>
      <c r="J3" s="37" t="s">
        <v>12</v>
      </c>
      <c r="K3" s="37" t="s">
        <v>11</v>
      </c>
      <c r="L3" s="38" t="s">
        <v>12</v>
      </c>
      <c r="M3" s="38" t="s">
        <v>11</v>
      </c>
      <c r="N3" s="39" t="s">
        <v>12</v>
      </c>
      <c r="O3" s="39" t="s">
        <v>11</v>
      </c>
      <c r="P3" s="39" t="s">
        <v>13</v>
      </c>
      <c r="Q3" s="38" t="s">
        <v>12</v>
      </c>
      <c r="R3" s="38" t="s">
        <v>11</v>
      </c>
      <c r="S3" s="39" t="s">
        <v>12</v>
      </c>
      <c r="T3" s="39" t="s">
        <v>11</v>
      </c>
      <c r="V3" s="26"/>
      <c r="W3" s="26"/>
    </row>
    <row r="4" spans="1:22">
      <c r="A4" s="14" t="s">
        <v>16</v>
      </c>
      <c r="B4" s="14"/>
      <c r="C4" s="14"/>
      <c r="D4" s="14"/>
      <c r="E4" s="14"/>
      <c r="F4" s="14"/>
      <c r="G4" s="14"/>
      <c r="H4" s="14"/>
      <c r="I4" s="14"/>
      <c r="J4" s="40"/>
      <c r="K4" s="40"/>
      <c r="L4" s="41"/>
      <c r="M4" s="41"/>
      <c r="N4" s="42"/>
      <c r="O4" s="42"/>
      <c r="P4" s="42"/>
      <c r="Q4" s="41"/>
      <c r="R4" s="41"/>
      <c r="S4" s="42"/>
      <c r="T4" s="42"/>
      <c r="V4" s="27"/>
    </row>
    <row r="5" s="12" customFormat="1" spans="1:26">
      <c r="A5" s="19">
        <v>42004</v>
      </c>
      <c r="B5" s="20">
        <v>223</v>
      </c>
      <c r="C5" s="20">
        <v>1.70852</v>
      </c>
      <c r="D5" s="20">
        <v>381</v>
      </c>
      <c r="E5" s="20">
        <v>385</v>
      </c>
      <c r="F5" s="20">
        <v>-156</v>
      </c>
      <c r="G5" s="20">
        <v>101.365276</v>
      </c>
      <c r="H5" s="20">
        <v>-2.58296</v>
      </c>
      <c r="I5" s="20">
        <v>142.340081</v>
      </c>
      <c r="J5" s="43">
        <v>78</v>
      </c>
      <c r="K5" s="44">
        <f t="shared" ref="K5:K10" si="0">J5/$B5</f>
        <v>0.349775784753363</v>
      </c>
      <c r="L5" s="45">
        <v>145</v>
      </c>
      <c r="M5" s="46">
        <f t="shared" ref="M5:M10" si="1">L5/$B5</f>
        <v>0.650224215246637</v>
      </c>
      <c r="N5" s="16">
        <v>114</v>
      </c>
      <c r="O5" s="21">
        <f t="shared" ref="O5:O10" si="2">N5/$B5</f>
        <v>0.511210762331839</v>
      </c>
      <c r="P5" s="21">
        <f t="shared" ref="P5:P10" si="3">N5/L5</f>
        <v>0.786206896551724</v>
      </c>
      <c r="Q5" s="45">
        <v>8966</v>
      </c>
      <c r="R5" s="45">
        <v>114.948718</v>
      </c>
      <c r="S5" s="16">
        <v>-8585</v>
      </c>
      <c r="T5" s="16">
        <v>-59.206897</v>
      </c>
      <c r="U5" s="22">
        <f t="shared" ref="U5:U10" si="4">R5/-T5</f>
        <v>1.94147512915598</v>
      </c>
      <c r="V5" s="34"/>
      <c r="W5" s="34"/>
      <c r="X5" s="32"/>
      <c r="Y5" s="25"/>
      <c r="Z5" s="25"/>
    </row>
    <row r="6" spans="1:23">
      <c r="A6" s="17">
        <v>42369</v>
      </c>
      <c r="B6" s="18">
        <v>231</v>
      </c>
      <c r="C6" s="18">
        <v>0.393939</v>
      </c>
      <c r="D6" s="18">
        <v>91</v>
      </c>
      <c r="E6" s="18">
        <v>556</v>
      </c>
      <c r="F6" s="18">
        <v>-395</v>
      </c>
      <c r="G6" s="18">
        <v>143.866381</v>
      </c>
      <c r="H6" s="18">
        <v>-1.606061</v>
      </c>
      <c r="I6" s="18">
        <v>195.352227</v>
      </c>
      <c r="J6" s="43">
        <v>89</v>
      </c>
      <c r="K6" s="44">
        <f t="shared" si="0"/>
        <v>0.385281385281385</v>
      </c>
      <c r="L6" s="45">
        <v>142</v>
      </c>
      <c r="M6" s="46">
        <f t="shared" si="1"/>
        <v>0.614718614718615</v>
      </c>
      <c r="N6" s="16">
        <v>117</v>
      </c>
      <c r="O6" s="21">
        <f t="shared" si="2"/>
        <v>0.506493506493506</v>
      </c>
      <c r="P6" s="21">
        <f t="shared" si="3"/>
        <v>0.823943661971831</v>
      </c>
      <c r="Q6" s="45">
        <v>12339</v>
      </c>
      <c r="R6" s="45">
        <v>138.640449</v>
      </c>
      <c r="S6" s="16">
        <v>-12248</v>
      </c>
      <c r="T6" s="16">
        <v>-86.253521</v>
      </c>
      <c r="U6" s="22">
        <f t="shared" si="4"/>
        <v>1.60735987809703</v>
      </c>
      <c r="V6" s="34"/>
      <c r="W6" s="34"/>
    </row>
    <row r="7" s="25" customFormat="1" spans="1:24">
      <c r="A7" s="33">
        <v>42735</v>
      </c>
      <c r="B7" s="34">
        <v>230</v>
      </c>
      <c r="C7" s="34">
        <v>-0.543478</v>
      </c>
      <c r="D7" s="34">
        <v>-125</v>
      </c>
      <c r="E7" s="34">
        <v>375</v>
      </c>
      <c r="F7" s="34">
        <v>-143</v>
      </c>
      <c r="G7" s="34">
        <v>97.80707</v>
      </c>
      <c r="H7" s="34">
        <v>-3.021739</v>
      </c>
      <c r="I7" s="34">
        <v>157.167347</v>
      </c>
      <c r="J7" s="43">
        <v>89</v>
      </c>
      <c r="K7" s="44">
        <f t="shared" si="0"/>
        <v>0.38695652173913</v>
      </c>
      <c r="L7" s="45">
        <v>141</v>
      </c>
      <c r="M7" s="46">
        <f t="shared" si="1"/>
        <v>0.61304347826087</v>
      </c>
      <c r="N7" s="16">
        <v>102</v>
      </c>
      <c r="O7" s="21">
        <f t="shared" si="2"/>
        <v>0.443478260869565</v>
      </c>
      <c r="P7" s="21">
        <f t="shared" si="3"/>
        <v>0.723404255319149</v>
      </c>
      <c r="Q7" s="45">
        <v>8558</v>
      </c>
      <c r="R7" s="45">
        <v>96.157303</v>
      </c>
      <c r="S7" s="16">
        <v>-8683</v>
      </c>
      <c r="T7" s="16">
        <v>-61.58156</v>
      </c>
      <c r="U7" s="22">
        <f t="shared" si="4"/>
        <v>1.5614626034157</v>
      </c>
      <c r="V7" s="34"/>
      <c r="W7" s="34"/>
      <c r="X7" s="32"/>
    </row>
    <row r="8" spans="1:23">
      <c r="A8" s="17">
        <v>43100</v>
      </c>
      <c r="B8" s="18">
        <v>217</v>
      </c>
      <c r="C8" s="18">
        <v>3.396313</v>
      </c>
      <c r="D8" s="18">
        <v>737</v>
      </c>
      <c r="E8" s="18">
        <v>568</v>
      </c>
      <c r="F8" s="18">
        <v>-192</v>
      </c>
      <c r="G8" s="18">
        <v>105.374067</v>
      </c>
      <c r="H8" s="18">
        <v>0.631336</v>
      </c>
      <c r="I8" s="18">
        <v>137.5</v>
      </c>
      <c r="J8" s="43">
        <v>85</v>
      </c>
      <c r="K8" s="44">
        <f t="shared" si="0"/>
        <v>0.391705069124424</v>
      </c>
      <c r="L8" s="45">
        <v>132</v>
      </c>
      <c r="M8" s="46">
        <f t="shared" si="1"/>
        <v>0.608294930875576</v>
      </c>
      <c r="N8" s="16">
        <v>99</v>
      </c>
      <c r="O8" s="21">
        <f t="shared" si="2"/>
        <v>0.456221198156682</v>
      </c>
      <c r="P8" s="21">
        <f t="shared" si="3"/>
        <v>0.75</v>
      </c>
      <c r="Q8" s="45">
        <v>8511</v>
      </c>
      <c r="R8" s="45">
        <v>100.129412</v>
      </c>
      <c r="S8" s="16">
        <v>-7774</v>
      </c>
      <c r="T8" s="16">
        <v>-58.893939</v>
      </c>
      <c r="U8" s="22">
        <f t="shared" si="4"/>
        <v>1.70016496943769</v>
      </c>
      <c r="V8" s="34"/>
      <c r="W8" s="34"/>
    </row>
    <row r="9" spans="1:23">
      <c r="A9" s="19">
        <v>43465</v>
      </c>
      <c r="B9" s="20">
        <v>236</v>
      </c>
      <c r="C9" s="20">
        <v>19.775424</v>
      </c>
      <c r="D9" s="20">
        <v>4667</v>
      </c>
      <c r="E9" s="20">
        <v>934</v>
      </c>
      <c r="F9" s="20">
        <v>-255</v>
      </c>
      <c r="G9" s="20">
        <v>170.710968</v>
      </c>
      <c r="H9" s="20">
        <v>17.936441</v>
      </c>
      <c r="I9" s="20">
        <v>221.272358</v>
      </c>
      <c r="J9" s="43">
        <v>102</v>
      </c>
      <c r="K9" s="44">
        <f t="shared" si="0"/>
        <v>0.432203389830508</v>
      </c>
      <c r="L9" s="45">
        <v>134</v>
      </c>
      <c r="M9" s="46">
        <f t="shared" si="1"/>
        <v>0.567796610169492</v>
      </c>
      <c r="N9" s="16">
        <v>106</v>
      </c>
      <c r="O9" s="21">
        <f t="shared" si="2"/>
        <v>0.449152542372881</v>
      </c>
      <c r="P9" s="21">
        <f t="shared" si="3"/>
        <v>0.791044776119403</v>
      </c>
      <c r="Q9" s="45">
        <v>17335</v>
      </c>
      <c r="R9" s="45">
        <v>169.95098</v>
      </c>
      <c r="S9" s="16">
        <v>-12668</v>
      </c>
      <c r="T9" s="16">
        <v>-95.24812</v>
      </c>
      <c r="U9" s="22">
        <f t="shared" si="4"/>
        <v>1.7842974748478</v>
      </c>
      <c r="V9" s="34"/>
      <c r="W9" s="34"/>
    </row>
    <row r="10" spans="1:23">
      <c r="A10" s="17">
        <v>43830</v>
      </c>
      <c r="B10" s="18">
        <v>35</v>
      </c>
      <c r="C10" s="18">
        <v>30</v>
      </c>
      <c r="D10" s="18">
        <v>1050</v>
      </c>
      <c r="E10" s="18">
        <v>375</v>
      </c>
      <c r="F10" s="18">
        <v>-158</v>
      </c>
      <c r="G10" s="18">
        <v>133.25716</v>
      </c>
      <c r="H10" s="18">
        <v>27.257143</v>
      </c>
      <c r="I10" s="18">
        <v>211.846154</v>
      </c>
      <c r="J10" s="43">
        <v>17</v>
      </c>
      <c r="K10" s="44">
        <f t="shared" si="0"/>
        <v>0.485714285714286</v>
      </c>
      <c r="L10" s="45">
        <v>18</v>
      </c>
      <c r="M10" s="46">
        <f t="shared" si="1"/>
        <v>0.514285714285714</v>
      </c>
      <c r="N10" s="16">
        <v>11</v>
      </c>
      <c r="O10" s="21">
        <f t="shared" si="2"/>
        <v>0.314285714285714</v>
      </c>
      <c r="P10" s="21">
        <f t="shared" si="3"/>
        <v>0.611111111111111</v>
      </c>
      <c r="Q10" s="45">
        <v>2400</v>
      </c>
      <c r="R10" s="45">
        <v>141.176471</v>
      </c>
      <c r="S10" s="16">
        <v>-1350</v>
      </c>
      <c r="T10" s="16">
        <v>-75</v>
      </c>
      <c r="U10" s="22">
        <f t="shared" si="4"/>
        <v>1.88235294666667</v>
      </c>
      <c r="V10" s="34"/>
      <c r="W10" s="34"/>
    </row>
    <row r="11" spans="14:14">
      <c r="N11" s="12">
        <f>SUM(N5:N10)</f>
        <v>549</v>
      </c>
    </row>
    <row r="12" spans="2:6">
      <c r="B12">
        <f>SUM(B5:B11)</f>
        <v>1172</v>
      </c>
      <c r="D12" s="29">
        <f>SUM(D5:D11)</f>
        <v>6801</v>
      </c>
      <c r="F12">
        <f>(D12-B12)*50</f>
        <v>281450</v>
      </c>
    </row>
    <row r="15" spans="1:2">
      <c r="A15" t="s">
        <v>0</v>
      </c>
      <c r="B15" s="35">
        <v>100</v>
      </c>
    </row>
    <row r="16" s="28" customFormat="1" spans="4:24">
      <c r="D16" s="36"/>
      <c r="J16" s="30"/>
      <c r="K16" s="30"/>
      <c r="L16" s="31"/>
      <c r="M16" s="31"/>
      <c r="N16" s="12"/>
      <c r="O16" s="12"/>
      <c r="P16" s="12"/>
      <c r="Q16" s="31"/>
      <c r="R16" s="31"/>
      <c r="S16" s="12"/>
      <c r="T16" s="12"/>
      <c r="X16" s="47"/>
    </row>
    <row r="17" spans="1:20">
      <c r="A17" s="13" t="s">
        <v>2</v>
      </c>
      <c r="B17" s="13"/>
      <c r="C17" s="13"/>
      <c r="D17" s="13"/>
      <c r="E17" s="13"/>
      <c r="F17" s="13"/>
      <c r="H17" s="13" t="s">
        <v>3</v>
      </c>
      <c r="I17" s="13" t="s">
        <v>4</v>
      </c>
      <c r="J17" s="37" t="s">
        <v>5</v>
      </c>
      <c r="K17" s="37"/>
      <c r="L17" s="38" t="s">
        <v>6</v>
      </c>
      <c r="M17" s="38"/>
      <c r="N17" s="39" t="s">
        <v>7</v>
      </c>
      <c r="O17" s="39"/>
      <c r="P17" s="39"/>
      <c r="Q17" s="38" t="s">
        <v>8</v>
      </c>
      <c r="R17" s="38"/>
      <c r="S17" s="39" t="s">
        <v>9</v>
      </c>
      <c r="T17" s="39"/>
    </row>
    <row r="18" spans="1:20">
      <c r="A18" s="13"/>
      <c r="B18" s="13" t="s">
        <v>10</v>
      </c>
      <c r="C18" s="13" t="s">
        <v>11</v>
      </c>
      <c r="D18" s="13" t="s">
        <v>12</v>
      </c>
      <c r="E18" s="13" t="s">
        <v>13</v>
      </c>
      <c r="F18" s="13" t="s">
        <v>14</v>
      </c>
      <c r="G18" s="13" t="s">
        <v>15</v>
      </c>
      <c r="H18" s="13" t="s">
        <v>11</v>
      </c>
      <c r="I18" s="13" t="s">
        <v>11</v>
      </c>
      <c r="J18" s="37" t="s">
        <v>12</v>
      </c>
      <c r="K18" s="37" t="s">
        <v>11</v>
      </c>
      <c r="L18" s="38" t="s">
        <v>12</v>
      </c>
      <c r="M18" s="38" t="s">
        <v>11</v>
      </c>
      <c r="N18" s="39" t="s">
        <v>12</v>
      </c>
      <c r="O18" s="39" t="s">
        <v>11</v>
      </c>
      <c r="P18" s="39" t="s">
        <v>13</v>
      </c>
      <c r="Q18" s="38" t="s">
        <v>12</v>
      </c>
      <c r="R18" s="38" t="s">
        <v>11</v>
      </c>
      <c r="S18" s="39" t="s">
        <v>12</v>
      </c>
      <c r="T18" s="39" t="s">
        <v>11</v>
      </c>
    </row>
    <row r="19" spans="1:20">
      <c r="A19" s="14" t="s">
        <v>16</v>
      </c>
      <c r="B19" s="14"/>
      <c r="C19" s="14"/>
      <c r="D19" s="14"/>
      <c r="E19" s="14"/>
      <c r="F19" s="14"/>
      <c r="G19" s="14"/>
      <c r="H19" s="14"/>
      <c r="I19" s="14"/>
      <c r="J19" s="40"/>
      <c r="K19" s="40"/>
      <c r="L19" s="41"/>
      <c r="M19" s="41"/>
      <c r="N19" s="42"/>
      <c r="O19" s="42"/>
      <c r="P19" s="42"/>
      <c r="Q19" s="41"/>
      <c r="R19" s="41"/>
      <c r="S19" s="42"/>
      <c r="T19" s="42"/>
    </row>
    <row r="20" spans="1:21">
      <c r="A20" s="19">
        <v>42004</v>
      </c>
      <c r="B20" s="20">
        <v>223</v>
      </c>
      <c r="C20" s="20">
        <v>-4.107623</v>
      </c>
      <c r="D20" s="20">
        <v>-916</v>
      </c>
      <c r="E20" s="20">
        <v>385</v>
      </c>
      <c r="F20" s="20">
        <v>-149</v>
      </c>
      <c r="G20" s="20">
        <v>109.201348</v>
      </c>
      <c r="H20" s="20">
        <v>-2.58296</v>
      </c>
      <c r="I20" s="20">
        <v>142.340081</v>
      </c>
      <c r="J20" s="43">
        <v>90</v>
      </c>
      <c r="K20" s="44">
        <f t="shared" ref="K20:K25" si="5">J20/$B20</f>
        <v>0.403587443946188</v>
      </c>
      <c r="L20" s="45">
        <v>133</v>
      </c>
      <c r="M20" s="46">
        <f t="shared" ref="M20:M25" si="6">L20/$B20</f>
        <v>0.596412556053812</v>
      </c>
      <c r="N20" s="16">
        <v>68</v>
      </c>
      <c r="O20" s="21">
        <f t="shared" ref="O20:O25" si="7">N20/$B20</f>
        <v>0.304932735426009</v>
      </c>
      <c r="P20" s="21">
        <f t="shared" ref="P20:P25" si="8">N20/L20</f>
        <v>0.511278195488722</v>
      </c>
      <c r="Q20" s="45">
        <v>9275</v>
      </c>
      <c r="R20" s="45">
        <v>103.055556</v>
      </c>
      <c r="S20" s="16">
        <v>-10191</v>
      </c>
      <c r="T20" s="16">
        <v>-76.62406</v>
      </c>
      <c r="U20" s="22">
        <f t="shared" ref="U20:U25" si="9">R20/-T20</f>
        <v>1.34495034588353</v>
      </c>
    </row>
    <row r="21" spans="1:21">
      <c r="A21" s="17">
        <v>42369</v>
      </c>
      <c r="B21" s="18">
        <v>231</v>
      </c>
      <c r="C21" s="18">
        <v>2.220779</v>
      </c>
      <c r="D21" s="18">
        <v>513</v>
      </c>
      <c r="E21" s="18">
        <v>556</v>
      </c>
      <c r="F21" s="18">
        <v>-223</v>
      </c>
      <c r="G21" s="18">
        <v>141.427193</v>
      </c>
      <c r="H21" s="18">
        <v>-1.606061</v>
      </c>
      <c r="I21" s="18">
        <v>195.352227</v>
      </c>
      <c r="J21" s="43">
        <v>100</v>
      </c>
      <c r="K21" s="44">
        <f t="shared" si="5"/>
        <v>0.432900432900433</v>
      </c>
      <c r="L21" s="45">
        <v>131</v>
      </c>
      <c r="M21" s="46">
        <f t="shared" si="6"/>
        <v>0.567099567099567</v>
      </c>
      <c r="N21" s="16">
        <v>95</v>
      </c>
      <c r="O21" s="21">
        <f t="shared" si="7"/>
        <v>0.411255411255411</v>
      </c>
      <c r="P21" s="21">
        <f t="shared" si="8"/>
        <v>0.725190839694656</v>
      </c>
      <c r="Q21" s="45">
        <v>12657</v>
      </c>
      <c r="R21" s="45">
        <v>126.57</v>
      </c>
      <c r="S21" s="16">
        <v>-12144</v>
      </c>
      <c r="T21" s="16">
        <v>-92.70229</v>
      </c>
      <c r="U21" s="22">
        <f t="shared" si="9"/>
        <v>1.36533843985947</v>
      </c>
    </row>
    <row r="22" spans="1:21">
      <c r="A22" s="19">
        <v>42735</v>
      </c>
      <c r="B22" s="20">
        <v>230</v>
      </c>
      <c r="C22" s="20">
        <v>-3.513043</v>
      </c>
      <c r="D22" s="20">
        <v>-808</v>
      </c>
      <c r="E22" s="20">
        <v>375</v>
      </c>
      <c r="F22" s="20">
        <v>-128</v>
      </c>
      <c r="G22" s="20">
        <v>105.208495</v>
      </c>
      <c r="H22" s="20">
        <v>-3.021739</v>
      </c>
      <c r="I22" s="20">
        <v>157.167347</v>
      </c>
      <c r="J22" s="43">
        <v>99</v>
      </c>
      <c r="K22" s="44">
        <f t="shared" si="5"/>
        <v>0.430434782608696</v>
      </c>
      <c r="L22" s="45">
        <v>131</v>
      </c>
      <c r="M22" s="46">
        <f t="shared" si="6"/>
        <v>0.569565217391304</v>
      </c>
      <c r="N22" s="16">
        <v>75</v>
      </c>
      <c r="O22" s="21">
        <f t="shared" si="7"/>
        <v>0.326086956521739</v>
      </c>
      <c r="P22" s="21">
        <f t="shared" si="8"/>
        <v>0.572519083969466</v>
      </c>
      <c r="Q22" s="45">
        <v>9125</v>
      </c>
      <c r="R22" s="45">
        <v>92.171717</v>
      </c>
      <c r="S22" s="16">
        <v>-9933</v>
      </c>
      <c r="T22" s="16">
        <v>-75.824427</v>
      </c>
      <c r="U22" s="22">
        <f t="shared" si="9"/>
        <v>1.21559398002441</v>
      </c>
    </row>
    <row r="23" spans="1:21">
      <c r="A23" s="17">
        <v>43100</v>
      </c>
      <c r="B23" s="18">
        <v>217</v>
      </c>
      <c r="C23" s="18">
        <v>3.184332</v>
      </c>
      <c r="D23" s="18">
        <v>691</v>
      </c>
      <c r="E23" s="18">
        <v>568</v>
      </c>
      <c r="F23" s="18">
        <v>-118</v>
      </c>
      <c r="G23" s="18">
        <v>108.40042</v>
      </c>
      <c r="H23" s="18">
        <v>0.631336</v>
      </c>
      <c r="I23" s="18">
        <v>137.5</v>
      </c>
      <c r="J23" s="43">
        <v>94</v>
      </c>
      <c r="K23" s="44">
        <f t="shared" si="5"/>
        <v>0.433179723502304</v>
      </c>
      <c r="L23" s="45">
        <v>123</v>
      </c>
      <c r="M23" s="46">
        <f t="shared" si="6"/>
        <v>0.566820276497696</v>
      </c>
      <c r="N23" s="16">
        <v>49</v>
      </c>
      <c r="O23" s="21">
        <f t="shared" si="7"/>
        <v>0.225806451612903</v>
      </c>
      <c r="P23" s="21">
        <f t="shared" si="8"/>
        <v>0.398373983739837</v>
      </c>
      <c r="Q23" s="45">
        <v>8783</v>
      </c>
      <c r="R23" s="45">
        <v>93.43617</v>
      </c>
      <c r="S23" s="16">
        <v>-8092</v>
      </c>
      <c r="T23" s="16">
        <v>-65.788618</v>
      </c>
      <c r="U23" s="22">
        <f t="shared" si="9"/>
        <v>1.42024825631692</v>
      </c>
    </row>
    <row r="24" spans="1:21">
      <c r="A24" s="19">
        <v>43465</v>
      </c>
      <c r="B24" s="20">
        <v>236</v>
      </c>
      <c r="C24" s="20">
        <v>21.898305</v>
      </c>
      <c r="D24" s="20">
        <v>5168</v>
      </c>
      <c r="E24" s="20">
        <v>934</v>
      </c>
      <c r="F24" s="20">
        <v>-176</v>
      </c>
      <c r="G24" s="20">
        <v>167.420779</v>
      </c>
      <c r="H24" s="20">
        <v>17.936441</v>
      </c>
      <c r="I24" s="20">
        <v>221.272358</v>
      </c>
      <c r="J24" s="43">
        <v>107</v>
      </c>
      <c r="K24" s="44">
        <f t="shared" si="5"/>
        <v>0.453389830508475</v>
      </c>
      <c r="L24" s="45">
        <v>129</v>
      </c>
      <c r="M24" s="46">
        <f t="shared" si="6"/>
        <v>0.546610169491525</v>
      </c>
      <c r="N24" s="16">
        <v>107</v>
      </c>
      <c r="O24" s="21">
        <f t="shared" si="7"/>
        <v>0.453389830508475</v>
      </c>
      <c r="P24" s="21">
        <f t="shared" si="8"/>
        <v>0.829457364341085</v>
      </c>
      <c r="Q24" s="45">
        <v>17402</v>
      </c>
      <c r="R24" s="45">
        <v>162.635514</v>
      </c>
      <c r="S24" s="16">
        <v>-12234</v>
      </c>
      <c r="T24" s="16">
        <v>-95.578125</v>
      </c>
      <c r="U24" s="22">
        <f t="shared" si="9"/>
        <v>1.70159766159882</v>
      </c>
    </row>
    <row r="25" spans="1:21">
      <c r="A25" s="17">
        <v>43830</v>
      </c>
      <c r="B25" s="18">
        <v>35</v>
      </c>
      <c r="C25" s="18">
        <v>36.742857</v>
      </c>
      <c r="D25" s="18">
        <v>1286</v>
      </c>
      <c r="E25" s="18">
        <v>375</v>
      </c>
      <c r="F25" s="18">
        <v>-122</v>
      </c>
      <c r="G25" s="18">
        <v>130.625271</v>
      </c>
      <c r="H25" s="18">
        <v>27.257143</v>
      </c>
      <c r="I25" s="18">
        <v>211.846154</v>
      </c>
      <c r="J25" s="43">
        <v>18</v>
      </c>
      <c r="K25" s="44">
        <f t="shared" si="5"/>
        <v>0.514285714285714</v>
      </c>
      <c r="L25" s="45">
        <v>17</v>
      </c>
      <c r="M25" s="46">
        <f t="shared" si="6"/>
        <v>0.485714285714286</v>
      </c>
      <c r="N25" s="16">
        <v>9</v>
      </c>
      <c r="O25" s="21">
        <f t="shared" si="7"/>
        <v>0.257142857142857</v>
      </c>
      <c r="P25" s="21">
        <f t="shared" si="8"/>
        <v>0.529411764705882</v>
      </c>
      <c r="Q25" s="45">
        <v>2516</v>
      </c>
      <c r="R25" s="45">
        <v>139.777778</v>
      </c>
      <c r="S25" s="16">
        <v>-1230</v>
      </c>
      <c r="T25" s="16">
        <v>-72.352941</v>
      </c>
      <c r="U25" s="22">
        <f t="shared" si="9"/>
        <v>1.93188799332981</v>
      </c>
    </row>
    <row r="26" spans="2:14">
      <c r="B26">
        <f>SUM(B20:B25)</f>
        <v>1172</v>
      </c>
      <c r="D26" s="29">
        <f>SUM(D20:D25)</f>
        <v>5934</v>
      </c>
      <c r="F26">
        <f>(D26-B26)*50</f>
        <v>238100</v>
      </c>
      <c r="N26" s="12">
        <f>SUM(N20:N25)</f>
        <v>403</v>
      </c>
    </row>
  </sheetData>
  <mergeCells count="12">
    <mergeCell ref="A2:F2"/>
    <mergeCell ref="J2:K2"/>
    <mergeCell ref="L2:M2"/>
    <mergeCell ref="N2:P2"/>
    <mergeCell ref="Q2:R2"/>
    <mergeCell ref="S2:T2"/>
    <mergeCell ref="A17:F17"/>
    <mergeCell ref="J17:K17"/>
    <mergeCell ref="L17:M17"/>
    <mergeCell ref="N17:P17"/>
    <mergeCell ref="Q17:R17"/>
    <mergeCell ref="S17:T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P4" sqref="P4"/>
    </sheetView>
  </sheetViews>
  <sheetFormatPr defaultColWidth="8.72727272727273" defaultRowHeight="14"/>
  <cols>
    <col min="16" max="16" width="8.72727272727273" style="25"/>
    <col min="18" max="18" width="8.72727272727273" style="25"/>
    <col min="20" max="20" width="8.72727272727273" style="25"/>
  </cols>
  <sheetData>
    <row r="1" customHeight="1" spans="1:19">
      <c r="A1" s="13" t="s">
        <v>2</v>
      </c>
      <c r="B1" s="13"/>
      <c r="C1" s="13"/>
      <c r="D1" s="13"/>
      <c r="E1" s="13"/>
      <c r="F1" s="13"/>
      <c r="G1" s="13" t="s">
        <v>3</v>
      </c>
      <c r="H1" s="13"/>
      <c r="I1" s="13"/>
      <c r="J1" s="13"/>
      <c r="K1" s="13"/>
      <c r="L1" s="13" t="s">
        <v>4</v>
      </c>
      <c r="M1" s="13"/>
      <c r="O1" s="13" t="s">
        <v>5</v>
      </c>
      <c r="P1" s="26"/>
      <c r="Q1" s="13" t="s">
        <v>6</v>
      </c>
      <c r="R1" s="26"/>
      <c r="S1" s="13" t="s">
        <v>7</v>
      </c>
    </row>
    <row r="2" spans="1:19">
      <c r="A2" s="13"/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11</v>
      </c>
      <c r="N2" s="13" t="s">
        <v>15</v>
      </c>
      <c r="O2" s="13" t="s">
        <v>12</v>
      </c>
      <c r="P2" s="26"/>
      <c r="Q2" s="13" t="s">
        <v>12</v>
      </c>
      <c r="R2" s="26"/>
      <c r="S2" s="13" t="s">
        <v>12</v>
      </c>
    </row>
    <row r="3" spans="1:19">
      <c r="A3" s="14" t="s">
        <v>16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27"/>
      <c r="Q3" s="14"/>
      <c r="R3" s="27"/>
      <c r="S3" s="14"/>
    </row>
    <row r="4" spans="1:20">
      <c r="A4" s="19">
        <v>42004</v>
      </c>
      <c r="B4" s="20">
        <v>96</v>
      </c>
      <c r="C4" s="20">
        <v>89.645833</v>
      </c>
      <c r="D4" s="20">
        <v>8606</v>
      </c>
      <c r="E4" s="20">
        <v>385</v>
      </c>
      <c r="F4" s="20">
        <v>-134</v>
      </c>
      <c r="G4" s="20">
        <v>100.578953</v>
      </c>
      <c r="H4" s="20">
        <v>105.8125</v>
      </c>
      <c r="I4" s="20">
        <v>10158</v>
      </c>
      <c r="J4" s="20">
        <v>385</v>
      </c>
      <c r="K4" s="20">
        <v>1</v>
      </c>
      <c r="L4" s="20">
        <v>89.275837</v>
      </c>
      <c r="M4" s="20">
        <v>140.5</v>
      </c>
      <c r="N4" s="20">
        <v>64.60976</v>
      </c>
      <c r="O4" s="20">
        <v>90</v>
      </c>
      <c r="P4" s="22">
        <f>O4/$B4</f>
        <v>0.9375</v>
      </c>
      <c r="Q4" s="20">
        <v>6</v>
      </c>
      <c r="R4" s="22">
        <f t="shared" ref="R4:R9" si="0">Q4/$B4</f>
        <v>0.0625</v>
      </c>
      <c r="S4" s="20">
        <v>6</v>
      </c>
      <c r="T4" s="22">
        <f t="shared" ref="T4:T9" si="1">S4/$B4</f>
        <v>0.0625</v>
      </c>
    </row>
    <row r="5" spans="1:20">
      <c r="A5" s="17">
        <v>42369</v>
      </c>
      <c r="B5" s="18">
        <v>117</v>
      </c>
      <c r="C5" s="18">
        <v>92.188034</v>
      </c>
      <c r="D5" s="18">
        <v>10786</v>
      </c>
      <c r="E5" s="18">
        <v>556</v>
      </c>
      <c r="F5" s="18">
        <v>-133</v>
      </c>
      <c r="G5" s="18">
        <v>146.943569</v>
      </c>
      <c r="H5" s="18">
        <v>126.897436</v>
      </c>
      <c r="I5" s="18">
        <v>14847</v>
      </c>
      <c r="J5" s="18">
        <v>556</v>
      </c>
      <c r="K5" s="18">
        <v>4</v>
      </c>
      <c r="L5" s="18">
        <v>127.684848</v>
      </c>
      <c r="M5" s="18">
        <v>183.435897</v>
      </c>
      <c r="N5" s="18">
        <v>104.751708</v>
      </c>
      <c r="O5" s="18">
        <v>100</v>
      </c>
      <c r="P5" s="22">
        <f>O5/B5</f>
        <v>0.854700854700855</v>
      </c>
      <c r="Q5" s="18">
        <v>17</v>
      </c>
      <c r="R5" s="22">
        <f t="shared" si="0"/>
        <v>0.145299145299145</v>
      </c>
      <c r="S5" s="18">
        <v>17</v>
      </c>
      <c r="T5" s="22">
        <f t="shared" si="1"/>
        <v>0.145299145299145</v>
      </c>
    </row>
    <row r="6" spans="1:20">
      <c r="A6" s="19">
        <v>42735</v>
      </c>
      <c r="B6" s="20">
        <v>108</v>
      </c>
      <c r="C6" s="20">
        <v>75.555556</v>
      </c>
      <c r="D6" s="20">
        <v>8160</v>
      </c>
      <c r="E6" s="20">
        <v>375</v>
      </c>
      <c r="F6" s="20">
        <v>-128</v>
      </c>
      <c r="G6" s="20">
        <v>99.927949</v>
      </c>
      <c r="H6" s="20">
        <v>89.444444</v>
      </c>
      <c r="I6" s="20">
        <v>9660</v>
      </c>
      <c r="J6" s="20">
        <v>375</v>
      </c>
      <c r="K6" s="20">
        <v>2</v>
      </c>
      <c r="L6" s="20">
        <v>86.041322</v>
      </c>
      <c r="M6" s="20">
        <v>158.185185</v>
      </c>
      <c r="N6" s="20">
        <v>82.105147</v>
      </c>
      <c r="O6" s="20">
        <v>99</v>
      </c>
      <c r="P6" s="22">
        <f>O6/B6</f>
        <v>0.916666666666667</v>
      </c>
      <c r="Q6" s="20">
        <v>9</v>
      </c>
      <c r="R6" s="22">
        <f t="shared" si="0"/>
        <v>0.0833333333333333</v>
      </c>
      <c r="S6" s="20">
        <v>9</v>
      </c>
      <c r="T6" s="22">
        <f t="shared" si="1"/>
        <v>0.0833333333333333</v>
      </c>
    </row>
    <row r="7" spans="1:20">
      <c r="A7" s="17">
        <v>43100</v>
      </c>
      <c r="B7" s="18">
        <v>96</v>
      </c>
      <c r="C7" s="18">
        <v>89.270833</v>
      </c>
      <c r="D7" s="18">
        <v>8570</v>
      </c>
      <c r="E7" s="18">
        <v>568</v>
      </c>
      <c r="F7" s="18">
        <v>-111</v>
      </c>
      <c r="G7" s="18">
        <v>106.732374</v>
      </c>
      <c r="H7" s="18">
        <v>92.041667</v>
      </c>
      <c r="I7" s="18">
        <v>8836</v>
      </c>
      <c r="J7" s="18">
        <v>568</v>
      </c>
      <c r="K7" s="18">
        <v>1</v>
      </c>
      <c r="L7" s="18">
        <v>103.253181</v>
      </c>
      <c r="M7" s="18">
        <v>132.385417</v>
      </c>
      <c r="N7" s="18">
        <v>54.165122</v>
      </c>
      <c r="O7" s="18">
        <v>94</v>
      </c>
      <c r="P7" s="22">
        <f>O7/B7</f>
        <v>0.979166666666667</v>
      </c>
      <c r="Q7" s="18">
        <v>2</v>
      </c>
      <c r="R7" s="22">
        <f t="shared" si="0"/>
        <v>0.0208333333333333</v>
      </c>
      <c r="S7" s="18">
        <v>2</v>
      </c>
      <c r="T7" s="22">
        <f t="shared" si="1"/>
        <v>0.0208333333333333</v>
      </c>
    </row>
    <row r="8" spans="1:20">
      <c r="A8" s="19">
        <v>43465</v>
      </c>
      <c r="B8" s="20">
        <v>129</v>
      </c>
      <c r="C8" s="20">
        <v>116.565891</v>
      </c>
      <c r="D8" s="20">
        <v>15037</v>
      </c>
      <c r="E8" s="20">
        <v>934</v>
      </c>
      <c r="F8" s="20">
        <v>-120</v>
      </c>
      <c r="G8" s="20">
        <v>174.436541</v>
      </c>
      <c r="H8" s="20">
        <v>150.03876</v>
      </c>
      <c r="I8" s="20">
        <v>19355</v>
      </c>
      <c r="J8" s="20">
        <v>934</v>
      </c>
      <c r="K8" s="20">
        <v>3</v>
      </c>
      <c r="L8" s="20">
        <v>147.542017</v>
      </c>
      <c r="M8" s="20">
        <v>210.682171</v>
      </c>
      <c r="N8" s="20">
        <v>87.141676</v>
      </c>
      <c r="O8" s="20">
        <v>107</v>
      </c>
      <c r="P8" s="22">
        <f>O8/B8</f>
        <v>0.829457364341085</v>
      </c>
      <c r="Q8" s="20">
        <v>22</v>
      </c>
      <c r="R8" s="22">
        <f t="shared" si="0"/>
        <v>0.170542635658915</v>
      </c>
      <c r="S8" s="20">
        <v>22</v>
      </c>
      <c r="T8" s="22">
        <f t="shared" si="1"/>
        <v>0.170542635658915</v>
      </c>
    </row>
    <row r="9" spans="1:20">
      <c r="A9" s="17">
        <v>43830</v>
      </c>
      <c r="B9" s="18">
        <v>18</v>
      </c>
      <c r="C9" s="18">
        <v>139.777778</v>
      </c>
      <c r="D9" s="18">
        <v>2516</v>
      </c>
      <c r="E9" s="18">
        <v>375</v>
      </c>
      <c r="F9" s="18">
        <v>24</v>
      </c>
      <c r="G9" s="18">
        <v>96.435627</v>
      </c>
      <c r="H9" s="18">
        <v>139.777778</v>
      </c>
      <c r="I9" s="18">
        <v>2516</v>
      </c>
      <c r="J9" s="18">
        <v>375</v>
      </c>
      <c r="K9" s="18">
        <v>24</v>
      </c>
      <c r="L9" s="18">
        <v>96.435627</v>
      </c>
      <c r="M9" s="18">
        <v>211.666667</v>
      </c>
      <c r="N9" s="18">
        <v>103.387905</v>
      </c>
      <c r="O9" s="18">
        <v>18</v>
      </c>
      <c r="P9" s="22">
        <f>O9/B9</f>
        <v>1</v>
      </c>
      <c r="Q9" s="18">
        <v>0</v>
      </c>
      <c r="R9" s="22">
        <f t="shared" si="0"/>
        <v>0</v>
      </c>
      <c r="S9" s="18">
        <v>0</v>
      </c>
      <c r="T9" s="22">
        <f t="shared" si="1"/>
        <v>0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A7" sqref="$A7:$XFD7"/>
    </sheetView>
  </sheetViews>
  <sheetFormatPr defaultColWidth="8.72727272727273" defaultRowHeight="14" outlineLevelRow="7"/>
  <cols>
    <col min="1" max="1" width="9.72727272727273"/>
    <col min="3" max="3" width="10.7272727272727"/>
    <col min="7" max="7" width="9.72727272727273"/>
    <col min="8" max="8" width="11.7272727272727"/>
    <col min="12" max="12" width="10.7272727272727" customWidth="1"/>
    <col min="13" max="14" width="10.7272727272727"/>
    <col min="18" max="18" width="12.8181818181818"/>
  </cols>
  <sheetData>
    <row r="1" customHeight="1" spans="1:17">
      <c r="A1" s="13"/>
      <c r="B1" s="13" t="s">
        <v>2</v>
      </c>
      <c r="C1" s="13"/>
      <c r="D1" s="13"/>
      <c r="E1" s="13"/>
      <c r="F1" s="13"/>
      <c r="G1" s="13"/>
      <c r="H1" s="13" t="s">
        <v>3</v>
      </c>
      <c r="I1" s="13"/>
      <c r="J1" s="13"/>
      <c r="K1" s="13"/>
      <c r="L1" s="13"/>
      <c r="M1" s="13" t="s">
        <v>4</v>
      </c>
      <c r="N1" s="13"/>
      <c r="O1" s="13" t="s">
        <v>5</v>
      </c>
      <c r="P1" s="13" t="s">
        <v>6</v>
      </c>
      <c r="Q1" s="13" t="s">
        <v>7</v>
      </c>
    </row>
    <row r="2" spans="1:17">
      <c r="A2" s="14" t="s">
        <v>16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11</v>
      </c>
      <c r="N2" s="13" t="s">
        <v>15</v>
      </c>
      <c r="O2" s="13" t="s">
        <v>12</v>
      </c>
      <c r="P2" s="13" t="s">
        <v>12</v>
      </c>
      <c r="Q2" s="13" t="s">
        <v>12</v>
      </c>
    </row>
    <row r="3" spans="1:18">
      <c r="A3" s="19">
        <v>42004</v>
      </c>
      <c r="B3" s="20">
        <v>127</v>
      </c>
      <c r="C3" s="20">
        <v>-74.976378</v>
      </c>
      <c r="D3" s="20">
        <v>-9522</v>
      </c>
      <c r="E3" s="20">
        <v>-2</v>
      </c>
      <c r="F3" s="20">
        <v>-149</v>
      </c>
      <c r="G3" s="20">
        <v>40.301338</v>
      </c>
      <c r="H3" s="20">
        <v>-84.519685</v>
      </c>
      <c r="I3" s="20">
        <v>-10734</v>
      </c>
      <c r="J3" s="20">
        <v>-2</v>
      </c>
      <c r="K3" s="20">
        <v>-523</v>
      </c>
      <c r="L3" s="20">
        <v>84.297833</v>
      </c>
      <c r="M3" s="20">
        <v>137.685039</v>
      </c>
      <c r="N3" s="20">
        <v>65.653818</v>
      </c>
      <c r="O3" s="20">
        <v>0</v>
      </c>
      <c r="P3" s="20">
        <v>127</v>
      </c>
      <c r="Q3" s="20">
        <v>62</v>
      </c>
      <c r="R3" s="24">
        <f t="shared" ref="R3:R8" si="0">Q3/P3</f>
        <v>0.488188976377953</v>
      </c>
    </row>
    <row r="4" spans="1:18">
      <c r="A4" s="17">
        <v>42369</v>
      </c>
      <c r="B4" s="18">
        <v>114</v>
      </c>
      <c r="C4" s="18">
        <v>-90.114035</v>
      </c>
      <c r="D4" s="18">
        <v>-10273</v>
      </c>
      <c r="E4" s="18">
        <v>-1</v>
      </c>
      <c r="F4" s="18">
        <v>-223</v>
      </c>
      <c r="G4" s="18">
        <v>39.545819</v>
      </c>
      <c r="H4" s="18">
        <v>-133.491228</v>
      </c>
      <c r="I4" s="18">
        <v>-15218</v>
      </c>
      <c r="J4" s="18">
        <v>-1</v>
      </c>
      <c r="K4" s="18">
        <v>-843</v>
      </c>
      <c r="L4" s="18">
        <v>137.184279</v>
      </c>
      <c r="M4" s="18">
        <v>193.894737</v>
      </c>
      <c r="N4" s="18">
        <v>143.578992</v>
      </c>
      <c r="O4" s="18">
        <v>0</v>
      </c>
      <c r="P4" s="18">
        <v>114</v>
      </c>
      <c r="Q4" s="18">
        <v>78</v>
      </c>
      <c r="R4" s="24">
        <f t="shared" si="0"/>
        <v>0.684210526315789</v>
      </c>
    </row>
    <row r="5" spans="1:18">
      <c r="A5" s="19">
        <v>42735</v>
      </c>
      <c r="B5" s="20">
        <v>122</v>
      </c>
      <c r="C5" s="20">
        <v>-73.508197</v>
      </c>
      <c r="D5" s="20">
        <v>-8968</v>
      </c>
      <c r="E5" s="20">
        <v>-1</v>
      </c>
      <c r="F5" s="20">
        <v>-128</v>
      </c>
      <c r="G5" s="20">
        <v>39.977937</v>
      </c>
      <c r="H5" s="20">
        <v>-84.877049</v>
      </c>
      <c r="I5" s="20">
        <v>-10355</v>
      </c>
      <c r="J5" s="20">
        <v>-1</v>
      </c>
      <c r="K5" s="20">
        <v>-382</v>
      </c>
      <c r="L5" s="20">
        <v>75.35191</v>
      </c>
      <c r="M5" s="20">
        <v>154.368852</v>
      </c>
      <c r="N5" s="20">
        <v>77.610833</v>
      </c>
      <c r="O5" s="20">
        <v>0</v>
      </c>
      <c r="P5" s="20">
        <v>122</v>
      </c>
      <c r="Q5" s="20">
        <v>66</v>
      </c>
      <c r="R5" s="24">
        <f t="shared" si="0"/>
        <v>0.540983606557377</v>
      </c>
    </row>
    <row r="6" spans="1:18">
      <c r="A6" s="17">
        <v>43100</v>
      </c>
      <c r="B6" s="18">
        <v>121</v>
      </c>
      <c r="C6" s="18">
        <v>-65.115702</v>
      </c>
      <c r="D6" s="18">
        <v>-7879</v>
      </c>
      <c r="E6" s="18">
        <v>-1</v>
      </c>
      <c r="F6" s="18">
        <v>-118</v>
      </c>
      <c r="G6" s="18">
        <v>38.732241</v>
      </c>
      <c r="H6" s="18">
        <v>-71.892562</v>
      </c>
      <c r="I6" s="18">
        <v>-8699</v>
      </c>
      <c r="J6" s="18">
        <v>-1</v>
      </c>
      <c r="K6" s="18">
        <v>-451</v>
      </c>
      <c r="L6" s="18">
        <v>72.690646</v>
      </c>
      <c r="M6" s="18">
        <v>137.495868</v>
      </c>
      <c r="N6" s="18">
        <v>61.992355</v>
      </c>
      <c r="O6" s="18">
        <v>0</v>
      </c>
      <c r="P6" s="18">
        <v>121</v>
      </c>
      <c r="Q6" s="18">
        <v>47</v>
      </c>
      <c r="R6" s="24">
        <f t="shared" si="0"/>
        <v>0.388429752066116</v>
      </c>
    </row>
    <row r="7" spans="1:18">
      <c r="A7" s="19">
        <v>43465</v>
      </c>
      <c r="B7" s="20">
        <v>106</v>
      </c>
      <c r="C7" s="20">
        <v>-93.103774</v>
      </c>
      <c r="D7" s="20">
        <v>-9869</v>
      </c>
      <c r="E7" s="20">
        <v>-2</v>
      </c>
      <c r="F7" s="20">
        <v>-176</v>
      </c>
      <c r="G7" s="20">
        <v>35.685646</v>
      </c>
      <c r="H7" s="20">
        <v>-142.660377</v>
      </c>
      <c r="I7" s="20">
        <v>-15122</v>
      </c>
      <c r="J7" s="20">
        <v>-2</v>
      </c>
      <c r="K7" s="20">
        <v>-637</v>
      </c>
      <c r="L7" s="20">
        <v>135.196709</v>
      </c>
      <c r="M7" s="20">
        <v>229.981132</v>
      </c>
      <c r="N7" s="20">
        <v>85.937628</v>
      </c>
      <c r="O7" s="20">
        <v>0</v>
      </c>
      <c r="P7" s="20">
        <v>106</v>
      </c>
      <c r="Q7" s="20">
        <v>85</v>
      </c>
      <c r="R7" s="24">
        <f t="shared" si="0"/>
        <v>0.80188679245283</v>
      </c>
    </row>
    <row r="8" spans="1:18">
      <c r="A8" s="17">
        <v>43830</v>
      </c>
      <c r="B8" s="18">
        <v>17</v>
      </c>
      <c r="C8" s="18">
        <v>-72.352941</v>
      </c>
      <c r="D8" s="18">
        <v>-1230</v>
      </c>
      <c r="E8" s="18">
        <v>-17</v>
      </c>
      <c r="F8" s="18">
        <v>-122</v>
      </c>
      <c r="G8" s="18">
        <v>42.29353</v>
      </c>
      <c r="H8" s="18">
        <v>-91.882353</v>
      </c>
      <c r="I8" s="18">
        <v>-1562</v>
      </c>
      <c r="J8" s="18">
        <v>-17</v>
      </c>
      <c r="K8" s="18">
        <v>-237</v>
      </c>
      <c r="L8" s="18">
        <v>79.407873</v>
      </c>
      <c r="M8" s="18">
        <v>213.588235</v>
      </c>
      <c r="N8" s="18">
        <v>60.509358</v>
      </c>
      <c r="O8" s="18">
        <v>0</v>
      </c>
      <c r="P8" s="18">
        <v>17</v>
      </c>
      <c r="Q8" s="18">
        <v>9</v>
      </c>
      <c r="R8" s="24">
        <f t="shared" si="0"/>
        <v>0.529411764705882</v>
      </c>
    </row>
  </sheetData>
  <mergeCells count="3">
    <mergeCell ref="B1:G1"/>
    <mergeCell ref="H1:L1"/>
    <mergeCell ref="M1:N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1" sqref="E$1:E$1048576"/>
    </sheetView>
  </sheetViews>
  <sheetFormatPr defaultColWidth="8.72727272727273" defaultRowHeight="14" outlineLevelRow="7" outlineLevelCol="4"/>
  <cols>
    <col min="3" max="3" width="9.72727272727273"/>
    <col min="5" max="5" width="12.7272727272727" style="24" customWidth="1"/>
  </cols>
  <sheetData>
    <row r="1" spans="2:3">
      <c r="B1" s="13" t="s">
        <v>17</v>
      </c>
      <c r="C1" s="13" t="s">
        <v>18</v>
      </c>
    </row>
    <row r="2" spans="1:2">
      <c r="A2" s="14" t="s">
        <v>16</v>
      </c>
      <c r="B2" s="14"/>
    </row>
    <row r="3" spans="1:5">
      <c r="A3" s="19">
        <v>42004</v>
      </c>
      <c r="B3" s="20">
        <v>95</v>
      </c>
      <c r="C3" s="18">
        <v>122</v>
      </c>
      <c r="E3" s="24">
        <f t="shared" ref="E3:E8" si="0">B3/C3</f>
        <v>0.778688524590164</v>
      </c>
    </row>
    <row r="4" spans="1:5">
      <c r="A4" s="17">
        <v>42369</v>
      </c>
      <c r="B4" s="18">
        <v>98</v>
      </c>
      <c r="C4" s="18">
        <v>135</v>
      </c>
      <c r="E4" s="24">
        <f t="shared" si="0"/>
        <v>0.725925925925926</v>
      </c>
    </row>
    <row r="5" spans="1:5">
      <c r="A5" s="19">
        <v>42735</v>
      </c>
      <c r="B5" s="20">
        <v>98</v>
      </c>
      <c r="C5" s="20">
        <v>115</v>
      </c>
      <c r="E5" s="24">
        <f t="shared" si="0"/>
        <v>0.852173913043478</v>
      </c>
    </row>
    <row r="6" spans="1:5">
      <c r="A6" s="17">
        <v>43100</v>
      </c>
      <c r="B6" s="18">
        <v>93</v>
      </c>
      <c r="C6" s="18">
        <v>109</v>
      </c>
      <c r="E6" s="24">
        <f t="shared" si="0"/>
        <v>0.853211009174312</v>
      </c>
    </row>
    <row r="7" spans="1:5">
      <c r="A7" s="19">
        <v>43465</v>
      </c>
      <c r="B7" s="20">
        <v>101</v>
      </c>
      <c r="C7" s="20">
        <v>126</v>
      </c>
      <c r="E7" s="24">
        <f t="shared" si="0"/>
        <v>0.801587301587302</v>
      </c>
    </row>
    <row r="8" spans="1:5">
      <c r="A8" s="17">
        <v>43830</v>
      </c>
      <c r="B8" s="18">
        <v>13</v>
      </c>
      <c r="C8" s="18">
        <v>18</v>
      </c>
      <c r="E8" s="24">
        <f t="shared" si="0"/>
        <v>0.722222222222222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5" sqref="B5:D5"/>
    </sheetView>
  </sheetViews>
  <sheetFormatPr defaultColWidth="8.72727272727273" defaultRowHeight="14" outlineLevelRow="7" outlineLevelCol="3"/>
  <cols>
    <col min="4" max="4" width="12.8181818181818" style="24"/>
  </cols>
  <sheetData>
    <row r="1" spans="2:3">
      <c r="B1" s="13" t="s">
        <v>18</v>
      </c>
      <c r="C1" s="13" t="s">
        <v>19</v>
      </c>
    </row>
    <row r="2" spans="1:3">
      <c r="A2" s="14" t="s">
        <v>16</v>
      </c>
      <c r="B2" s="14"/>
      <c r="C2" s="14"/>
    </row>
    <row r="3" spans="1:4">
      <c r="A3" s="19">
        <v>42004</v>
      </c>
      <c r="B3" s="20">
        <v>124</v>
      </c>
      <c r="C3" s="20">
        <v>94</v>
      </c>
      <c r="D3" s="24">
        <f t="shared" ref="D3:D8" si="0">C3/B3</f>
        <v>0.758064516129032</v>
      </c>
    </row>
    <row r="4" spans="1:4">
      <c r="A4" s="17">
        <v>42369</v>
      </c>
      <c r="B4" s="18">
        <v>112</v>
      </c>
      <c r="C4" s="18">
        <v>82</v>
      </c>
      <c r="D4" s="24">
        <f t="shared" si="0"/>
        <v>0.732142857142857</v>
      </c>
    </row>
    <row r="5" spans="1:4">
      <c r="A5" s="19">
        <v>42735</v>
      </c>
      <c r="B5" s="20">
        <v>129</v>
      </c>
      <c r="C5" s="20">
        <v>100</v>
      </c>
      <c r="D5" s="24">
        <f t="shared" si="0"/>
        <v>0.775193798449612</v>
      </c>
    </row>
    <row r="6" spans="1:4">
      <c r="A6" s="17">
        <v>43100</v>
      </c>
      <c r="B6" s="18">
        <v>136</v>
      </c>
      <c r="C6" s="18">
        <v>107</v>
      </c>
      <c r="D6" s="24">
        <f t="shared" si="0"/>
        <v>0.786764705882353</v>
      </c>
    </row>
    <row r="7" spans="1:4">
      <c r="A7" s="19">
        <v>43465</v>
      </c>
      <c r="B7" s="20">
        <v>119</v>
      </c>
      <c r="C7" s="20">
        <v>91</v>
      </c>
      <c r="D7" s="24">
        <f t="shared" si="0"/>
        <v>0.764705882352941</v>
      </c>
    </row>
    <row r="8" spans="1:4">
      <c r="A8" s="17">
        <v>43830</v>
      </c>
      <c r="B8" s="18">
        <v>20</v>
      </c>
      <c r="C8" s="18">
        <v>18</v>
      </c>
      <c r="D8" s="24">
        <f t="shared" si="0"/>
        <v>0.9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I16" sqref="I16"/>
    </sheetView>
  </sheetViews>
  <sheetFormatPr defaultColWidth="8.72727272727273" defaultRowHeight="14"/>
  <cols>
    <col min="21" max="21" width="7.54545454545455" customWidth="1"/>
  </cols>
  <sheetData>
    <row r="1" customHeight="1" spans="1:19">
      <c r="A1" s="13" t="s">
        <v>2</v>
      </c>
      <c r="B1" s="13"/>
      <c r="C1" s="13"/>
      <c r="D1" s="13"/>
      <c r="E1" s="13"/>
      <c r="F1" s="13"/>
      <c r="G1" s="13" t="s">
        <v>3</v>
      </c>
      <c r="H1" s="13"/>
      <c r="I1" s="13"/>
      <c r="J1" s="13"/>
      <c r="K1" s="13"/>
      <c r="L1" s="13" t="s">
        <v>4</v>
      </c>
      <c r="M1" s="13"/>
      <c r="O1" s="13" t="s">
        <v>5</v>
      </c>
      <c r="P1" s="13"/>
      <c r="Q1" s="13" t="s">
        <v>6</v>
      </c>
      <c r="R1" s="13"/>
      <c r="S1" s="13" t="s">
        <v>7</v>
      </c>
    </row>
    <row r="2" spans="1:19">
      <c r="A2" s="13"/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11</v>
      </c>
      <c r="N2" s="13" t="s">
        <v>15</v>
      </c>
      <c r="O2" s="13" t="s">
        <v>12</v>
      </c>
      <c r="P2" s="13"/>
      <c r="Q2" s="13" t="s">
        <v>12</v>
      </c>
      <c r="R2" s="13"/>
      <c r="S2" s="13" t="s">
        <v>12</v>
      </c>
    </row>
    <row r="3" spans="1:19">
      <c r="A3" s="14" t="s">
        <v>16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1">
      <c r="A4" s="19">
        <v>42004</v>
      </c>
      <c r="B4" s="20">
        <v>102</v>
      </c>
      <c r="C4" s="20">
        <v>1.088235</v>
      </c>
      <c r="D4" s="20">
        <v>111</v>
      </c>
      <c r="E4" s="20">
        <v>369</v>
      </c>
      <c r="F4" s="20">
        <v>-131</v>
      </c>
      <c r="G4" s="20">
        <v>106.076481</v>
      </c>
      <c r="H4" s="20">
        <v>3.382353</v>
      </c>
      <c r="I4" s="20">
        <v>345</v>
      </c>
      <c r="J4" s="20">
        <v>369</v>
      </c>
      <c r="K4" s="20">
        <v>-404</v>
      </c>
      <c r="L4" s="20">
        <v>121.200272</v>
      </c>
      <c r="M4" s="20">
        <v>130.490196</v>
      </c>
      <c r="N4" s="20">
        <v>53.672041</v>
      </c>
      <c r="O4" s="20">
        <v>45</v>
      </c>
      <c r="P4" s="22">
        <f t="shared" ref="P4:P9" si="0">O4/$B4</f>
        <v>0.441176470588235</v>
      </c>
      <c r="Q4" s="20">
        <v>57</v>
      </c>
      <c r="R4" s="22">
        <f t="shared" ref="R4:R9" si="1">Q4/$B4</f>
        <v>0.558823529411765</v>
      </c>
      <c r="S4" s="20">
        <v>28</v>
      </c>
      <c r="T4" s="22">
        <f t="shared" ref="T4:T9" si="2">S4/$B4</f>
        <v>0.274509803921569</v>
      </c>
      <c r="U4" s="24">
        <f t="shared" ref="U4:U9" si="3">S4/Q4</f>
        <v>0.491228070175439</v>
      </c>
    </row>
    <row r="5" s="12" customFormat="1" spans="1:21">
      <c r="A5" s="15">
        <v>42369</v>
      </c>
      <c r="B5" s="16">
        <v>120</v>
      </c>
      <c r="C5" s="16">
        <v>-13.716667</v>
      </c>
      <c r="D5" s="16">
        <v>-1646</v>
      </c>
      <c r="E5" s="16">
        <v>556</v>
      </c>
      <c r="F5" s="16">
        <v>-137</v>
      </c>
      <c r="G5" s="16">
        <v>136.022624</v>
      </c>
      <c r="H5" s="16">
        <v>-20.291667</v>
      </c>
      <c r="I5" s="16">
        <v>-2435</v>
      </c>
      <c r="J5" s="16">
        <v>556</v>
      </c>
      <c r="K5" s="16">
        <v>-501</v>
      </c>
      <c r="L5" s="16">
        <v>174.635534</v>
      </c>
      <c r="M5" s="16">
        <v>193.983333</v>
      </c>
      <c r="N5" s="16">
        <v>139.348423</v>
      </c>
      <c r="O5" s="16">
        <v>45</v>
      </c>
      <c r="P5" s="21">
        <f t="shared" si="0"/>
        <v>0.375</v>
      </c>
      <c r="Q5" s="16">
        <v>75</v>
      </c>
      <c r="R5" s="21">
        <f t="shared" si="1"/>
        <v>0.625</v>
      </c>
      <c r="S5" s="16">
        <v>58</v>
      </c>
      <c r="T5" s="21">
        <f t="shared" si="2"/>
        <v>0.483333333333333</v>
      </c>
      <c r="U5" s="23">
        <f t="shared" si="3"/>
        <v>0.773333333333333</v>
      </c>
    </row>
    <row r="6" s="12" customFormat="1" spans="1:21">
      <c r="A6" s="15">
        <v>42735</v>
      </c>
      <c r="B6" s="16">
        <v>110</v>
      </c>
      <c r="C6" s="16">
        <v>-2.181818</v>
      </c>
      <c r="D6" s="16">
        <v>-240</v>
      </c>
      <c r="E6" s="16">
        <v>363</v>
      </c>
      <c r="F6" s="16">
        <v>-128</v>
      </c>
      <c r="G6" s="16">
        <v>104.820702</v>
      </c>
      <c r="H6" s="16">
        <v>-2.318182</v>
      </c>
      <c r="I6" s="16">
        <v>-255</v>
      </c>
      <c r="J6" s="16">
        <v>363</v>
      </c>
      <c r="K6" s="16">
        <v>-382</v>
      </c>
      <c r="L6" s="16">
        <v>117.684381</v>
      </c>
      <c r="M6" s="16">
        <v>154.018182</v>
      </c>
      <c r="N6" s="16">
        <v>53.049913</v>
      </c>
      <c r="O6" s="16">
        <v>50</v>
      </c>
      <c r="P6" s="21">
        <f t="shared" si="0"/>
        <v>0.454545454545455</v>
      </c>
      <c r="Q6" s="16">
        <v>60</v>
      </c>
      <c r="R6" s="21">
        <f t="shared" si="1"/>
        <v>0.545454545454545</v>
      </c>
      <c r="S6" s="16">
        <v>34</v>
      </c>
      <c r="T6" s="21">
        <f t="shared" si="2"/>
        <v>0.309090909090909</v>
      </c>
      <c r="U6" s="23">
        <f t="shared" si="3"/>
        <v>0.566666666666667</v>
      </c>
    </row>
    <row r="7" spans="1:21">
      <c r="A7" s="17">
        <v>43100</v>
      </c>
      <c r="B7" s="18">
        <v>109</v>
      </c>
      <c r="C7" s="18">
        <v>19.155963</v>
      </c>
      <c r="D7" s="18">
        <v>2088</v>
      </c>
      <c r="E7" s="18">
        <v>376</v>
      </c>
      <c r="F7" s="18">
        <v>-118</v>
      </c>
      <c r="G7" s="18">
        <v>102.892534</v>
      </c>
      <c r="H7" s="18">
        <v>22.724771</v>
      </c>
      <c r="I7" s="18">
        <v>2477</v>
      </c>
      <c r="J7" s="18">
        <v>376</v>
      </c>
      <c r="K7" s="18">
        <v>-293</v>
      </c>
      <c r="L7" s="18">
        <v>105.069454</v>
      </c>
      <c r="M7" s="18">
        <v>131.614679</v>
      </c>
      <c r="N7" s="18">
        <v>52.291368</v>
      </c>
      <c r="O7" s="18">
        <v>57</v>
      </c>
      <c r="P7" s="22">
        <f t="shared" si="0"/>
        <v>0.522935779816514</v>
      </c>
      <c r="Q7" s="18">
        <v>52</v>
      </c>
      <c r="R7" s="22">
        <f t="shared" si="1"/>
        <v>0.477064220183486</v>
      </c>
      <c r="S7" s="18">
        <v>20</v>
      </c>
      <c r="T7" s="22">
        <f t="shared" si="2"/>
        <v>0.18348623853211</v>
      </c>
      <c r="U7" s="24">
        <f t="shared" si="3"/>
        <v>0.384615384615385</v>
      </c>
    </row>
    <row r="8" spans="1:21">
      <c r="A8" s="19">
        <v>43465</v>
      </c>
      <c r="B8" s="20">
        <v>110</v>
      </c>
      <c r="C8" s="20">
        <v>17.818182</v>
      </c>
      <c r="D8" s="20">
        <v>1960</v>
      </c>
      <c r="E8" s="20">
        <v>608</v>
      </c>
      <c r="F8" s="20">
        <v>-176</v>
      </c>
      <c r="G8" s="20">
        <v>145.66678</v>
      </c>
      <c r="H8" s="20">
        <v>14.481818</v>
      </c>
      <c r="I8" s="20">
        <v>1593</v>
      </c>
      <c r="J8" s="20">
        <v>608</v>
      </c>
      <c r="K8" s="20">
        <v>-637</v>
      </c>
      <c r="L8" s="20">
        <v>187.297915</v>
      </c>
      <c r="M8" s="20">
        <v>217.581818</v>
      </c>
      <c r="N8" s="20">
        <v>85.998441</v>
      </c>
      <c r="O8" s="20">
        <v>53</v>
      </c>
      <c r="P8" s="22">
        <f t="shared" si="0"/>
        <v>0.481818181818182</v>
      </c>
      <c r="Q8" s="20">
        <v>57</v>
      </c>
      <c r="R8" s="22">
        <f t="shared" si="1"/>
        <v>0.518181818181818</v>
      </c>
      <c r="S8" s="20">
        <v>45</v>
      </c>
      <c r="T8" s="22">
        <f t="shared" si="2"/>
        <v>0.409090909090909</v>
      </c>
      <c r="U8" s="24">
        <f t="shared" si="3"/>
        <v>0.789473684210526</v>
      </c>
    </row>
    <row r="9" spans="1:21">
      <c r="A9" s="17">
        <v>43830</v>
      </c>
      <c r="B9" s="18">
        <v>21</v>
      </c>
      <c r="C9" s="18">
        <v>56.952381</v>
      </c>
      <c r="D9" s="18">
        <v>1196</v>
      </c>
      <c r="E9" s="18">
        <v>375</v>
      </c>
      <c r="F9" s="18">
        <v>-118</v>
      </c>
      <c r="G9" s="18">
        <v>143.761426</v>
      </c>
      <c r="H9" s="18">
        <v>47.666667</v>
      </c>
      <c r="I9" s="18">
        <v>1001</v>
      </c>
      <c r="J9" s="18">
        <v>375</v>
      </c>
      <c r="K9" s="18">
        <v>-237</v>
      </c>
      <c r="L9" s="18">
        <v>159.45041</v>
      </c>
      <c r="M9" s="18">
        <v>199.619048</v>
      </c>
      <c r="N9" s="18">
        <v>47.027095</v>
      </c>
      <c r="O9" s="18">
        <v>12</v>
      </c>
      <c r="P9" s="22">
        <f t="shared" si="0"/>
        <v>0.571428571428571</v>
      </c>
      <c r="Q9" s="18">
        <v>9</v>
      </c>
      <c r="R9" s="22">
        <f t="shared" si="1"/>
        <v>0.428571428571429</v>
      </c>
      <c r="S9" s="18">
        <v>5</v>
      </c>
      <c r="T9" s="22">
        <f t="shared" si="2"/>
        <v>0.238095238095238</v>
      </c>
      <c r="U9" s="24">
        <f t="shared" si="3"/>
        <v>0.555555555555556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P9" sqref="P9"/>
    </sheetView>
  </sheetViews>
  <sheetFormatPr defaultColWidth="8.72727272727273" defaultRowHeight="14"/>
  <cols>
    <col min="21" max="21" width="7.54545454545455" customWidth="1"/>
  </cols>
  <sheetData>
    <row r="1" customHeight="1" spans="1:19">
      <c r="A1" s="13" t="s">
        <v>2</v>
      </c>
      <c r="B1" s="13"/>
      <c r="C1" s="13"/>
      <c r="D1" s="13"/>
      <c r="E1" s="13"/>
      <c r="F1" s="13"/>
      <c r="G1" s="13" t="s">
        <v>3</v>
      </c>
      <c r="H1" s="13"/>
      <c r="I1" s="13"/>
      <c r="J1" s="13"/>
      <c r="K1" s="13"/>
      <c r="L1" s="13" t="s">
        <v>4</v>
      </c>
      <c r="M1" s="13"/>
      <c r="P1" s="13" t="s">
        <v>5</v>
      </c>
      <c r="Q1" s="13" t="s">
        <v>6</v>
      </c>
      <c r="R1" s="13"/>
      <c r="S1" s="13" t="s">
        <v>7</v>
      </c>
    </row>
    <row r="2" spans="1:19">
      <c r="A2" s="13"/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11</v>
      </c>
      <c r="N2" s="13" t="s">
        <v>15</v>
      </c>
      <c r="O2" s="13" t="s">
        <v>12</v>
      </c>
      <c r="P2" s="13"/>
      <c r="Q2" s="13" t="s">
        <v>12</v>
      </c>
      <c r="R2" s="13"/>
      <c r="S2" s="13" t="s">
        <v>12</v>
      </c>
    </row>
    <row r="3" spans="1:19">
      <c r="A3" s="14" t="s">
        <v>16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="12" customFormat="1" spans="1:21">
      <c r="A4" s="15">
        <v>42004</v>
      </c>
      <c r="B4" s="16">
        <v>121</v>
      </c>
      <c r="C4" s="16">
        <v>-8.487603</v>
      </c>
      <c r="D4" s="16">
        <v>-1027</v>
      </c>
      <c r="E4" s="16">
        <v>385</v>
      </c>
      <c r="F4" s="16">
        <v>-149</v>
      </c>
      <c r="G4" s="16">
        <v>112.018831</v>
      </c>
      <c r="H4" s="16">
        <v>-7.61157</v>
      </c>
      <c r="I4" s="16">
        <v>-921</v>
      </c>
      <c r="J4" s="16">
        <v>385</v>
      </c>
      <c r="K4" s="16">
        <v>-523</v>
      </c>
      <c r="L4" s="16">
        <v>133.6288</v>
      </c>
      <c r="M4" s="16">
        <v>145.983471</v>
      </c>
      <c r="N4" s="16">
        <v>72.794343</v>
      </c>
      <c r="O4" s="16">
        <v>45</v>
      </c>
      <c r="P4" s="21">
        <f t="shared" ref="P4:P9" si="0">O4/$B4</f>
        <v>0.371900826446281</v>
      </c>
      <c r="Q4" s="16">
        <v>76</v>
      </c>
      <c r="R4" s="21">
        <f t="shared" ref="R4:R9" si="1">Q4/$B4</f>
        <v>0.628099173553719</v>
      </c>
      <c r="S4" s="16">
        <v>40</v>
      </c>
      <c r="T4" s="21">
        <f t="shared" ref="T4:T9" si="2">S4/$B4</f>
        <v>0.330578512396694</v>
      </c>
      <c r="U4" s="23">
        <f t="shared" ref="U4:U9" si="3">S4/Q4</f>
        <v>0.526315789473684</v>
      </c>
    </row>
    <row r="5" spans="1:21">
      <c r="A5" s="17">
        <v>42369</v>
      </c>
      <c r="B5" s="18">
        <v>111</v>
      </c>
      <c r="C5" s="18">
        <v>19.45045</v>
      </c>
      <c r="D5" s="18">
        <v>2159</v>
      </c>
      <c r="E5" s="18">
        <v>533</v>
      </c>
      <c r="F5" s="18">
        <v>-223</v>
      </c>
      <c r="G5" s="18">
        <v>145.701796</v>
      </c>
      <c r="H5" s="18">
        <v>18.594595</v>
      </c>
      <c r="I5" s="18">
        <v>2064</v>
      </c>
      <c r="J5" s="18">
        <v>533</v>
      </c>
      <c r="K5" s="18">
        <v>-843</v>
      </c>
      <c r="L5" s="18">
        <v>195.780925</v>
      </c>
      <c r="M5" s="18">
        <v>182.774775</v>
      </c>
      <c r="N5" s="18">
        <v>108.320961</v>
      </c>
      <c r="O5" s="18">
        <v>55</v>
      </c>
      <c r="P5" s="22">
        <f t="shared" si="0"/>
        <v>0.495495495495495</v>
      </c>
      <c r="Q5" s="18">
        <v>56</v>
      </c>
      <c r="R5" s="22">
        <f t="shared" si="1"/>
        <v>0.504504504504504</v>
      </c>
      <c r="S5" s="18">
        <v>37</v>
      </c>
      <c r="T5" s="22">
        <f t="shared" si="2"/>
        <v>0.333333333333333</v>
      </c>
      <c r="U5" s="24">
        <f t="shared" si="3"/>
        <v>0.660714285714286</v>
      </c>
    </row>
    <row r="6" s="12" customFormat="1" spans="1:21">
      <c r="A6" s="15">
        <v>42735</v>
      </c>
      <c r="B6" s="16">
        <v>120</v>
      </c>
      <c r="C6" s="16">
        <v>-4.733333</v>
      </c>
      <c r="D6" s="16">
        <v>-568</v>
      </c>
      <c r="E6" s="16">
        <v>375</v>
      </c>
      <c r="F6" s="16">
        <v>-123</v>
      </c>
      <c r="G6" s="16">
        <v>105.987294</v>
      </c>
      <c r="H6" s="16">
        <v>-3.666667</v>
      </c>
      <c r="I6" s="16">
        <v>-440</v>
      </c>
      <c r="J6" s="16">
        <v>375</v>
      </c>
      <c r="K6" s="16">
        <v>-344</v>
      </c>
      <c r="L6" s="16">
        <v>119.883791</v>
      </c>
      <c r="M6" s="16">
        <v>158.125</v>
      </c>
      <c r="N6" s="16">
        <v>98.016425</v>
      </c>
      <c r="O6" s="16">
        <v>49</v>
      </c>
      <c r="P6" s="21">
        <f t="shared" si="0"/>
        <v>0.408333333333333</v>
      </c>
      <c r="Q6" s="16">
        <v>71</v>
      </c>
      <c r="R6" s="21">
        <f t="shared" si="1"/>
        <v>0.591666666666667</v>
      </c>
      <c r="S6" s="16">
        <v>41</v>
      </c>
      <c r="T6" s="21">
        <f t="shared" si="2"/>
        <v>0.341666666666667</v>
      </c>
      <c r="U6" s="23">
        <f t="shared" si="3"/>
        <v>0.577464788732394</v>
      </c>
    </row>
    <row r="7" s="12" customFormat="1" spans="1:21">
      <c r="A7" s="15">
        <v>43100</v>
      </c>
      <c r="B7" s="16">
        <v>108</v>
      </c>
      <c r="C7" s="16">
        <v>-12.935185</v>
      </c>
      <c r="D7" s="16">
        <v>-1397</v>
      </c>
      <c r="E7" s="16">
        <v>568</v>
      </c>
      <c r="F7" s="16">
        <v>-116</v>
      </c>
      <c r="G7" s="16">
        <v>111.861503</v>
      </c>
      <c r="H7" s="16">
        <v>-21.666667</v>
      </c>
      <c r="I7" s="16">
        <v>-2340</v>
      </c>
      <c r="J7" s="16">
        <v>568</v>
      </c>
      <c r="K7" s="16">
        <v>-451</v>
      </c>
      <c r="L7" s="16">
        <v>129.206637</v>
      </c>
      <c r="M7" s="16">
        <v>138.888889</v>
      </c>
      <c r="N7" s="16">
        <v>64.351304</v>
      </c>
      <c r="O7" s="16">
        <v>37</v>
      </c>
      <c r="P7" s="21">
        <f t="shared" si="0"/>
        <v>0.342592592592593</v>
      </c>
      <c r="Q7" s="16">
        <v>71</v>
      </c>
      <c r="R7" s="21">
        <f t="shared" si="1"/>
        <v>0.657407407407407</v>
      </c>
      <c r="S7" s="16">
        <v>29</v>
      </c>
      <c r="T7" s="21">
        <f t="shared" si="2"/>
        <v>0.268518518518519</v>
      </c>
      <c r="U7" s="23">
        <f t="shared" si="3"/>
        <v>0.408450704225352</v>
      </c>
    </row>
    <row r="8" spans="1:21">
      <c r="A8" s="19">
        <v>43465</v>
      </c>
      <c r="B8" s="20">
        <v>126</v>
      </c>
      <c r="C8" s="20">
        <v>25.460317</v>
      </c>
      <c r="D8" s="20">
        <v>3208</v>
      </c>
      <c r="E8" s="20">
        <v>934</v>
      </c>
      <c r="F8" s="20">
        <v>-136</v>
      </c>
      <c r="G8" s="20">
        <v>184.839461</v>
      </c>
      <c r="H8" s="20">
        <v>20.952381</v>
      </c>
      <c r="I8" s="20">
        <v>2640</v>
      </c>
      <c r="J8" s="20">
        <v>934</v>
      </c>
      <c r="K8" s="20">
        <v>-499</v>
      </c>
      <c r="L8" s="20">
        <v>216.605516</v>
      </c>
      <c r="M8" s="20">
        <v>221.484127</v>
      </c>
      <c r="N8" s="20">
        <v>87.926036</v>
      </c>
      <c r="O8" s="20">
        <v>54</v>
      </c>
      <c r="P8" s="22">
        <f t="shared" si="0"/>
        <v>0.428571428571429</v>
      </c>
      <c r="Q8" s="20">
        <v>72</v>
      </c>
      <c r="R8" s="22">
        <f t="shared" si="1"/>
        <v>0.571428571428571</v>
      </c>
      <c r="S8" s="20">
        <v>62</v>
      </c>
      <c r="T8" s="22">
        <f t="shared" si="2"/>
        <v>0.492063492063492</v>
      </c>
      <c r="U8" s="24">
        <f t="shared" si="3"/>
        <v>0.861111111111111</v>
      </c>
    </row>
    <row r="9" spans="1:21">
      <c r="A9" s="17">
        <v>43830</v>
      </c>
      <c r="B9" s="18">
        <v>14</v>
      </c>
      <c r="C9" s="18">
        <v>6.428571</v>
      </c>
      <c r="D9" s="18">
        <v>90</v>
      </c>
      <c r="E9" s="18">
        <v>227</v>
      </c>
      <c r="F9" s="18">
        <v>-122</v>
      </c>
      <c r="G9" s="18">
        <v>105.739676</v>
      </c>
      <c r="H9" s="18">
        <v>-3.357143</v>
      </c>
      <c r="I9" s="18">
        <v>-47</v>
      </c>
      <c r="J9" s="18">
        <v>227</v>
      </c>
      <c r="K9" s="18">
        <v>-211</v>
      </c>
      <c r="L9" s="18">
        <v>123.359142</v>
      </c>
      <c r="M9" s="18">
        <v>232.071429</v>
      </c>
      <c r="N9" s="18">
        <v>120.016322</v>
      </c>
      <c r="O9" s="18">
        <v>6</v>
      </c>
      <c r="P9" s="22">
        <f t="shared" si="0"/>
        <v>0.428571428571429</v>
      </c>
      <c r="Q9" s="18">
        <v>8</v>
      </c>
      <c r="R9" s="22">
        <f t="shared" si="1"/>
        <v>0.571428571428571</v>
      </c>
      <c r="S9" s="18">
        <v>4</v>
      </c>
      <c r="T9" s="22">
        <f t="shared" si="2"/>
        <v>0.285714285714286</v>
      </c>
      <c r="U9" s="24">
        <f t="shared" si="3"/>
        <v>0.5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K36" sqref="K36"/>
    </sheetView>
  </sheetViews>
  <sheetFormatPr defaultColWidth="8.72727272727273" defaultRowHeight="14"/>
  <cols>
    <col min="7" max="7" width="11.7272727272727" customWidth="1"/>
    <col min="8" max="8" width="11.7272727272727"/>
    <col min="9" max="9" width="5.63636363636364" customWidth="1"/>
    <col min="10" max="11" width="14"/>
    <col min="12" max="12" width="12.8181818181818"/>
  </cols>
  <sheetData>
    <row r="1" customHeight="1" spans="1:7">
      <c r="A1" s="2"/>
      <c r="B1" s="2" t="s">
        <v>20</v>
      </c>
      <c r="C1" s="2" t="s">
        <v>2</v>
      </c>
      <c r="D1" s="2"/>
      <c r="E1" s="2" t="s">
        <v>3</v>
      </c>
      <c r="F1" s="2"/>
      <c r="G1" s="3"/>
    </row>
    <row r="2" spans="1:12">
      <c r="A2" s="2"/>
      <c r="B2" s="2"/>
      <c r="C2" s="2" t="s">
        <v>10</v>
      </c>
      <c r="D2" s="2" t="s">
        <v>12</v>
      </c>
      <c r="E2" s="2" t="s">
        <v>11</v>
      </c>
      <c r="F2" s="2" t="s">
        <v>12</v>
      </c>
      <c r="G2" s="2" t="s">
        <v>11</v>
      </c>
      <c r="K2" t="s">
        <v>21</v>
      </c>
      <c r="L2" t="s">
        <v>22</v>
      </c>
    </row>
    <row r="3" spans="1:7">
      <c r="A3" s="4" t="s">
        <v>16</v>
      </c>
      <c r="B3" s="4" t="s">
        <v>23</v>
      </c>
      <c r="C3" s="4"/>
      <c r="D3" s="4"/>
      <c r="E3" s="4"/>
      <c r="F3" s="4"/>
      <c r="G3" s="4"/>
    </row>
    <row r="4" s="1" customFormat="1" customHeight="1" spans="1:9">
      <c r="A4" s="5">
        <v>2014</v>
      </c>
      <c r="B4" s="5">
        <v>0</v>
      </c>
      <c r="C4" s="6">
        <v>24</v>
      </c>
      <c r="D4" s="6">
        <v>0</v>
      </c>
      <c r="E4" s="6" t="s">
        <v>24</v>
      </c>
      <c r="F4" s="6">
        <v>0</v>
      </c>
      <c r="G4" s="6" t="s">
        <v>24</v>
      </c>
      <c r="H4" s="1">
        <f>SUM(D4:D10)</f>
        <v>241</v>
      </c>
      <c r="I4" s="1">
        <f>SUM(C4:C10)</f>
        <v>247</v>
      </c>
    </row>
    <row r="5" spans="1:12">
      <c r="A5" s="7"/>
      <c r="B5" s="4">
        <v>3</v>
      </c>
      <c r="C5" s="8">
        <v>39</v>
      </c>
      <c r="D5" s="8">
        <v>4104</v>
      </c>
      <c r="E5" s="8">
        <v>105.230769</v>
      </c>
      <c r="F5" s="8">
        <v>4104</v>
      </c>
      <c r="G5" s="8">
        <v>105.230769</v>
      </c>
      <c r="H5">
        <f>D5+D6</f>
        <v>8997</v>
      </c>
      <c r="I5">
        <f>C5+C6</f>
        <v>81</v>
      </c>
      <c r="J5">
        <f>H5/I5</f>
        <v>111.074074074074</v>
      </c>
      <c r="K5">
        <f>J5/-J7</f>
        <v>1.80133834153935</v>
      </c>
      <c r="L5">
        <f>I5/I7</f>
        <v>0.570422535211268</v>
      </c>
    </row>
    <row r="6" spans="1:7">
      <c r="A6" s="7"/>
      <c r="B6" s="9">
        <v>4</v>
      </c>
      <c r="C6" s="10">
        <v>42</v>
      </c>
      <c r="D6" s="10">
        <v>4893</v>
      </c>
      <c r="E6" s="10">
        <v>116.5</v>
      </c>
      <c r="F6" s="10">
        <v>4893</v>
      </c>
      <c r="G6" s="10">
        <v>116.5</v>
      </c>
    </row>
    <row r="7" spans="1:10">
      <c r="A7" s="7"/>
      <c r="B7" s="4">
        <v>5</v>
      </c>
      <c r="C7" s="8">
        <v>15</v>
      </c>
      <c r="D7" s="8">
        <v>-535</v>
      </c>
      <c r="E7" s="8">
        <v>-35.666667</v>
      </c>
      <c r="F7" s="8">
        <v>-535</v>
      </c>
      <c r="G7" s="8">
        <v>-35.666667</v>
      </c>
      <c r="H7">
        <f>SUM(D7:D10)</f>
        <v>-8756</v>
      </c>
      <c r="I7">
        <f>SUM(C7:C10)</f>
        <v>142</v>
      </c>
      <c r="J7">
        <f t="shared" ref="J7:J12" si="0">H7/I7</f>
        <v>-61.6619718309859</v>
      </c>
    </row>
    <row r="8" spans="1:7">
      <c r="A8" s="7"/>
      <c r="B8" s="9">
        <v>6</v>
      </c>
      <c r="C8" s="10">
        <v>18</v>
      </c>
      <c r="D8" s="10">
        <v>-619</v>
      </c>
      <c r="E8" s="10">
        <v>-34.388889</v>
      </c>
      <c r="F8" s="10">
        <v>-619</v>
      </c>
      <c r="G8" s="10">
        <v>-34.388889</v>
      </c>
    </row>
    <row r="9" spans="1:10">
      <c r="A9" s="7"/>
      <c r="B9" s="4">
        <v>7</v>
      </c>
      <c r="C9" s="8">
        <v>48</v>
      </c>
      <c r="D9" s="8">
        <v>-3254</v>
      </c>
      <c r="E9" s="8">
        <v>-67.791667</v>
      </c>
      <c r="F9" s="8">
        <v>-3326</v>
      </c>
      <c r="G9" s="8">
        <v>-69.291667</v>
      </c>
      <c r="H9">
        <f>F9+F7</f>
        <v>-3861</v>
      </c>
      <c r="I9">
        <f>C7+C9</f>
        <v>63</v>
      </c>
      <c r="J9">
        <f t="shared" si="0"/>
        <v>-61.2857142857143</v>
      </c>
    </row>
    <row r="10" spans="1:10">
      <c r="A10" s="7"/>
      <c r="B10" s="9">
        <v>8</v>
      </c>
      <c r="C10" s="10">
        <v>61</v>
      </c>
      <c r="D10" s="10">
        <v>-4348</v>
      </c>
      <c r="E10" s="10">
        <v>-71.278689</v>
      </c>
      <c r="F10" s="10">
        <v>-5316</v>
      </c>
      <c r="G10" s="10">
        <v>-87.147541</v>
      </c>
      <c r="H10">
        <f>F10+F8</f>
        <v>-5935</v>
      </c>
      <c r="I10">
        <f>C8+C10</f>
        <v>79</v>
      </c>
      <c r="J10">
        <f t="shared" si="0"/>
        <v>-75.126582278481</v>
      </c>
    </row>
    <row r="11" s="1" customFormat="1" customHeight="1" spans="1:9">
      <c r="A11" s="5">
        <v>2015</v>
      </c>
      <c r="B11" s="5">
        <v>0</v>
      </c>
      <c r="C11" s="6">
        <v>16</v>
      </c>
      <c r="D11" s="6">
        <v>0</v>
      </c>
      <c r="E11" s="6" t="s">
        <v>24</v>
      </c>
      <c r="F11" s="6">
        <v>0</v>
      </c>
      <c r="G11" s="6" t="s">
        <v>24</v>
      </c>
      <c r="H11" s="1">
        <f>SUM(D11:D17)</f>
        <v>-76</v>
      </c>
      <c r="I11" s="1">
        <f>SUM(C11:C17)</f>
        <v>247</v>
      </c>
    </row>
    <row r="12" spans="1:12">
      <c r="A12" s="11"/>
      <c r="B12" s="9">
        <v>3</v>
      </c>
      <c r="C12" s="10">
        <v>42</v>
      </c>
      <c r="D12" s="10">
        <v>5398</v>
      </c>
      <c r="E12" s="10">
        <v>128.52381</v>
      </c>
      <c r="F12" s="10">
        <v>5398</v>
      </c>
      <c r="G12" s="10">
        <v>128.52381</v>
      </c>
      <c r="H12">
        <f>D12+D13</f>
        <v>12250</v>
      </c>
      <c r="I12">
        <f>C12+C13</f>
        <v>89</v>
      </c>
      <c r="J12">
        <f t="shared" ref="J12:J17" si="1">H12/I12</f>
        <v>137.640449438202</v>
      </c>
      <c r="K12">
        <f>J12/-J14</f>
        <v>1.58566800423696</v>
      </c>
      <c r="L12">
        <f>I12/I14</f>
        <v>0.626760563380282</v>
      </c>
    </row>
    <row r="13" spans="1:7">
      <c r="A13" s="11"/>
      <c r="B13" s="4">
        <v>4</v>
      </c>
      <c r="C13" s="8">
        <v>47</v>
      </c>
      <c r="D13" s="8">
        <v>6852</v>
      </c>
      <c r="E13" s="8">
        <v>145.787234</v>
      </c>
      <c r="F13" s="8">
        <v>6852</v>
      </c>
      <c r="G13" s="8">
        <v>145.787234</v>
      </c>
    </row>
    <row r="14" spans="1:10">
      <c r="A14" s="11"/>
      <c r="B14" s="9">
        <v>5</v>
      </c>
      <c r="C14" s="10">
        <v>12</v>
      </c>
      <c r="D14" s="10">
        <v>-585</v>
      </c>
      <c r="E14" s="10">
        <v>-48.75</v>
      </c>
      <c r="F14" s="10">
        <v>-585</v>
      </c>
      <c r="G14" s="10">
        <v>-48.75</v>
      </c>
      <c r="H14">
        <f>SUM(D14:D17)</f>
        <v>-12326</v>
      </c>
      <c r="I14">
        <f>SUM(C14:C17)</f>
        <v>142</v>
      </c>
      <c r="J14">
        <f t="shared" si="1"/>
        <v>-86.8028169014084</v>
      </c>
    </row>
    <row r="15" spans="1:7">
      <c r="A15" s="11"/>
      <c r="B15" s="4">
        <v>6</v>
      </c>
      <c r="C15" s="8">
        <v>12</v>
      </c>
      <c r="D15" s="8">
        <v>-483</v>
      </c>
      <c r="E15" s="8">
        <v>-40.25</v>
      </c>
      <c r="F15" s="8">
        <v>-483</v>
      </c>
      <c r="G15" s="8">
        <v>-40.25</v>
      </c>
    </row>
    <row r="16" spans="1:10">
      <c r="A16" s="11"/>
      <c r="B16" s="9">
        <v>7</v>
      </c>
      <c r="C16" s="10">
        <v>66</v>
      </c>
      <c r="D16" s="10">
        <v>-6816</v>
      </c>
      <c r="E16" s="10">
        <v>-103.272727</v>
      </c>
      <c r="F16" s="10">
        <v>-7368</v>
      </c>
      <c r="G16" s="10">
        <v>-111.636364</v>
      </c>
      <c r="H16">
        <f>F16+F14</f>
        <v>-7953</v>
      </c>
      <c r="I16">
        <f>C14+C16</f>
        <v>78</v>
      </c>
      <c r="J16">
        <f t="shared" si="1"/>
        <v>-101.961538461538</v>
      </c>
    </row>
    <row r="17" spans="1:10">
      <c r="A17" s="11"/>
      <c r="B17" s="4">
        <v>8</v>
      </c>
      <c r="C17" s="8">
        <v>52</v>
      </c>
      <c r="D17" s="8">
        <v>-4442</v>
      </c>
      <c r="E17" s="8">
        <v>-85.423077</v>
      </c>
      <c r="F17" s="8">
        <v>-4416</v>
      </c>
      <c r="G17" s="8">
        <v>-84.923077</v>
      </c>
      <c r="H17">
        <f>F17+F15</f>
        <v>-4899</v>
      </c>
      <c r="I17">
        <f>C15+C17</f>
        <v>64</v>
      </c>
      <c r="J17">
        <f t="shared" si="1"/>
        <v>-76.546875</v>
      </c>
    </row>
    <row r="18" s="1" customFormat="1" customHeight="1" spans="1:9">
      <c r="A18" s="5">
        <v>2016</v>
      </c>
      <c r="B18" s="5">
        <v>0</v>
      </c>
      <c r="C18" s="6">
        <v>15</v>
      </c>
      <c r="D18" s="6">
        <v>0</v>
      </c>
      <c r="E18" s="6" t="s">
        <v>24</v>
      </c>
      <c r="F18" s="6">
        <v>0</v>
      </c>
      <c r="G18" s="6" t="s">
        <v>24</v>
      </c>
      <c r="H18" s="1">
        <f>SUM(D18:D24)</f>
        <v>-393</v>
      </c>
      <c r="I18" s="1">
        <f>SUM(C18:C24)</f>
        <v>245</v>
      </c>
    </row>
    <row r="19" spans="1:12">
      <c r="A19" s="7"/>
      <c r="B19" s="4">
        <v>3</v>
      </c>
      <c r="C19" s="8">
        <v>46</v>
      </c>
      <c r="D19" s="8">
        <v>4158</v>
      </c>
      <c r="E19" s="8">
        <v>90.391304</v>
      </c>
      <c r="F19" s="8">
        <v>4158</v>
      </c>
      <c r="G19" s="8">
        <v>90.391304</v>
      </c>
      <c r="H19">
        <f>D19+D20</f>
        <v>8469</v>
      </c>
      <c r="I19">
        <f>C19+C20</f>
        <v>89</v>
      </c>
      <c r="J19">
        <f t="shared" ref="J19:J24" si="2">H19/I19</f>
        <v>95.1573033707865</v>
      </c>
      <c r="K19">
        <f>J19/-J21</f>
        <v>1.51401261287304</v>
      </c>
      <c r="L19">
        <f>I19/I21</f>
        <v>0.631205673758865</v>
      </c>
    </row>
    <row r="20" spans="1:7">
      <c r="A20" s="7"/>
      <c r="B20" s="9">
        <v>4</v>
      </c>
      <c r="C20" s="10">
        <v>43</v>
      </c>
      <c r="D20" s="10">
        <v>4311</v>
      </c>
      <c r="E20" s="10">
        <v>100.255814</v>
      </c>
      <c r="F20" s="10">
        <v>4311</v>
      </c>
      <c r="G20" s="10">
        <v>100.255814</v>
      </c>
    </row>
    <row r="21" spans="1:10">
      <c r="A21" s="7"/>
      <c r="B21" s="4">
        <v>5</v>
      </c>
      <c r="C21" s="8">
        <v>17</v>
      </c>
      <c r="D21" s="8">
        <v>-494</v>
      </c>
      <c r="E21" s="8">
        <v>-29.058824</v>
      </c>
      <c r="F21" s="8">
        <v>-494</v>
      </c>
      <c r="G21" s="8">
        <v>-29.058824</v>
      </c>
      <c r="H21">
        <f>SUM(D21:D24)</f>
        <v>-8862</v>
      </c>
      <c r="I21">
        <f>SUM(C21:C24)</f>
        <v>141</v>
      </c>
      <c r="J21">
        <f t="shared" si="2"/>
        <v>-62.8510638297872</v>
      </c>
    </row>
    <row r="22" spans="1:7">
      <c r="A22" s="7"/>
      <c r="B22" s="9">
        <v>6</v>
      </c>
      <c r="C22" s="10">
        <v>22</v>
      </c>
      <c r="D22" s="10">
        <v>-698</v>
      </c>
      <c r="E22" s="10">
        <v>-31.727273</v>
      </c>
      <c r="F22" s="10">
        <v>-698</v>
      </c>
      <c r="G22" s="10">
        <v>-31.727273</v>
      </c>
    </row>
    <row r="23" spans="1:10">
      <c r="A23" s="7"/>
      <c r="B23" s="4">
        <v>7</v>
      </c>
      <c r="C23" s="8">
        <v>47</v>
      </c>
      <c r="D23" s="8">
        <v>-3674</v>
      </c>
      <c r="E23" s="8">
        <v>-78.170213</v>
      </c>
      <c r="F23" s="8">
        <v>-4029</v>
      </c>
      <c r="G23" s="8">
        <v>-85.723404</v>
      </c>
      <c r="H23">
        <f>F23+F21</f>
        <v>-4523</v>
      </c>
      <c r="I23">
        <f>C21+C23</f>
        <v>64</v>
      </c>
      <c r="J23">
        <f t="shared" si="2"/>
        <v>-70.671875</v>
      </c>
    </row>
    <row r="24" spans="1:10">
      <c r="A24" s="7"/>
      <c r="B24" s="9">
        <v>8</v>
      </c>
      <c r="C24" s="10">
        <v>55</v>
      </c>
      <c r="D24" s="10">
        <v>-3996</v>
      </c>
      <c r="E24" s="10">
        <v>-72.654545</v>
      </c>
      <c r="F24" s="10">
        <v>-4173</v>
      </c>
      <c r="G24" s="10">
        <v>-75.872727</v>
      </c>
      <c r="H24">
        <f>F24+F22</f>
        <v>-4871</v>
      </c>
      <c r="I24">
        <f>C22+C24</f>
        <v>77</v>
      </c>
      <c r="J24">
        <f t="shared" si="2"/>
        <v>-63.2597402597403</v>
      </c>
    </row>
    <row r="25" s="1" customFormat="1" customHeight="1" spans="1:9">
      <c r="A25" s="5">
        <v>2017</v>
      </c>
      <c r="B25" s="5">
        <v>0</v>
      </c>
      <c r="C25" s="6">
        <v>29</v>
      </c>
      <c r="D25" s="6">
        <v>0</v>
      </c>
      <c r="E25" s="6" t="s">
        <v>24</v>
      </c>
      <c r="F25" s="6">
        <v>0</v>
      </c>
      <c r="G25" s="6" t="s">
        <v>24</v>
      </c>
      <c r="H25" s="1">
        <f>SUM(D25:D31)</f>
        <v>667</v>
      </c>
      <c r="I25" s="1">
        <f>SUM(C25:C31)</f>
        <v>246</v>
      </c>
    </row>
    <row r="26" spans="1:12">
      <c r="A26" s="11"/>
      <c r="B26" s="9">
        <v>3</v>
      </c>
      <c r="C26" s="10">
        <v>53</v>
      </c>
      <c r="D26" s="10">
        <v>5053</v>
      </c>
      <c r="E26" s="10">
        <v>95.339623</v>
      </c>
      <c r="F26" s="10">
        <v>5053</v>
      </c>
      <c r="G26" s="10">
        <v>95.339623</v>
      </c>
      <c r="H26">
        <f>D26+D27</f>
        <v>8541</v>
      </c>
      <c r="I26">
        <f>C26+C27</f>
        <v>85</v>
      </c>
      <c r="J26">
        <f t="shared" ref="J26:J31" si="3">H26/I26</f>
        <v>100.482352941176</v>
      </c>
      <c r="K26">
        <f>J26/-J28</f>
        <v>1.68448953368495</v>
      </c>
      <c r="L26">
        <f>I26/I28</f>
        <v>0.643939393939394</v>
      </c>
    </row>
    <row r="27" spans="1:7">
      <c r="A27" s="11"/>
      <c r="B27" s="4">
        <v>4</v>
      </c>
      <c r="C27" s="8">
        <v>32</v>
      </c>
      <c r="D27" s="8">
        <v>3488</v>
      </c>
      <c r="E27" s="8">
        <v>109</v>
      </c>
      <c r="F27" s="8">
        <v>3488</v>
      </c>
      <c r="G27" s="8">
        <v>109</v>
      </c>
    </row>
    <row r="28" spans="1:10">
      <c r="A28" s="11"/>
      <c r="B28" s="9">
        <v>5</v>
      </c>
      <c r="C28" s="10">
        <v>15</v>
      </c>
      <c r="D28" s="10">
        <v>-356</v>
      </c>
      <c r="E28" s="10">
        <v>-23.733333</v>
      </c>
      <c r="F28" s="10">
        <v>-356</v>
      </c>
      <c r="G28" s="10">
        <v>-23.733333</v>
      </c>
      <c r="H28">
        <f>SUM(D28:D31)</f>
        <v>-7874</v>
      </c>
      <c r="I28">
        <f>SUM(C28:C31)</f>
        <v>132</v>
      </c>
      <c r="J28">
        <f t="shared" si="3"/>
        <v>-59.6515151515151</v>
      </c>
    </row>
    <row r="29" spans="1:7">
      <c r="A29" s="11"/>
      <c r="B29" s="4">
        <v>6</v>
      </c>
      <c r="C29" s="8">
        <v>21</v>
      </c>
      <c r="D29" s="8">
        <v>-755</v>
      </c>
      <c r="E29" s="8">
        <v>-35.952381</v>
      </c>
      <c r="F29" s="8">
        <v>-755</v>
      </c>
      <c r="G29" s="8">
        <v>-35.952381</v>
      </c>
    </row>
    <row r="30" spans="1:10">
      <c r="A30" s="11"/>
      <c r="B30" s="9">
        <v>7</v>
      </c>
      <c r="C30" s="10">
        <v>41</v>
      </c>
      <c r="D30" s="10">
        <v>-2754</v>
      </c>
      <c r="E30" s="10">
        <v>-67.170732</v>
      </c>
      <c r="F30" s="10">
        <v>-2329</v>
      </c>
      <c r="G30" s="10">
        <v>-56.804878</v>
      </c>
      <c r="H30">
        <f>F30+F28</f>
        <v>-2685</v>
      </c>
      <c r="I30">
        <f>C28+C30</f>
        <v>56</v>
      </c>
      <c r="J30">
        <f t="shared" si="3"/>
        <v>-47.9464285714286</v>
      </c>
    </row>
    <row r="31" spans="1:10">
      <c r="A31" s="11"/>
      <c r="B31" s="4">
        <v>8</v>
      </c>
      <c r="C31" s="8">
        <v>55</v>
      </c>
      <c r="D31" s="8">
        <v>-4009</v>
      </c>
      <c r="E31" s="8">
        <v>-72.890909</v>
      </c>
      <c r="F31" s="8">
        <v>-5181</v>
      </c>
      <c r="G31" s="8">
        <v>-94.2</v>
      </c>
      <c r="H31">
        <f>F31+F29</f>
        <v>-5936</v>
      </c>
      <c r="I31">
        <f>C29+C31</f>
        <v>76</v>
      </c>
      <c r="J31">
        <f t="shared" si="3"/>
        <v>-78.1052631578947</v>
      </c>
    </row>
    <row r="32" s="1" customFormat="1" customHeight="1" spans="1:9">
      <c r="A32" s="5">
        <v>2018</v>
      </c>
      <c r="B32" s="5">
        <v>0</v>
      </c>
      <c r="C32" s="6">
        <v>10</v>
      </c>
      <c r="D32" s="6">
        <v>0</v>
      </c>
      <c r="E32" s="6" t="s">
        <v>24</v>
      </c>
      <c r="F32" s="6">
        <v>0</v>
      </c>
      <c r="G32" s="6" t="s">
        <v>24</v>
      </c>
      <c r="H32" s="1">
        <f>SUM(D32:D38)</f>
        <v>4459</v>
      </c>
      <c r="I32" s="1">
        <f>SUM(C32:C38)</f>
        <v>246</v>
      </c>
    </row>
    <row r="33" spans="1:12">
      <c r="A33" s="7"/>
      <c r="B33" s="4">
        <v>3</v>
      </c>
      <c r="C33" s="8">
        <v>48</v>
      </c>
      <c r="D33" s="8">
        <v>7048</v>
      </c>
      <c r="E33" s="8">
        <v>146.833333</v>
      </c>
      <c r="F33" s="8">
        <v>7048</v>
      </c>
      <c r="G33" s="8">
        <v>146.833333</v>
      </c>
      <c r="H33">
        <f>D33+D34</f>
        <v>17233</v>
      </c>
      <c r="I33">
        <f>C33+C34</f>
        <v>102</v>
      </c>
      <c r="J33">
        <f t="shared" ref="J33:J38" si="4">H33/I33</f>
        <v>168.950980392157</v>
      </c>
      <c r="K33">
        <f>J33/-J35</f>
        <v>1.77230557167285</v>
      </c>
      <c r="L33">
        <f>I33/I35</f>
        <v>0.761194029850746</v>
      </c>
    </row>
    <row r="34" spans="1:7">
      <c r="A34" s="7"/>
      <c r="B34" s="9">
        <v>4</v>
      </c>
      <c r="C34" s="10">
        <v>54</v>
      </c>
      <c r="D34" s="10">
        <v>10185</v>
      </c>
      <c r="E34" s="10">
        <v>188.611111</v>
      </c>
      <c r="F34" s="10">
        <v>10185</v>
      </c>
      <c r="G34" s="10">
        <v>188.611111</v>
      </c>
    </row>
    <row r="35" spans="1:10">
      <c r="A35" s="7"/>
      <c r="B35" s="4">
        <v>5</v>
      </c>
      <c r="C35" s="8">
        <v>15</v>
      </c>
      <c r="D35" s="8">
        <v>-723</v>
      </c>
      <c r="E35" s="8">
        <v>-48.2</v>
      </c>
      <c r="F35" s="8">
        <v>-723</v>
      </c>
      <c r="G35" s="8">
        <v>-48.2</v>
      </c>
      <c r="H35">
        <f>SUM(D35:D38)</f>
        <v>-12774</v>
      </c>
      <c r="I35">
        <f>SUM(C35:C38)</f>
        <v>134</v>
      </c>
      <c r="J35">
        <f t="shared" si="4"/>
        <v>-95.3283582089552</v>
      </c>
    </row>
    <row r="36" spans="1:7">
      <c r="A36" s="7"/>
      <c r="B36" s="9">
        <v>6</v>
      </c>
      <c r="C36" s="10">
        <v>13</v>
      </c>
      <c r="D36" s="10">
        <v>-397</v>
      </c>
      <c r="E36" s="10">
        <v>-30.538462</v>
      </c>
      <c r="F36" s="10">
        <v>-397</v>
      </c>
      <c r="G36" s="10">
        <v>-30.538462</v>
      </c>
    </row>
    <row r="37" spans="1:10">
      <c r="A37" s="7"/>
      <c r="B37" s="4">
        <v>7</v>
      </c>
      <c r="C37" s="8">
        <v>47</v>
      </c>
      <c r="D37" s="8">
        <v>-4996</v>
      </c>
      <c r="E37" s="8">
        <v>-106.297872</v>
      </c>
      <c r="F37" s="8">
        <v>-4842</v>
      </c>
      <c r="G37" s="8">
        <v>-103.021277</v>
      </c>
      <c r="H37">
        <f>F37+F35</f>
        <v>-5565</v>
      </c>
      <c r="I37">
        <f>C35+C37</f>
        <v>62</v>
      </c>
      <c r="J37">
        <f t="shared" si="4"/>
        <v>-89.758064516129</v>
      </c>
    </row>
    <row r="38" spans="1:10">
      <c r="A38" s="7"/>
      <c r="B38" s="9">
        <v>8</v>
      </c>
      <c r="C38" s="10">
        <v>59</v>
      </c>
      <c r="D38" s="10">
        <v>-6658</v>
      </c>
      <c r="E38" s="10">
        <v>-112.847458</v>
      </c>
      <c r="F38" s="10">
        <v>-7274</v>
      </c>
      <c r="G38" s="10">
        <v>-123.288136</v>
      </c>
      <c r="H38">
        <f>F38+F36</f>
        <v>-7671</v>
      </c>
      <c r="I38">
        <f>C36+C38</f>
        <v>72</v>
      </c>
      <c r="J38">
        <f t="shared" si="4"/>
        <v>-106.541666666667</v>
      </c>
    </row>
    <row r="39" s="1" customFormat="1" customHeight="1" spans="1:9">
      <c r="A39" s="5">
        <v>2019</v>
      </c>
      <c r="B39" s="5">
        <v>0</v>
      </c>
      <c r="C39" s="6">
        <v>4</v>
      </c>
      <c r="D39" s="6">
        <v>0</v>
      </c>
      <c r="E39" s="6" t="s">
        <v>24</v>
      </c>
      <c r="F39" s="6">
        <v>0</v>
      </c>
      <c r="G39" s="6" t="s">
        <v>24</v>
      </c>
      <c r="H39" s="1">
        <f>SUM(D39:D45)</f>
        <v>1015</v>
      </c>
      <c r="I39" s="1">
        <f>SUM(C39:C45)</f>
        <v>39</v>
      </c>
    </row>
    <row r="40" spans="1:12">
      <c r="A40" s="11"/>
      <c r="B40" s="9">
        <v>3</v>
      </c>
      <c r="C40" s="10">
        <v>12</v>
      </c>
      <c r="D40" s="10">
        <v>1853</v>
      </c>
      <c r="E40" s="10">
        <v>154.416667</v>
      </c>
      <c r="F40" s="10">
        <v>1853</v>
      </c>
      <c r="G40" s="10">
        <v>154.416667</v>
      </c>
      <c r="H40">
        <f>D40+D41</f>
        <v>2383</v>
      </c>
      <c r="I40">
        <f>C40+C41</f>
        <v>17</v>
      </c>
      <c r="J40">
        <f t="shared" ref="J40:J45" si="5">H40/I40</f>
        <v>140.176470588235</v>
      </c>
      <c r="K40">
        <f>J40/-J42</f>
        <v>1.84442724458204</v>
      </c>
      <c r="L40">
        <f>I40/I42</f>
        <v>0.944444444444444</v>
      </c>
    </row>
    <row r="41" spans="1:7">
      <c r="A41" s="11"/>
      <c r="B41" s="4">
        <v>4</v>
      </c>
      <c r="C41" s="8">
        <v>5</v>
      </c>
      <c r="D41" s="8">
        <v>530</v>
      </c>
      <c r="E41" s="8">
        <v>106</v>
      </c>
      <c r="F41" s="8">
        <v>530</v>
      </c>
      <c r="G41" s="8">
        <v>106</v>
      </c>
    </row>
    <row r="42" spans="1:10">
      <c r="A42" s="11"/>
      <c r="B42" s="9">
        <v>5</v>
      </c>
      <c r="C42" s="10">
        <v>3</v>
      </c>
      <c r="D42" s="10">
        <v>-72</v>
      </c>
      <c r="E42" s="10">
        <v>-24</v>
      </c>
      <c r="F42" s="10">
        <v>-72</v>
      </c>
      <c r="G42" s="10">
        <v>-24</v>
      </c>
      <c r="H42">
        <f>SUM(D42:D45)</f>
        <v>-1368</v>
      </c>
      <c r="I42">
        <f>SUM(C42:C45)</f>
        <v>18</v>
      </c>
      <c r="J42">
        <f t="shared" si="5"/>
        <v>-76</v>
      </c>
    </row>
    <row r="43" spans="1:7">
      <c r="A43" s="11"/>
      <c r="B43" s="4">
        <v>6</v>
      </c>
      <c r="C43" s="8">
        <v>4</v>
      </c>
      <c r="D43" s="8">
        <v>-126</v>
      </c>
      <c r="E43" s="8">
        <v>-31.5</v>
      </c>
      <c r="F43" s="8">
        <v>-126</v>
      </c>
      <c r="G43" s="8">
        <v>-31.5</v>
      </c>
    </row>
    <row r="44" spans="1:10">
      <c r="A44" s="11"/>
      <c r="B44" s="9">
        <v>7</v>
      </c>
      <c r="C44" s="10">
        <v>6</v>
      </c>
      <c r="D44" s="10">
        <v>-708</v>
      </c>
      <c r="E44" s="10">
        <v>-118</v>
      </c>
      <c r="F44" s="10">
        <v>-801</v>
      </c>
      <c r="G44" s="10">
        <v>-133.5</v>
      </c>
      <c r="H44">
        <f>F44+F42</f>
        <v>-873</v>
      </c>
      <c r="I44">
        <f>C42+C44</f>
        <v>9</v>
      </c>
      <c r="J44">
        <f t="shared" si="5"/>
        <v>-97</v>
      </c>
    </row>
    <row r="45" spans="1:10">
      <c r="A45" s="11"/>
      <c r="B45" s="4">
        <v>8</v>
      </c>
      <c r="C45" s="8">
        <v>5</v>
      </c>
      <c r="D45" s="8">
        <v>-462</v>
      </c>
      <c r="E45" s="8">
        <v>-92.4</v>
      </c>
      <c r="F45" s="8">
        <v>-465</v>
      </c>
      <c r="G45" s="8">
        <v>-93</v>
      </c>
      <c r="H45">
        <f>F45+F43</f>
        <v>-591</v>
      </c>
      <c r="I45">
        <f>C43+C45</f>
        <v>9</v>
      </c>
      <c r="J45">
        <f t="shared" si="5"/>
        <v>-65.6666666666667</v>
      </c>
    </row>
    <row r="47" spans="4:4">
      <c r="D47">
        <f>SUM(D4:D46)</f>
        <v>5913</v>
      </c>
    </row>
  </sheetData>
  <mergeCells count="8">
    <mergeCell ref="C1:D1"/>
    <mergeCell ref="E1:F1"/>
    <mergeCell ref="A4:A10"/>
    <mergeCell ref="A11:A17"/>
    <mergeCell ref="A18:A24"/>
    <mergeCell ref="A25:A31"/>
    <mergeCell ref="A32:A38"/>
    <mergeCell ref="A39:A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Year</vt:lpstr>
      <vt:lpstr>win</vt:lpstr>
      <vt:lpstr>Lose</vt:lpstr>
      <vt:lpstr>Hour1(C&lt;O)</vt:lpstr>
      <vt:lpstr>Hour1(C&gt;O)</vt:lpstr>
      <vt:lpstr>Buy</vt:lpstr>
      <vt:lpstr>Sell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车志成</cp:lastModifiedBy>
  <dcterms:created xsi:type="dcterms:W3CDTF">2019-03-31T14:25:00Z</dcterms:created>
  <dcterms:modified xsi:type="dcterms:W3CDTF">2019-04-02T16:11:29Z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