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20115" windowHeight="8700"/>
  </bookViews>
  <sheets>
    <sheet name="Feuil1" sheetId="1" r:id="rId1"/>
  </sheets>
  <calcPr calcId="145621"/>
</workbook>
</file>

<file path=xl/calcChain.xml><?xml version="1.0" encoding="utf-8"?>
<calcChain xmlns="http://schemas.openxmlformats.org/spreadsheetml/2006/main">
  <c r="D25" i="1" l="1" a="1"/>
  <c r="D26" i="1" s="1"/>
  <c r="D25" i="1" l="1"/>
  <c r="D27" i="1"/>
  <c r="D30" i="1" l="1" a="1"/>
  <c r="D32" i="1" s="1"/>
  <c r="D30" i="1" l="1"/>
  <c r="J40" i="1" s="1"/>
  <c r="D31" i="1"/>
  <c r="J41" i="1" s="1"/>
  <c r="J25" i="1" l="1"/>
  <c r="J27" i="1" s="1"/>
  <c r="K30" i="1" s="1"/>
  <c r="K29" i="1" l="1"/>
  <c r="J33" i="1" s="1" a="1"/>
  <c r="J33" i="1" s="1"/>
  <c r="J44" i="1" s="1"/>
  <c r="J29" i="1"/>
  <c r="J30" i="1"/>
  <c r="J34" i="1" l="1"/>
  <c r="J45" i="1" s="1"/>
</calcChain>
</file>

<file path=xl/sharedStrings.xml><?xml version="1.0" encoding="utf-8"?>
<sst xmlns="http://schemas.openxmlformats.org/spreadsheetml/2006/main" count="31" uniqueCount="25">
  <si>
    <t>R</t>
  </si>
  <si>
    <t>F</t>
  </si>
  <si>
    <t>S</t>
  </si>
  <si>
    <t>m</t>
  </si>
  <si>
    <t>PPS</t>
  </si>
  <si>
    <t>a</t>
  </si>
  <si>
    <t>b</t>
  </si>
  <si>
    <t>c</t>
  </si>
  <si>
    <t>dr</t>
  </si>
  <si>
    <t>r</t>
  </si>
  <si>
    <t>dx</t>
  </si>
  <si>
    <t>dy</t>
  </si>
  <si>
    <t>m vrai</t>
  </si>
  <si>
    <t>Im3.JPG</t>
  </si>
  <si>
    <t>Calibration</t>
  </si>
  <si>
    <t>Données</t>
  </si>
  <si>
    <t>Calculs</t>
  </si>
  <si>
    <t>Ajout de la distorsion</t>
  </si>
  <si>
    <t>M
(n°101303)</t>
  </si>
  <si>
    <r>
      <t>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.(M-S)</t>
    </r>
  </si>
  <si>
    <t>Résidus</t>
  </si>
  <si>
    <t>Coordonnées "vraies" (saisies sur l'image)</t>
  </si>
  <si>
    <t>Après correction de la distorsion</t>
  </si>
  <si>
    <t>Avant correction de la distorsion</t>
  </si>
  <si>
    <t>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</si>
</sst>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" xfId="0" applyFont="1" applyBorder="1"/>
    <xf numFmtId="2" fontId="4" fillId="0" borderId="5" xfId="0" applyNumberFormat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11" fontId="0" fillId="0" borderId="0" xfId="0" applyNumberFormat="1" applyBorder="1"/>
    <xf numFmtId="165" fontId="0" fillId="0" borderId="5" xfId="0" applyNumberFormat="1" applyBorder="1"/>
    <xf numFmtId="165" fontId="4" fillId="0" borderId="5" xfId="0" applyNumberFormat="1" applyFont="1" applyBorder="1"/>
    <xf numFmtId="165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5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/>
    </xf>
    <xf numFmtId="165" fontId="0" fillId="0" borderId="0" xfId="0" applyNumberFormat="1" applyBorder="1"/>
    <xf numFmtId="165" fontId="4" fillId="0" borderId="0" xfId="0" applyNumberFormat="1" applyFont="1" applyBorder="1"/>
    <xf numFmtId="0" fontId="1" fillId="0" borderId="0" xfId="0" applyFont="1" applyBorder="1"/>
    <xf numFmtId="0" fontId="3" fillId="0" borderId="12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tabSelected="1" workbookViewId="0"/>
  </sheetViews>
  <sheetFormatPr baseColWidth="10" defaultRowHeight="15" x14ac:dyDescent="0.25"/>
  <cols>
    <col min="2" max="2" width="8.140625" customWidth="1"/>
    <col min="3" max="3" width="9" customWidth="1"/>
    <col min="8" max="8" width="5.28515625" customWidth="1"/>
    <col min="11" max="11" width="8.7109375" customWidth="1"/>
    <col min="12" max="12" width="5.140625" customWidth="1"/>
  </cols>
  <sheetData>
    <row r="1" spans="2:12" ht="15.75" thickBot="1" x14ac:dyDescent="0.3"/>
    <row r="2" spans="2:12" ht="18.75" x14ac:dyDescent="0.3">
      <c r="B2" s="13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2:12" x14ac:dyDescent="0.25">
      <c r="B3" s="16"/>
      <c r="C3" s="6"/>
      <c r="D3" s="6"/>
      <c r="E3" s="6"/>
      <c r="F3" s="6"/>
      <c r="G3" s="6"/>
      <c r="H3" s="6"/>
      <c r="I3" s="6"/>
      <c r="J3" s="6"/>
      <c r="K3" s="6"/>
      <c r="L3" s="17"/>
    </row>
    <row r="4" spans="2:12" ht="15.75" x14ac:dyDescent="0.25">
      <c r="B4" s="16"/>
      <c r="C4" s="1"/>
      <c r="D4" s="2" t="s">
        <v>13</v>
      </c>
      <c r="E4" s="3"/>
      <c r="F4" s="4"/>
      <c r="G4" s="6"/>
      <c r="H4" s="6"/>
      <c r="I4" s="9" t="s">
        <v>14</v>
      </c>
      <c r="J4" s="4"/>
      <c r="K4" s="6"/>
      <c r="L4" s="17"/>
    </row>
    <row r="5" spans="2:12" x14ac:dyDescent="0.25">
      <c r="B5" s="16"/>
      <c r="C5" s="5"/>
      <c r="D5" s="6"/>
      <c r="E5" s="6"/>
      <c r="F5" s="7"/>
      <c r="G5" s="6"/>
      <c r="H5" s="6"/>
      <c r="I5" s="5"/>
      <c r="J5" s="7"/>
      <c r="K5" s="6"/>
      <c r="L5" s="17"/>
    </row>
    <row r="6" spans="2:12" x14ac:dyDescent="0.25">
      <c r="B6" s="16"/>
      <c r="C6" s="49" t="s">
        <v>0</v>
      </c>
      <c r="D6" s="22">
        <v>-0.193658081181145</v>
      </c>
      <c r="E6" s="22">
        <v>7.4571778563319202E-2</v>
      </c>
      <c r="F6" s="34">
        <v>0.97823085078888194</v>
      </c>
      <c r="G6" s="6"/>
      <c r="H6" s="6"/>
      <c r="I6" s="49" t="s">
        <v>1</v>
      </c>
      <c r="J6" s="34">
        <v>3028.741</v>
      </c>
      <c r="K6" s="6"/>
      <c r="L6" s="17"/>
    </row>
    <row r="7" spans="2:12" x14ac:dyDescent="0.25">
      <c r="B7" s="16"/>
      <c r="C7" s="49"/>
      <c r="D7" s="22">
        <v>-2.97889704101677E-2</v>
      </c>
      <c r="E7" s="22">
        <v>-0.99709420526303805</v>
      </c>
      <c r="F7" s="34">
        <v>7.0112502970376106E-2</v>
      </c>
      <c r="G7" s="6"/>
      <c r="H7" s="6"/>
      <c r="I7" s="49"/>
      <c r="J7" s="34">
        <v>2005.864</v>
      </c>
      <c r="K7" s="6"/>
      <c r="L7" s="17"/>
    </row>
    <row r="8" spans="2:12" x14ac:dyDescent="0.25">
      <c r="B8" s="16"/>
      <c r="C8" s="49"/>
      <c r="D8" s="22">
        <v>0.98061672677715295</v>
      </c>
      <c r="E8" s="22">
        <v>-1.55626370764127E-2</v>
      </c>
      <c r="F8" s="34">
        <v>0.195316767053135</v>
      </c>
      <c r="G8" s="6"/>
      <c r="H8" s="6"/>
      <c r="I8" s="49"/>
      <c r="J8" s="34">
        <v>-4144.9369999999999</v>
      </c>
      <c r="K8" s="6"/>
      <c r="L8" s="17"/>
    </row>
    <row r="9" spans="2:12" x14ac:dyDescent="0.25">
      <c r="B9" s="16"/>
      <c r="C9" s="10"/>
      <c r="D9" s="22"/>
      <c r="E9" s="22"/>
      <c r="F9" s="34"/>
      <c r="G9" s="6"/>
      <c r="H9" s="6"/>
      <c r="I9" s="5"/>
      <c r="J9" s="34"/>
      <c r="K9" s="6"/>
      <c r="L9" s="17"/>
    </row>
    <row r="10" spans="2:12" x14ac:dyDescent="0.25">
      <c r="B10" s="16"/>
      <c r="C10" s="49" t="s">
        <v>2</v>
      </c>
      <c r="D10" s="22">
        <v>976.85199999999998</v>
      </c>
      <c r="E10" s="22"/>
      <c r="F10" s="34"/>
      <c r="G10" s="6"/>
      <c r="H10" s="6"/>
      <c r="I10" s="49" t="s">
        <v>4</v>
      </c>
      <c r="J10" s="34">
        <v>3045.0569999999998</v>
      </c>
      <c r="K10" s="6"/>
      <c r="L10" s="17"/>
    </row>
    <row r="11" spans="2:12" x14ac:dyDescent="0.25">
      <c r="B11" s="16"/>
      <c r="C11" s="49"/>
      <c r="D11" s="22">
        <v>997.827</v>
      </c>
      <c r="E11" s="22"/>
      <c r="F11" s="34"/>
      <c r="G11" s="6"/>
      <c r="H11" s="6"/>
      <c r="I11" s="49"/>
      <c r="J11" s="34">
        <v>1992.126</v>
      </c>
      <c r="K11" s="6"/>
      <c r="L11" s="17"/>
    </row>
    <row r="12" spans="2:12" x14ac:dyDescent="0.25">
      <c r="B12" s="16"/>
      <c r="C12" s="50"/>
      <c r="D12" s="37">
        <v>486.56700000000001</v>
      </c>
      <c r="E12" s="37"/>
      <c r="F12" s="38"/>
      <c r="G12" s="6"/>
      <c r="H12" s="6"/>
      <c r="I12" s="5"/>
      <c r="J12" s="34"/>
      <c r="K12" s="6"/>
      <c r="L12" s="17"/>
    </row>
    <row r="13" spans="2:12" x14ac:dyDescent="0.25">
      <c r="B13" s="16"/>
      <c r="C13" s="6"/>
      <c r="D13" s="6"/>
      <c r="E13" s="6"/>
      <c r="F13" s="6"/>
      <c r="G13" s="6"/>
      <c r="H13" s="6"/>
      <c r="I13" s="10" t="s">
        <v>5</v>
      </c>
      <c r="J13" s="35">
        <v>-4.8684100000000001E-9</v>
      </c>
      <c r="K13" s="30"/>
      <c r="L13" s="17"/>
    </row>
    <row r="14" spans="2:12" x14ac:dyDescent="0.25">
      <c r="B14" s="16"/>
      <c r="C14" s="6"/>
      <c r="D14" s="6"/>
      <c r="E14" s="6"/>
      <c r="F14" s="6"/>
      <c r="G14" s="6"/>
      <c r="H14" s="6"/>
      <c r="I14" s="10" t="s">
        <v>6</v>
      </c>
      <c r="J14" s="35">
        <v>4.6759599999999998E-16</v>
      </c>
      <c r="K14" s="30"/>
      <c r="L14" s="17"/>
    </row>
    <row r="15" spans="2:12" x14ac:dyDescent="0.25">
      <c r="B15" s="16"/>
      <c r="C15" s="6"/>
      <c r="D15" s="6"/>
      <c r="E15" s="6"/>
      <c r="F15" s="6"/>
      <c r="G15" s="6"/>
      <c r="H15" s="6"/>
      <c r="I15" s="11" t="s">
        <v>7</v>
      </c>
      <c r="J15" s="36">
        <v>-1.7337099999999999E-23</v>
      </c>
      <c r="K15" s="30"/>
      <c r="L15" s="17"/>
    </row>
    <row r="16" spans="2:12" x14ac:dyDescent="0.25">
      <c r="B16" s="16"/>
      <c r="C16" s="6"/>
      <c r="D16" s="51" t="s">
        <v>18</v>
      </c>
      <c r="E16" s="39">
        <v>984.64700000000005</v>
      </c>
      <c r="F16" s="6"/>
      <c r="G16" s="6"/>
      <c r="H16" s="6"/>
      <c r="I16" s="6"/>
      <c r="J16" s="6"/>
      <c r="K16" s="6"/>
      <c r="L16" s="17"/>
    </row>
    <row r="17" spans="2:12" x14ac:dyDescent="0.25">
      <c r="B17" s="16"/>
      <c r="C17" s="6"/>
      <c r="D17" s="49"/>
      <c r="E17" s="34">
        <v>996.995</v>
      </c>
      <c r="F17" s="6"/>
      <c r="G17" s="6"/>
      <c r="H17" s="6"/>
      <c r="I17" s="6"/>
      <c r="J17" s="6"/>
      <c r="K17" s="6"/>
      <c r="L17" s="17"/>
    </row>
    <row r="18" spans="2:12" x14ac:dyDescent="0.25">
      <c r="B18" s="16"/>
      <c r="C18" s="6"/>
      <c r="D18" s="50"/>
      <c r="E18" s="38">
        <v>491.721</v>
      </c>
      <c r="F18" s="6"/>
      <c r="G18" s="6"/>
      <c r="H18" s="6"/>
      <c r="I18" s="6"/>
      <c r="J18" s="6"/>
      <c r="K18" s="6"/>
      <c r="L18" s="17"/>
    </row>
    <row r="19" spans="2:12" x14ac:dyDescent="0.25">
      <c r="B19" s="16"/>
      <c r="C19" s="6"/>
      <c r="D19" s="6"/>
      <c r="E19" s="6"/>
      <c r="F19" s="6"/>
      <c r="G19" s="6"/>
      <c r="H19" s="6"/>
      <c r="I19" s="6"/>
      <c r="J19" s="6"/>
      <c r="K19" s="6"/>
      <c r="L19" s="17"/>
    </row>
    <row r="20" spans="2:12" ht="15.75" thickBot="1" x14ac:dyDescent="0.3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20"/>
    </row>
    <row r="22" spans="2:12" ht="15.75" thickBot="1" x14ac:dyDescent="0.3">
      <c r="C22" s="12"/>
    </row>
    <row r="23" spans="2:12" ht="18.75" x14ac:dyDescent="0.3">
      <c r="B23" s="13" t="s">
        <v>16</v>
      </c>
      <c r="C23" s="21"/>
      <c r="D23" s="14"/>
      <c r="E23" s="14"/>
      <c r="F23" s="14"/>
      <c r="G23" s="14"/>
      <c r="H23" s="14"/>
      <c r="I23" s="14"/>
      <c r="J23" s="14"/>
      <c r="K23" s="14"/>
      <c r="L23" s="15"/>
    </row>
    <row r="24" spans="2:12" x14ac:dyDescent="0.25">
      <c r="B24" s="16"/>
      <c r="C24" s="22"/>
      <c r="D24" s="6"/>
      <c r="E24" s="6"/>
      <c r="F24" s="6"/>
      <c r="G24" s="6"/>
      <c r="H24" s="25" t="s">
        <v>17</v>
      </c>
      <c r="I24" s="3"/>
      <c r="J24" s="3"/>
      <c r="K24" s="4"/>
      <c r="L24" s="17"/>
    </row>
    <row r="25" spans="2:12" x14ac:dyDescent="0.25">
      <c r="B25" s="16"/>
      <c r="C25" s="52" t="s">
        <v>19</v>
      </c>
      <c r="D25" s="39">
        <f t="array" ref="D25:D27">MMULT(MINVERSE(D6:F8),E16:E18-D10:D12)</f>
        <v>3.5693182903836704</v>
      </c>
      <c r="E25" s="6"/>
      <c r="F25" s="6"/>
      <c r="G25" s="6"/>
      <c r="H25" s="5"/>
      <c r="I25" s="22" t="s">
        <v>9</v>
      </c>
      <c r="J25" s="33">
        <f>SQRT((D30-J10)^2+(D31-J11)^2)</f>
        <v>1831.2111773913075</v>
      </c>
      <c r="K25" s="7"/>
      <c r="L25" s="17"/>
    </row>
    <row r="26" spans="2:12" x14ac:dyDescent="0.25">
      <c r="B26" s="16"/>
      <c r="C26" s="49"/>
      <c r="D26" s="34">
        <v>1.33065956118809</v>
      </c>
      <c r="E26" s="6"/>
      <c r="F26" s="6"/>
      <c r="G26" s="6"/>
      <c r="H26" s="5"/>
      <c r="I26" s="22"/>
      <c r="J26" s="22"/>
      <c r="K26" s="7"/>
      <c r="L26" s="17"/>
    </row>
    <row r="27" spans="2:12" x14ac:dyDescent="0.25">
      <c r="B27" s="16"/>
      <c r="C27" s="50"/>
      <c r="D27" s="38">
        <v>8.5736384968199175</v>
      </c>
      <c r="E27" s="6"/>
      <c r="F27" s="6"/>
      <c r="G27" s="6"/>
      <c r="H27" s="5"/>
      <c r="I27" s="24" t="s">
        <v>8</v>
      </c>
      <c r="J27" s="45">
        <f>J13*J25^3+J14*J25^5+J15*J25^7</f>
        <v>-21.463813059053923</v>
      </c>
      <c r="K27" s="26"/>
      <c r="L27" s="17"/>
    </row>
    <row r="28" spans="2:12" x14ac:dyDescent="0.25">
      <c r="B28" s="16"/>
      <c r="C28" s="22"/>
      <c r="D28" s="6"/>
      <c r="E28" s="6"/>
      <c r="F28" s="6"/>
      <c r="G28" s="6"/>
      <c r="H28" s="5"/>
      <c r="I28" s="22"/>
      <c r="J28" s="22"/>
      <c r="K28" s="31"/>
      <c r="L28" s="17"/>
    </row>
    <row r="29" spans="2:12" x14ac:dyDescent="0.25">
      <c r="B29" s="16"/>
      <c r="C29" s="22"/>
      <c r="D29" s="6"/>
      <c r="E29" s="6"/>
      <c r="F29" s="6"/>
      <c r="G29" s="6"/>
      <c r="H29" s="5"/>
      <c r="I29" s="22" t="s">
        <v>10</v>
      </c>
      <c r="J29" s="33">
        <f>(D30-J10)*(J13*J25^2+J14*J25^4+J15*J25^6)</f>
        <v>-20.034594910946662</v>
      </c>
      <c r="K29" s="32">
        <f>(D30-J10)*J27/J25</f>
        <v>-20.034594910946659</v>
      </c>
      <c r="L29" s="17"/>
    </row>
    <row r="30" spans="2:12" x14ac:dyDescent="0.25">
      <c r="B30" s="16"/>
      <c r="C30" s="46" t="s">
        <v>3</v>
      </c>
      <c r="D30" s="41">
        <f t="array" ref="D30:D32">J6:J8-J8*D25:D27/D27</f>
        <v>4754.3327020615625</v>
      </c>
      <c r="E30" s="6"/>
      <c r="F30" s="6"/>
      <c r="G30" s="6"/>
      <c r="H30" s="5"/>
      <c r="I30" s="22" t="s">
        <v>11</v>
      </c>
      <c r="J30" s="33">
        <f>(D31-J11)*(J13*J25^2+J14*J25^4+J15*J25^6)</f>
        <v>-7.7013166269336004</v>
      </c>
      <c r="K30" s="32">
        <f>(D31-J11)*J27/J25</f>
        <v>-7.7013166269336004</v>
      </c>
      <c r="L30" s="17"/>
    </row>
    <row r="31" spans="2:12" x14ac:dyDescent="0.25">
      <c r="B31" s="16"/>
      <c r="C31" s="47"/>
      <c r="D31" s="42">
        <v>2649.1731448418377</v>
      </c>
      <c r="E31" s="6"/>
      <c r="F31" s="6"/>
      <c r="G31" s="6"/>
      <c r="H31" s="5"/>
      <c r="I31" s="22"/>
      <c r="J31" s="22"/>
      <c r="K31" s="7"/>
      <c r="L31" s="17"/>
    </row>
    <row r="32" spans="2:12" x14ac:dyDescent="0.25">
      <c r="B32" s="16"/>
      <c r="C32" s="48"/>
      <c r="D32" s="40">
        <v>0</v>
      </c>
      <c r="E32" s="6"/>
      <c r="F32" s="6"/>
      <c r="G32" s="6"/>
      <c r="H32" s="5"/>
      <c r="I32" s="22"/>
      <c r="J32" s="22"/>
      <c r="K32" s="7"/>
      <c r="L32" s="17"/>
    </row>
    <row r="33" spans="2:12" x14ac:dyDescent="0.25">
      <c r="B33" s="16"/>
      <c r="C33" s="6"/>
      <c r="D33" s="6"/>
      <c r="E33" s="6"/>
      <c r="F33" s="6"/>
      <c r="G33" s="6"/>
      <c r="H33" s="5"/>
      <c r="I33" s="23" t="s">
        <v>12</v>
      </c>
      <c r="J33" s="43">
        <f t="array" ref="J33:J34">D30:D31+K29:K30</f>
        <v>4734.2981071506156</v>
      </c>
      <c r="K33" s="27"/>
      <c r="L33" s="17"/>
    </row>
    <row r="34" spans="2:12" x14ac:dyDescent="0.25">
      <c r="B34" s="16"/>
      <c r="C34" s="6"/>
      <c r="D34" s="6"/>
      <c r="E34" s="6"/>
      <c r="F34" s="6"/>
      <c r="G34" s="6"/>
      <c r="H34" s="8"/>
      <c r="I34" s="28"/>
      <c r="J34" s="44">
        <v>2641.4718282149042</v>
      </c>
      <c r="K34" s="29"/>
      <c r="L34" s="17"/>
    </row>
    <row r="35" spans="2:12" ht="15.75" thickBot="1" x14ac:dyDescent="0.3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20"/>
    </row>
    <row r="37" spans="2:12" ht="15.75" thickBot="1" x14ac:dyDescent="0.3"/>
    <row r="38" spans="2:12" ht="18.75" x14ac:dyDescent="0.3">
      <c r="B38" s="13" t="s">
        <v>20</v>
      </c>
      <c r="C38" s="21"/>
      <c r="D38" s="14"/>
      <c r="E38" s="14"/>
      <c r="F38" s="14"/>
      <c r="G38" s="14"/>
      <c r="H38" s="14"/>
      <c r="I38" s="14"/>
      <c r="J38" s="14"/>
      <c r="K38" s="14"/>
      <c r="L38" s="15"/>
    </row>
    <row r="39" spans="2:12" ht="18.75" x14ac:dyDescent="0.3">
      <c r="B39" s="57"/>
      <c r="C39" s="22"/>
      <c r="D39" s="6"/>
      <c r="E39" s="6"/>
      <c r="F39" s="6"/>
      <c r="G39" s="6"/>
      <c r="H39" s="6"/>
      <c r="I39" s="56" t="s">
        <v>23</v>
      </c>
      <c r="J39" s="6"/>
      <c r="K39" s="6"/>
      <c r="L39" s="17"/>
    </row>
    <row r="40" spans="2:12" x14ac:dyDescent="0.25">
      <c r="B40" s="16"/>
      <c r="C40" s="22"/>
      <c r="D40" s="6"/>
      <c r="E40" s="6"/>
      <c r="F40" s="6"/>
      <c r="G40" s="6"/>
      <c r="H40" s="6"/>
      <c r="I40" s="46" t="s">
        <v>3</v>
      </c>
      <c r="J40" s="41">
        <f>D30-D42</f>
        <v>20.332702061562486</v>
      </c>
      <c r="K40" s="54" t="s">
        <v>24</v>
      </c>
      <c r="L40" s="17"/>
    </row>
    <row r="41" spans="2:12" x14ac:dyDescent="0.25">
      <c r="B41" s="16"/>
      <c r="C41" s="60" t="s">
        <v>21</v>
      </c>
      <c r="D41" s="6"/>
      <c r="E41" s="6"/>
      <c r="F41" s="6"/>
      <c r="G41" s="6"/>
      <c r="H41" s="6"/>
      <c r="I41" s="48"/>
      <c r="J41" s="53">
        <f>D31-D43</f>
        <v>8.1731448418377113</v>
      </c>
      <c r="K41" s="54" t="s">
        <v>24</v>
      </c>
      <c r="L41" s="17"/>
    </row>
    <row r="42" spans="2:12" x14ac:dyDescent="0.25">
      <c r="B42" s="16"/>
      <c r="C42" s="46" t="s">
        <v>3</v>
      </c>
      <c r="D42" s="41">
        <v>4734</v>
      </c>
      <c r="E42" s="6"/>
      <c r="F42" s="6"/>
      <c r="G42" s="6"/>
      <c r="H42" s="6"/>
      <c r="I42" s="22"/>
      <c r="J42" s="33"/>
      <c r="K42" s="55"/>
      <c r="L42" s="17"/>
    </row>
    <row r="43" spans="2:12" x14ac:dyDescent="0.25">
      <c r="B43" s="16"/>
      <c r="C43" s="48"/>
      <c r="D43" s="53">
        <v>2641</v>
      </c>
      <c r="E43" s="6"/>
      <c r="F43" s="6"/>
      <c r="G43" s="6"/>
      <c r="H43" s="6"/>
      <c r="I43" s="59" t="s">
        <v>22</v>
      </c>
      <c r="J43" s="6"/>
      <c r="K43" s="6"/>
      <c r="L43" s="17"/>
    </row>
    <row r="44" spans="2:12" x14ac:dyDescent="0.25">
      <c r="B44" s="16"/>
      <c r="C44" s="58"/>
      <c r="D44" s="43"/>
      <c r="E44" s="6"/>
      <c r="F44" s="6"/>
      <c r="G44" s="6"/>
      <c r="H44" s="6"/>
      <c r="I44" s="46" t="s">
        <v>3</v>
      </c>
      <c r="J44" s="41">
        <f>J33-D42</f>
        <v>0.29810715061557858</v>
      </c>
      <c r="K44" s="54" t="s">
        <v>24</v>
      </c>
      <c r="L44" s="17"/>
    </row>
    <row r="45" spans="2:12" x14ac:dyDescent="0.25">
      <c r="B45" s="16"/>
      <c r="C45" s="6"/>
      <c r="D45" s="6"/>
      <c r="E45" s="6"/>
      <c r="F45" s="6"/>
      <c r="G45" s="6"/>
      <c r="H45" s="6"/>
      <c r="I45" s="48"/>
      <c r="J45" s="53">
        <f>J34-D43</f>
        <v>0.47182821490423521</v>
      </c>
      <c r="K45" s="54" t="s">
        <v>24</v>
      </c>
      <c r="L45" s="17"/>
    </row>
    <row r="46" spans="2:12" ht="15.75" thickBot="1" x14ac:dyDescent="0.3"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20"/>
    </row>
  </sheetData>
  <mergeCells count="10">
    <mergeCell ref="C42:C43"/>
    <mergeCell ref="I40:I41"/>
    <mergeCell ref="I44:I45"/>
    <mergeCell ref="C30:C32"/>
    <mergeCell ref="C6:C8"/>
    <mergeCell ref="C10:C12"/>
    <mergeCell ref="I6:I8"/>
    <mergeCell ref="I10:I11"/>
    <mergeCell ref="D16:D18"/>
    <mergeCell ref="C25:C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APinte</dc:creator>
  <cp:lastModifiedBy>Antoine Pinte</cp:lastModifiedBy>
  <dcterms:created xsi:type="dcterms:W3CDTF">2017-03-02T08:56:23Z</dcterms:created>
  <dcterms:modified xsi:type="dcterms:W3CDTF">2018-04-05T08:15:30Z</dcterms:modified>
</cp:coreProperties>
</file>