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morbach/Documents/github/dt-filters/docs/"/>
    </mc:Choice>
  </mc:AlternateContent>
  <xr:revisionPtr revIDLastSave="0" documentId="8_{D5FEBD2A-BB51-5342-9538-312B991EFC8E}" xr6:coauthVersionLast="47" xr6:coauthVersionMax="47" xr10:uidLastSave="{00000000-0000-0000-0000-000000000000}"/>
  <bookViews>
    <workbookView xWindow="10340" yWindow="1300" windowWidth="28040" windowHeight="15980" xr2:uid="{7731444C-3C5C-9349-AA35-2A99DCC4B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F15" i="1"/>
  <c r="G15" i="1"/>
  <c r="H15" i="1"/>
  <c r="I15" i="1"/>
  <c r="J15" i="1"/>
  <c r="K15" i="1"/>
  <c r="L15" i="1"/>
  <c r="M15" i="1"/>
  <c r="E16" i="1"/>
  <c r="E15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D13" i="1"/>
  <c r="H8" i="1"/>
  <c r="B14" i="1" a="1"/>
  <c r="B14" i="1" s="1"/>
  <c r="C14" i="1" s="1"/>
  <c r="C8" i="1"/>
  <c r="C5" i="1"/>
  <c r="C7" i="1"/>
  <c r="C38" i="1" l="1"/>
  <c r="C30" i="1"/>
  <c r="C22" i="1"/>
  <c r="C45" i="1"/>
  <c r="C37" i="1"/>
  <c r="C29" i="1"/>
  <c r="C21" i="1"/>
  <c r="C44" i="1"/>
  <c r="C36" i="1"/>
  <c r="C28" i="1"/>
  <c r="C20" i="1"/>
  <c r="C43" i="1"/>
  <c r="C35" i="1"/>
  <c r="C27" i="1"/>
  <c r="C19" i="1"/>
  <c r="C42" i="1"/>
  <c r="C34" i="1"/>
  <c r="C26" i="1"/>
  <c r="C18" i="1"/>
  <c r="C41" i="1"/>
  <c r="C33" i="1"/>
  <c r="C25" i="1"/>
  <c r="C17" i="1"/>
  <c r="C40" i="1"/>
  <c r="C32" i="1"/>
  <c r="C24" i="1"/>
  <c r="C15" i="1"/>
  <c r="C39" i="1"/>
  <c r="C31" i="1"/>
  <c r="C23" i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<sst xmlns="http://schemas.openxmlformats.org/spreadsheetml/2006/main" count="42" uniqueCount="39">
  <si>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center freq</t>
  </si>
  <si>
    <t>sampling freq</t>
  </si>
  <si>
    <t>CR</t>
  </si>
  <si>
    <t>CH</t>
  </si>
  <si>
    <t>local osc</t>
  </si>
  <si>
    <t>Z0</t>
  </si>
  <si>
    <t>00001</t>
  </si>
  <si>
    <t>00000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</si>
  <si>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</si>
  <si>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</si>
  <si>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</si>
  <si>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</si>
  <si>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</si>
  <si>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</si>
  <si>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</si>
  <si>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</si>
  <si>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</si>
  <si>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</si>
  <si>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</si>
  <si>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</si>
  <si>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</si>
  <si>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</si>
  <si>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</si>
  <si>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</si>
  <si>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</si>
  <si>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</si>
  <si>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</si>
  <si>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</si>
  <si>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</si>
  <si>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</si>
  <si>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</si>
  <si>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</si>
  <si>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</si>
  <si>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</si>
  <si>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</si>
  <si>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</si>
  <si>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</si>
  <si>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unity</t>
  </si>
  <si>
    <t>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</si>
</sst>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926-AC7C-A248-9C00-175DCF599E12}">
  <dimension ref="B3:AU46"/>
  <sheetViews>
    <sheetView tabSelected="1" topLeftCell="A4" zoomScale="75" workbookViewId="0">
      <selection activeCell="G32" sqref="G32"/>
    </sheetView>
  </sheetViews>
  <sheetFormatPr baseColWidth="10" defaultRowHeight="16" x14ac:dyDescent="0.2"/>
  <cols>
    <col min="2" max="2" width="11.33203125" customWidth="1"/>
    <col min="4" max="35" width="13" bestFit="1" customWidth="1"/>
  </cols>
  <sheetData>
    <row r="3" spans="2:47" x14ac:dyDescent="0.2">
      <c r="B3" t="s">
        <v>0</v>
      </c>
      <c r="C3" s="1">
        <v>5000000</v>
      </c>
    </row>
    <row r="4" spans="2:47" x14ac:dyDescent="0.2">
      <c r="B4" t="s">
        <v>4</v>
      </c>
      <c r="C4" s="1">
        <v>2400000000</v>
      </c>
    </row>
    <row r="5" spans="2:47" x14ac:dyDescent="0.2">
      <c r="B5" t="s">
        <v>1</v>
      </c>
      <c r="C5" s="1">
        <f>C4*4</f>
        <v>9600000000</v>
      </c>
    </row>
    <row r="6" spans="2:47" x14ac:dyDescent="0.2">
      <c r="B6" t="s">
        <v>2</v>
      </c>
      <c r="C6" s="1">
        <v>1E-13</v>
      </c>
      <c r="E6" t="s">
        <v>37</v>
      </c>
      <c r="F6" s="1">
        <v>4.3999999999999997E-15</v>
      </c>
    </row>
    <row r="7" spans="2:47" x14ac:dyDescent="0.2">
      <c r="B7" t="s">
        <v>3</v>
      </c>
      <c r="C7" s="1">
        <f>C6/TAN((C3*2*PI())/C5)</f>
        <v>3.0557639990487775E-11</v>
      </c>
      <c r="E7" t="s">
        <v>37</v>
      </c>
      <c r="F7" s="1">
        <v>3.4000000000000002E-13</v>
      </c>
    </row>
    <row r="8" spans="2:47" x14ac:dyDescent="0.2">
      <c r="B8" t="s">
        <v>5</v>
      </c>
      <c r="C8" s="2">
        <f>1/(C6*C5)</f>
        <v>1041.6666666666667</v>
      </c>
      <c r="H8" t="str">
        <f>MID(H12,3,1)</f>
        <v>1</v>
      </c>
    </row>
    <row r="9" spans="2:47" x14ac:dyDescent="0.2">
      <c r="G9" s="4"/>
      <c r="H9" s="4"/>
    </row>
    <row r="12" spans="2:47" x14ac:dyDescent="0.2">
      <c r="C12" t="s">
        <v>2</v>
      </c>
      <c r="D12" s="3" t="s">
        <v>7</v>
      </c>
      <c r="E12" s="3" t="s">
        <v>6</v>
      </c>
      <c r="F12" s="3" t="s">
        <v>38</v>
      </c>
      <c r="G12" s="3" t="s">
        <v>8</v>
      </c>
      <c r="H12" s="3" t="s">
        <v>9</v>
      </c>
      <c r="I12" s="3" t="s">
        <v>10</v>
      </c>
      <c r="J12" s="3" t="s">
        <v>11</v>
      </c>
      <c r="K12" s="3" t="s">
        <v>12</v>
      </c>
      <c r="L12" s="3" t="s">
        <v>13</v>
      </c>
      <c r="M12" s="3" t="s">
        <v>14</v>
      </c>
      <c r="N12" s="3" t="s">
        <v>15</v>
      </c>
      <c r="O12" s="3" t="s">
        <v>16</v>
      </c>
      <c r="P12" s="3" t="s">
        <v>17</v>
      </c>
      <c r="Q12" s="3" t="s">
        <v>18</v>
      </c>
      <c r="R12" s="3" t="s">
        <v>19</v>
      </c>
      <c r="S12" s="3" t="s">
        <v>20</v>
      </c>
      <c r="T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  <c r="Y12" s="3" t="s">
        <v>26</v>
      </c>
      <c r="Z12" s="3" t="s">
        <v>27</v>
      </c>
      <c r="AA12" s="3" t="s">
        <v>28</v>
      </c>
      <c r="AB12" s="3" t="s">
        <v>29</v>
      </c>
      <c r="AC12" s="3" t="s">
        <v>30</v>
      </c>
      <c r="AD12" s="3" t="s">
        <v>31</v>
      </c>
      <c r="AE12" s="3" t="s">
        <v>32</v>
      </c>
      <c r="AF12" s="3" t="s">
        <v>33</v>
      </c>
      <c r="AG12" s="3" t="s">
        <v>34</v>
      </c>
      <c r="AH12" s="3" t="s">
        <v>35</v>
      </c>
      <c r="AI12" s="3" t="s">
        <v>36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x14ac:dyDescent="0.2">
      <c r="B13" t="s">
        <v>3</v>
      </c>
      <c r="D13" s="1">
        <f>$F$6*24 + VALUE(MID(D12,5,1))*16*$F$6 + VALUE(MID(D12,4,1))*8*$F$6 + VALUE(MID(D12,3,1))*4*$F$6  + VALUE(MID(D12,2,1))*2*$F$6  + VALUE(MID(D12,1,1))*1*$F$6</f>
        <v>1.056E-13</v>
      </c>
      <c r="E13" s="1">
        <f t="shared" ref="E13:AI13" si="0">$F$6*24 + VALUE(MID(E12,5,1))*16*$F$6 + VALUE(MID(E12,4,1))*8*$F$6 + VALUE(MID(E12,3,1))*4*$F$6  + VALUE(MID(E12,2,1))*2*$F$6  + VALUE(MID(E12,1,1))*1*$F$6</f>
        <v>1.7600000000000001E-13</v>
      </c>
      <c r="F13" s="1">
        <f t="shared" si="0"/>
        <v>1.4079999999999999E-13</v>
      </c>
      <c r="G13" s="1">
        <f t="shared" si="0"/>
        <v>2.112E-13</v>
      </c>
      <c r="H13" s="1">
        <f t="shared" si="0"/>
        <v>1.232E-13</v>
      </c>
      <c r="I13" s="1">
        <f t="shared" si="0"/>
        <v>1.936E-13</v>
      </c>
      <c r="J13" s="1">
        <f t="shared" si="0"/>
        <v>1.5839999999999999E-13</v>
      </c>
      <c r="K13" s="1">
        <f t="shared" si="0"/>
        <v>2.2879999999999999E-13</v>
      </c>
      <c r="L13" s="1">
        <f t="shared" si="0"/>
        <v>1.144E-13</v>
      </c>
      <c r="M13" s="1">
        <f t="shared" si="0"/>
        <v>1.8480000000000001E-13</v>
      </c>
      <c r="N13" s="1">
        <f t="shared" si="0"/>
        <v>1.4959999999999999E-13</v>
      </c>
      <c r="O13" s="1">
        <f t="shared" si="0"/>
        <v>2.2E-13</v>
      </c>
      <c r="P13" s="1">
        <f t="shared" si="0"/>
        <v>1.3199999999999999E-13</v>
      </c>
      <c r="Q13" s="1">
        <f t="shared" si="0"/>
        <v>2.024E-13</v>
      </c>
      <c r="R13" s="1">
        <f t="shared" si="0"/>
        <v>1.6719999999999998E-13</v>
      </c>
      <c r="S13" s="1">
        <f t="shared" si="0"/>
        <v>2.3760000000000002E-13</v>
      </c>
      <c r="T13" s="1">
        <f t="shared" si="0"/>
        <v>1.1E-13</v>
      </c>
      <c r="U13" s="1">
        <f t="shared" si="0"/>
        <v>1.8040000000000002E-13</v>
      </c>
      <c r="V13" s="1">
        <f t="shared" si="0"/>
        <v>1.452E-13</v>
      </c>
      <c r="W13" s="1">
        <f t="shared" si="0"/>
        <v>2.1560000000000001E-13</v>
      </c>
      <c r="X13" s="1">
        <f t="shared" si="0"/>
        <v>1.2760000000000001E-13</v>
      </c>
      <c r="Y13" s="1">
        <f t="shared" si="0"/>
        <v>1.9800000000000001E-13</v>
      </c>
      <c r="Z13" s="1">
        <f t="shared" si="0"/>
        <v>1.628E-13</v>
      </c>
      <c r="AA13" s="1">
        <f t="shared" si="0"/>
        <v>2.3320000000000001E-13</v>
      </c>
      <c r="AB13" s="1">
        <f t="shared" si="0"/>
        <v>1.1880000000000001E-13</v>
      </c>
      <c r="AC13" s="1">
        <f t="shared" si="0"/>
        <v>1.8920000000000002E-13</v>
      </c>
      <c r="AD13" s="1">
        <f t="shared" si="0"/>
        <v>1.54E-13</v>
      </c>
      <c r="AE13" s="1">
        <f t="shared" si="0"/>
        <v>2.2440000000000001E-13</v>
      </c>
      <c r="AF13" s="1">
        <f t="shared" si="0"/>
        <v>1.364E-13</v>
      </c>
      <c r="AG13" s="1">
        <f t="shared" si="0"/>
        <v>2.0680000000000001E-13</v>
      </c>
      <c r="AH13" s="1">
        <f t="shared" si="0"/>
        <v>1.716E-13</v>
      </c>
      <c r="AI13" s="1">
        <f t="shared" si="0"/>
        <v>2.4200000000000003E-13</v>
      </c>
    </row>
    <row r="14" spans="2:47" x14ac:dyDescent="0.2">
      <c r="B14" t="str" cm="1">
        <f t="array" ref="B14:B45">TRANSPOSE(D12:AI12)</f>
        <v>00000</v>
      </c>
      <c r="C14" s="1">
        <f>$F$7*24 + VALUE(MID(B14,5,1))*16*$F$7 + VALUE(MID(B14,4,1))*8*$F$7 + VALUE(MID(B14,3,1))*4*$F$7  + VALUE(MID(B14,2,1))*2*$F$7  + VALUE(MID(B14,1,1))*1*$F$7</f>
        <v>8.1600000000000008E-12</v>
      </c>
      <c r="D14" s="2">
        <f>($C$5/(2*PI()))*ATAN($D$13/C14)</f>
        <v>19771557.473662749</v>
      </c>
      <c r="E14" s="2">
        <f>($C$5/(2*PI()))*ATAN(E13/$C$14)</f>
        <v>32949326.5044652</v>
      </c>
      <c r="F14" s="2">
        <f t="shared" ref="E14:AI14" si="1">($C$5/(2*PI()))*ATAN(F13/$C$14)</f>
        <v>26360932.26686335</v>
      </c>
      <c r="G14" s="2">
        <f t="shared" si="1"/>
        <v>39536495.457875945</v>
      </c>
      <c r="H14" s="2">
        <f t="shared" si="1"/>
        <v>23066352.134992067</v>
      </c>
      <c r="I14" s="2">
        <f t="shared" si="1"/>
        <v>36243079.427196711</v>
      </c>
      <c r="J14" s="2">
        <f t="shared" si="1"/>
        <v>29655267.25641682</v>
      </c>
      <c r="K14" s="2">
        <f t="shared" si="1"/>
        <v>42829544.048542291</v>
      </c>
      <c r="L14" s="2">
        <f t="shared" si="1"/>
        <v>21418979.706718445</v>
      </c>
      <c r="M14" s="2">
        <f t="shared" si="1"/>
        <v>34596243.167336665</v>
      </c>
      <c r="N14" s="2">
        <f t="shared" si="1"/>
        <v>28008132.317219432</v>
      </c>
      <c r="O14" s="2">
        <f t="shared" si="1"/>
        <v>41183067.591678485</v>
      </c>
      <c r="P14" s="2">
        <f t="shared" si="1"/>
        <v>24713670.930714179</v>
      </c>
      <c r="Q14" s="2">
        <f t="shared" si="1"/>
        <v>37889831.463750325</v>
      </c>
      <c r="R14" s="2">
        <f t="shared" si="1"/>
        <v>31302333.259997688</v>
      </c>
      <c r="S14" s="2">
        <f t="shared" si="1"/>
        <v>44475921.013184085</v>
      </c>
      <c r="T14" s="2">
        <f t="shared" si="1"/>
        <v>20595274.576525006</v>
      </c>
      <c r="U14" s="2">
        <f t="shared" si="1"/>
        <v>33772794.647464544</v>
      </c>
      <c r="V14" s="2">
        <f t="shared" si="1"/>
        <v>27184540.191871535</v>
      </c>
      <c r="W14" s="2">
        <f t="shared" si="1"/>
        <v>40359793.245886683</v>
      </c>
      <c r="X14" s="2">
        <f t="shared" si="1"/>
        <v>23890018.476129059</v>
      </c>
      <c r="Y14" s="2">
        <f t="shared" si="1"/>
        <v>37066466.21211005</v>
      </c>
      <c r="Z14" s="2">
        <f t="shared" si="1"/>
        <v>30478809.11415102</v>
      </c>
      <c r="AA14" s="2">
        <f t="shared" si="1"/>
        <v>43652745.205792651</v>
      </c>
      <c r="AB14" s="2">
        <f t="shared" si="1"/>
        <v>22242672.385705516</v>
      </c>
      <c r="AC14" s="2">
        <f t="shared" si="1"/>
        <v>35419671.58643844</v>
      </c>
      <c r="AD14" s="2">
        <f t="shared" si="1"/>
        <v>28831708.16476348</v>
      </c>
      <c r="AE14" s="2">
        <f t="shared" si="1"/>
        <v>42006318.018214785</v>
      </c>
      <c r="AF14" s="2">
        <f t="shared" si="1"/>
        <v>25537309.02039355</v>
      </c>
      <c r="AG14" s="2">
        <f t="shared" si="1"/>
        <v>38713174.704764441</v>
      </c>
      <c r="AH14" s="2">
        <f t="shared" si="1"/>
        <v>32125839.216050174</v>
      </c>
      <c r="AI14" s="2">
        <f t="shared" si="1"/>
        <v>45299070.994023032</v>
      </c>
    </row>
    <row r="15" spans="2:47" x14ac:dyDescent="0.2">
      <c r="B15" t="str">
        <v>00001</v>
      </c>
      <c r="C15" s="1">
        <f t="shared" ref="C15:C45" si="2">$F$7*24 + VALUE(MID(B15,5,1))*16*$F$7 + VALUE(MID(B15,4,1))*8*$F$7 + VALUE(MID(B15,3,1))*4*$F$7  + VALUE(MID(B15,2,1))*2*$F$7  + VALUE(MID(B15,1,1))*1*$F$7</f>
        <v>1.36E-11</v>
      </c>
      <c r="D15" s="2">
        <f>($C$5/(2*PI()))*ATAN($D$13/C15)</f>
        <v>11863358.286455577</v>
      </c>
      <c r="E15" s="2">
        <f>($C$5/(2*PI()))*ATAN(E13/$C$15)</f>
        <v>19771557.473662753</v>
      </c>
      <c r="F15" s="2">
        <f t="shared" ref="F15:AI15" si="3">($C$5/(2*PI()))*ATAN(F13/$C$15)</f>
        <v>15817563.821681602</v>
      </c>
      <c r="G15" s="2">
        <f t="shared" si="3"/>
        <v>23725286.303517621</v>
      </c>
      <c r="H15" s="2">
        <f t="shared" si="3"/>
        <v>13840484.230079168</v>
      </c>
      <c r="I15" s="2">
        <f t="shared" si="3"/>
        <v>21748458.299254704</v>
      </c>
      <c r="J15" s="2">
        <f t="shared" si="3"/>
        <v>17794590.442206766</v>
      </c>
      <c r="K15" s="2">
        <f t="shared" si="3"/>
        <v>25702034.872449096</v>
      </c>
      <c r="L15" s="2">
        <f t="shared" si="3"/>
        <v>12851926.638541073</v>
      </c>
      <c r="M15" s="2">
        <f t="shared" si="3"/>
        <v>20760016.575691018</v>
      </c>
      <c r="N15" s="2">
        <f t="shared" si="3"/>
        <v>16806084.166979838</v>
      </c>
      <c r="O15" s="2">
        <f t="shared" si="3"/>
        <v>24713670.930714179</v>
      </c>
      <c r="P15" s="2">
        <f t="shared" si="3"/>
        <v>14829030.23359742</v>
      </c>
      <c r="Q15" s="2">
        <f t="shared" si="3"/>
        <v>22736881.817463275</v>
      </c>
      <c r="R15" s="2">
        <f t="shared" si="3"/>
        <v>18783081.820147693</v>
      </c>
      <c r="S15" s="2">
        <f t="shared" si="3"/>
        <v>26690377.302222364</v>
      </c>
      <c r="T15" s="2">
        <f t="shared" si="3"/>
        <v>12357643.75584756</v>
      </c>
      <c r="U15" s="2">
        <f t="shared" si="3"/>
        <v>20265789.145300843</v>
      </c>
      <c r="V15" s="2">
        <f t="shared" si="3"/>
        <v>16311825.701385904</v>
      </c>
      <c r="W15" s="2">
        <f t="shared" si="3"/>
        <v>24219481.151138257</v>
      </c>
      <c r="X15" s="2">
        <f t="shared" si="3"/>
        <v>14334758.732055578</v>
      </c>
      <c r="Y15" s="2">
        <f t="shared" si="3"/>
        <v>22242672.385705516</v>
      </c>
      <c r="Z15" s="2">
        <f t="shared" si="3"/>
        <v>18288838.045036025</v>
      </c>
      <c r="AA15" s="2">
        <f t="shared" si="3"/>
        <v>26196208.827983022</v>
      </c>
      <c r="AB15" s="2">
        <f t="shared" si="3"/>
        <v>13346206.831096889</v>
      </c>
      <c r="AC15" s="2">
        <f t="shared" si="3"/>
        <v>21254239.661463685</v>
      </c>
      <c r="AD15" s="2">
        <f t="shared" si="3"/>
        <v>17300339.115054838</v>
      </c>
      <c r="AE15" s="2">
        <f t="shared" si="3"/>
        <v>25207855.538923081</v>
      </c>
      <c r="AF15" s="2">
        <f t="shared" si="3"/>
        <v>15323298.631279772</v>
      </c>
      <c r="AG15" s="2">
        <f t="shared" si="3"/>
        <v>23231086.491180986</v>
      </c>
      <c r="AH15" s="2">
        <f t="shared" si="3"/>
        <v>19277321.664151665</v>
      </c>
      <c r="AI15" s="2">
        <f t="shared" si="3"/>
        <v>27184540.191871539</v>
      </c>
    </row>
    <row r="16" spans="2:47" x14ac:dyDescent="0.2">
      <c r="B16" t="str">
        <v>00010</v>
      </c>
      <c r="C16" s="1">
        <f>$F$7*24 + VALUE(MID(B16,5,1))*16*$F$7 + VALUE(MID(B16,4,1))*8*$F$7 + VALUE(MID(B16,3,1))*4*$F$7  + VALUE(MID(B16,2,1))*2*$F$7  + VALUE(MID(B16,1,1))*1*$F$7</f>
        <v>1.088E-11</v>
      </c>
      <c r="D16" s="2">
        <f t="shared" ref="D15:D45" si="4">($C$5/(2*PI()))*ATAN($D$13/C16)</f>
        <v>14829030.23359742</v>
      </c>
      <c r="E16" s="2">
        <f>($C$5/(2*PI()))*ATAN(E13/$C$16)</f>
        <v>24713670.930714183</v>
      </c>
      <c r="F16" s="2">
        <f t="shared" ref="F16:AI16" si="5">($C$5/(2*PI()))*ATAN(F13/$C$16)</f>
        <v>19771557.473662749</v>
      </c>
      <c r="G16" s="2">
        <f t="shared" si="5"/>
        <v>29655267.25641682</v>
      </c>
      <c r="H16" s="2">
        <f t="shared" si="5"/>
        <v>17300339.115054838</v>
      </c>
      <c r="I16" s="2">
        <f t="shared" si="5"/>
        <v>27184540.191871535</v>
      </c>
      <c r="J16" s="2">
        <f t="shared" si="5"/>
        <v>22242672.385705512</v>
      </c>
      <c r="K16" s="2">
        <f t="shared" si="5"/>
        <v>32125839.216050174</v>
      </c>
      <c r="L16" s="2">
        <f t="shared" si="5"/>
        <v>16064695.181834344</v>
      </c>
      <c r="M16" s="2">
        <f t="shared" si="5"/>
        <v>25949122.528921634</v>
      </c>
      <c r="N16" s="2">
        <f t="shared" si="5"/>
        <v>21007128.668114923</v>
      </c>
      <c r="O16" s="2">
        <f t="shared" si="5"/>
        <v>30890573.430930927</v>
      </c>
      <c r="P16" s="2">
        <f t="shared" si="5"/>
        <v>18535960.417518552</v>
      </c>
      <c r="Q16" s="2">
        <f t="shared" si="5"/>
        <v>28419922.305598717</v>
      </c>
      <c r="R16" s="2">
        <f t="shared" si="5"/>
        <v>23478187.011480514</v>
      </c>
      <c r="S16" s="2">
        <f t="shared" si="5"/>
        <v>33361062.999000389</v>
      </c>
      <c r="T16" s="2">
        <f t="shared" si="5"/>
        <v>15446865.233602574</v>
      </c>
      <c r="U16" s="2">
        <f t="shared" si="5"/>
        <v>25331400.870841738</v>
      </c>
      <c r="V16" s="2">
        <f t="shared" si="5"/>
        <v>20389346.404553343</v>
      </c>
      <c r="W16" s="2">
        <f t="shared" si="5"/>
        <v>30272925.291537333</v>
      </c>
      <c r="X16" s="2">
        <f t="shared" si="5"/>
        <v>17918152.696108278</v>
      </c>
      <c r="Y16" s="2">
        <f t="shared" si="5"/>
        <v>27802235.793250054</v>
      </c>
      <c r="Z16" s="2">
        <f t="shared" si="5"/>
        <v>22860433.435995821</v>
      </c>
      <c r="AA16" s="2">
        <f t="shared" si="5"/>
        <v>32743456.458582081</v>
      </c>
      <c r="AB16" s="2">
        <f t="shared" si="5"/>
        <v>16682519.876309434</v>
      </c>
      <c r="AC16" s="2">
        <f t="shared" si="5"/>
        <v>26566835.703182992</v>
      </c>
      <c r="AD16" s="2">
        <f t="shared" si="5"/>
        <v>21624904.062457744</v>
      </c>
      <c r="AE16" s="2">
        <f t="shared" si="5"/>
        <v>31508211.472970873</v>
      </c>
      <c r="AF16" s="2">
        <f t="shared" si="5"/>
        <v>19153762.077345982</v>
      </c>
      <c r="AG16" s="2">
        <f t="shared" si="5"/>
        <v>29037599.527215574</v>
      </c>
      <c r="AH16" s="2">
        <f t="shared" si="5"/>
        <v>24095932.910326112</v>
      </c>
      <c r="AI16" s="2">
        <f t="shared" si="5"/>
        <v>33978658.635759868</v>
      </c>
    </row>
    <row r="17" spans="2:35" x14ac:dyDescent="0.2">
      <c r="B17" t="str">
        <v>00011</v>
      </c>
      <c r="C17" s="1">
        <f t="shared" si="2"/>
        <v>1.6320000000000002E-11</v>
      </c>
      <c r="D17" s="2">
        <f t="shared" si="4"/>
        <v>9886192.6107982434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2">
      <c r="B18" t="str">
        <v>00100</v>
      </c>
      <c r="C18" s="1">
        <f t="shared" si="2"/>
        <v>9.5200000000000014E-12</v>
      </c>
      <c r="D18" s="2">
        <f t="shared" si="4"/>
        <v>16947300.229882468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2">
      <c r="B19" t="str">
        <v>00101</v>
      </c>
      <c r="C19" s="1">
        <f t="shared" si="2"/>
        <v>1.4959999999999999E-11</v>
      </c>
      <c r="D19" s="2">
        <f t="shared" si="4"/>
        <v>10784908.784212256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2">
      <c r="B20" t="str">
        <v>00110</v>
      </c>
      <c r="C20" s="1">
        <f t="shared" si="2"/>
        <v>1.2240000000000001E-11</v>
      </c>
      <c r="D20" s="2">
        <f t="shared" si="4"/>
        <v>13181447.072200805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2">
      <c r="B21" t="str">
        <v>00111</v>
      </c>
      <c r="C21" s="1">
        <f t="shared" si="2"/>
        <v>1.7680000000000001E-11</v>
      </c>
      <c r="D21" s="2">
        <f t="shared" si="4"/>
        <v>9125735.0957525056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2">
      <c r="B22" t="str">
        <v>01000</v>
      </c>
      <c r="C22" s="1">
        <f t="shared" si="2"/>
        <v>8.8400000000000003E-12</v>
      </c>
      <c r="D22" s="2">
        <f t="shared" si="4"/>
        <v>18250819.133242141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2">
      <c r="B23" t="str">
        <v>01001</v>
      </c>
      <c r="C23" s="1">
        <f t="shared" si="2"/>
        <v>1.428E-11</v>
      </c>
      <c r="D23" s="2">
        <f t="shared" si="4"/>
        <v>11298457.572460586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2">
      <c r="B24" t="str">
        <v>01010</v>
      </c>
      <c r="C24" s="1">
        <f t="shared" si="2"/>
        <v>1.156E-11</v>
      </c>
      <c r="D24" s="2">
        <f t="shared" si="4"/>
        <v>13956784.377358962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2">
      <c r="B25" t="str">
        <v>01011</v>
      </c>
      <c r="C25" s="1">
        <f t="shared" si="2"/>
        <v>1.7000000000000003E-11</v>
      </c>
      <c r="D25" s="2">
        <f t="shared" si="4"/>
        <v>9490755.2904393189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2">
      <c r="B26" t="str">
        <v>01100</v>
      </c>
      <c r="C26" s="1">
        <f t="shared" si="2"/>
        <v>1.0200000000000001E-11</v>
      </c>
      <c r="D26" s="2">
        <f t="shared" si="4"/>
        <v>15817563.821681602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2">
      <c r="B27" t="str">
        <v>01101</v>
      </c>
      <c r="C27" s="1">
        <f t="shared" si="2"/>
        <v>1.564E-11</v>
      </c>
      <c r="D27" s="2">
        <f t="shared" si="4"/>
        <v>10316014.281145979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2">
      <c r="B28" t="str">
        <v>01110</v>
      </c>
      <c r="C28" s="1">
        <f t="shared" si="2"/>
        <v>1.2920000000000001E-11</v>
      </c>
      <c r="D28" s="2">
        <f t="shared" si="4"/>
        <v>12487718.453672269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2">
      <c r="B29" t="str">
        <v>01111</v>
      </c>
      <c r="C29" s="1">
        <f t="shared" si="2"/>
        <v>1.8360000000000002E-11</v>
      </c>
      <c r="D29" s="2">
        <f t="shared" si="4"/>
        <v>8787752.5042477325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2">
      <c r="B30" t="str">
        <v>10000</v>
      </c>
      <c r="C30" s="1">
        <f t="shared" si="2"/>
        <v>8.5000000000000013E-12</v>
      </c>
      <c r="D30" s="2">
        <f t="shared" si="4"/>
        <v>18980778.235271886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2">
      <c r="B31" t="str">
        <v>10001</v>
      </c>
      <c r="C31" s="1">
        <f t="shared" si="2"/>
        <v>1.3940000000000001E-11</v>
      </c>
      <c r="D31" s="2">
        <f t="shared" si="4"/>
        <v>11574019.291825464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2">
      <c r="B32" t="str">
        <v>10010</v>
      </c>
      <c r="C32" s="1">
        <f t="shared" si="2"/>
        <v>1.1220000000000001E-11</v>
      </c>
      <c r="D32" s="2">
        <f t="shared" si="4"/>
        <v>14379692.630462037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2">
      <c r="B33" t="str">
        <v>10011</v>
      </c>
      <c r="C33" s="1">
        <f t="shared" si="2"/>
        <v>1.6660000000000001E-11</v>
      </c>
      <c r="D33" s="2">
        <f t="shared" si="4"/>
        <v>9684439.0380770788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2">
      <c r="B34" t="str">
        <v>10100</v>
      </c>
      <c r="C34" s="1">
        <f t="shared" si="2"/>
        <v>9.860000000000002E-12</v>
      </c>
      <c r="D34" s="2">
        <f t="shared" si="4"/>
        <v>16362956.047569476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2">
      <c r="B35" t="str">
        <v>10101</v>
      </c>
      <c r="C35" s="1">
        <f t="shared" si="2"/>
        <v>1.5299999999999998E-11</v>
      </c>
      <c r="D35" s="2">
        <f t="shared" si="4"/>
        <v>10545251.842012262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2">
      <c r="B36" t="str">
        <v>10110</v>
      </c>
      <c r="C36" s="1">
        <f t="shared" si="2"/>
        <v>1.2580000000000002E-11</v>
      </c>
      <c r="D36" s="2">
        <f t="shared" si="4"/>
        <v>12825208.712729162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2">
      <c r="B37" t="str">
        <v>10111</v>
      </c>
      <c r="C37" s="1">
        <f t="shared" si="2"/>
        <v>1.802E-11</v>
      </c>
      <c r="D37" s="2">
        <f t="shared" si="4"/>
        <v>8953555.3945062943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2">
      <c r="B38" t="str">
        <v>11000</v>
      </c>
      <c r="C38" s="1">
        <f t="shared" si="2"/>
        <v>9.1800000000000009E-12</v>
      </c>
      <c r="D38" s="2">
        <f t="shared" si="4"/>
        <v>17574923.639341529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2">
      <c r="B39" t="str">
        <v>11001</v>
      </c>
      <c r="C39" s="1">
        <f t="shared" si="2"/>
        <v>1.462E-11</v>
      </c>
      <c r="D39" s="2">
        <f t="shared" si="4"/>
        <v>11035711.992436584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2">
      <c r="B40" t="str">
        <v>11010</v>
      </c>
      <c r="C40" s="1">
        <f t="shared" si="2"/>
        <v>1.1900000000000001E-11</v>
      </c>
      <c r="D40" s="2">
        <f t="shared" si="4"/>
        <v>13558040.350190641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2">
      <c r="B41" t="str">
        <v>11011</v>
      </c>
      <c r="C41" s="1">
        <f t="shared" si="2"/>
        <v>1.7340000000000002E-11</v>
      </c>
      <c r="D41" s="2">
        <f t="shared" si="4"/>
        <v>9304666.6964883991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2">
      <c r="B42" t="str">
        <v>11100</v>
      </c>
      <c r="C42" s="1">
        <f t="shared" si="2"/>
        <v>1.0540000000000002E-11</v>
      </c>
      <c r="D42" s="2">
        <f t="shared" si="4"/>
        <v>15307354.538925223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2">
      <c r="B43" t="str">
        <v>11101</v>
      </c>
      <c r="C43" s="1">
        <f t="shared" si="2"/>
        <v>1.5979999999999999E-11</v>
      </c>
      <c r="D43" s="2">
        <f t="shared" si="4"/>
        <v>10096531.074742608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2">
      <c r="B44" t="str">
        <v>11110</v>
      </c>
      <c r="C44" s="1">
        <f t="shared" si="2"/>
        <v>1.3260000000000001E-11</v>
      </c>
      <c r="D44" s="2">
        <f t="shared" si="4"/>
        <v>12167534.26039578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2">
      <c r="B45" t="str">
        <v>11111</v>
      </c>
      <c r="C45" s="1">
        <f t="shared" si="2"/>
        <v>1.8700000000000001E-11</v>
      </c>
      <c r="D45" s="2">
        <f t="shared" si="4"/>
        <v>8627978.614132978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Cruz Morbach</dc:creator>
  <cp:lastModifiedBy>Arthur Cruz Morbach</cp:lastModifiedBy>
  <dcterms:created xsi:type="dcterms:W3CDTF">2024-09-18T18:27:13Z</dcterms:created>
  <dcterms:modified xsi:type="dcterms:W3CDTF">2024-09-18T19:08:08Z</dcterms:modified>
</cp:coreProperties>
</file>