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1014040026\Downloads\"/>
    </mc:Choice>
  </mc:AlternateContent>
  <bookViews>
    <workbookView xWindow="0" yWindow="0" windowWidth="28800" windowHeight="12300"/>
  </bookViews>
  <sheets>
    <sheet name="Plano de Ação" sheetId="1" r:id="rId1"/>
    <sheet name="Sprints" sheetId="2" r:id="rId2"/>
    <sheet name="Anotações" sheetId="3" r:id="rId3"/>
  </sheets>
  <calcPr calcId="162913"/>
  <extLst>
    <ext uri="GoogleSheetsCustomDataVersion1">
      <go:sheetsCustomData xmlns:go="http://customooxmlschemas.google.com/" r:id="rId7" roundtripDataSignature="AMtx7mh82wPZxnwfYEo89bh/gxdSHRy7Nw=="/>
    </ext>
  </extLst>
</workbook>
</file>

<file path=xl/calcChain.xml><?xml version="1.0" encoding="utf-8"?>
<calcChain xmlns="http://schemas.openxmlformats.org/spreadsheetml/2006/main">
  <c r="L31" i="1" l="1"/>
  <c r="L30" i="1"/>
  <c r="H28" i="1"/>
  <c r="L28" i="1" s="1"/>
  <c r="H27" i="1"/>
  <c r="L27" i="1" s="1"/>
  <c r="H26" i="1"/>
  <c r="L26" i="1" s="1"/>
  <c r="E40" i="1" s="1"/>
  <c r="L25" i="1"/>
  <c r="H25" i="1"/>
  <c r="H24" i="1"/>
  <c r="L24" i="1" s="1"/>
  <c r="H23" i="1"/>
  <c r="L23" i="1" s="1"/>
  <c r="E39" i="1" s="1"/>
  <c r="H22" i="1"/>
  <c r="L22" i="1" s="1"/>
  <c r="L21" i="1"/>
  <c r="H21" i="1"/>
  <c r="B21" i="1"/>
  <c r="B22" i="1" s="1"/>
  <c r="B23" i="1" s="1"/>
  <c r="B24" i="1" s="1"/>
  <c r="B25" i="1" s="1"/>
  <c r="B26" i="1" s="1"/>
  <c r="B27" i="1" s="1"/>
  <c r="B28" i="1" s="1"/>
  <c r="H20" i="1"/>
  <c r="L20" i="1" s="1"/>
  <c r="E38" i="1" s="1"/>
  <c r="H19" i="1"/>
  <c r="L19" i="1" s="1"/>
  <c r="H18" i="1"/>
  <c r="L18" i="1" s="1"/>
  <c r="H17" i="1"/>
  <c r="L17" i="1" s="1"/>
  <c r="H16" i="1"/>
  <c r="L16" i="1" s="1"/>
  <c r="H15" i="1"/>
  <c r="L15" i="1" s="1"/>
  <c r="H14" i="1"/>
  <c r="L14" i="1" s="1"/>
  <c r="H13" i="1"/>
  <c r="L13" i="1" s="1"/>
  <c r="H12" i="1"/>
  <c r="L12" i="1" s="1"/>
  <c r="H11" i="1"/>
  <c r="L11" i="1" s="1"/>
  <c r="E36" i="1" l="1"/>
  <c r="L29" i="1"/>
  <c r="E37" i="1"/>
  <c r="L32" i="1" l="1"/>
</calcChain>
</file>

<file path=xl/sharedStrings.xml><?xml version="1.0" encoding="utf-8"?>
<sst xmlns="http://schemas.openxmlformats.org/spreadsheetml/2006/main" count="130" uniqueCount="93">
  <si>
    <r>
      <rPr>
        <b/>
        <sz val="12"/>
        <color theme="1"/>
        <rFont val="Calibri"/>
      </rPr>
      <t xml:space="preserve">Nome projeto: </t>
    </r>
    <r>
      <rPr>
        <sz val="12"/>
        <color theme="1"/>
        <rFont val="Calibri"/>
      </rPr>
      <t>AvaliAuto</t>
    </r>
  </si>
  <si>
    <r>
      <rPr>
        <b/>
        <sz val="12"/>
        <color theme="1"/>
        <rFont val="Calibri"/>
      </rPr>
      <t xml:space="preserve">Responsável(s): </t>
    </r>
    <r>
      <rPr>
        <sz val="12"/>
        <color theme="1"/>
        <rFont val="Calibri"/>
      </rPr>
      <t xml:space="preserve">Antônio Saraiva, Arthur Pinheiro, Arnold Schwarzenegger, Ana Carolina e Guilherme Hendres </t>
    </r>
  </si>
  <si>
    <t xml:space="preserve">Objetivo: </t>
  </si>
  <si>
    <r>
      <rPr>
        <b/>
        <sz val="12"/>
        <color theme="1"/>
        <rFont val="Calibri"/>
      </rPr>
      <t xml:space="preserve">Período: </t>
    </r>
    <r>
      <rPr>
        <sz val="12"/>
        <color theme="1"/>
        <rFont val="Calibri"/>
      </rPr>
      <t>28/04 a 02/09</t>
    </r>
  </si>
  <si>
    <t>Etapa</t>
  </si>
  <si>
    <t>5W</t>
  </si>
  <si>
    <t>2H</t>
  </si>
  <si>
    <r>
      <rPr>
        <b/>
        <sz val="12"/>
        <color theme="1"/>
        <rFont val="Calibri"/>
      </rPr>
      <t xml:space="preserve">O quê? 
</t>
    </r>
    <r>
      <rPr>
        <b/>
        <i/>
        <sz val="12"/>
        <color theme="1"/>
        <rFont val="Calibri"/>
      </rPr>
      <t>(What)</t>
    </r>
  </si>
  <si>
    <r>
      <rPr>
        <b/>
        <sz val="12"/>
        <color theme="1"/>
        <rFont val="Calibri"/>
      </rPr>
      <t xml:space="preserve">Por quê?
</t>
    </r>
    <r>
      <rPr>
        <b/>
        <i/>
        <sz val="12"/>
        <color theme="1"/>
        <rFont val="Calibri"/>
      </rPr>
      <t>(Why)</t>
    </r>
  </si>
  <si>
    <r>
      <rPr>
        <b/>
        <sz val="12"/>
        <color theme="1"/>
        <rFont val="Calibri"/>
      </rPr>
      <t xml:space="preserve">Onde?
</t>
    </r>
    <r>
      <rPr>
        <b/>
        <i/>
        <sz val="12"/>
        <color theme="1"/>
        <rFont val="Calibri"/>
      </rPr>
      <t>(Where)</t>
    </r>
  </si>
  <si>
    <r>
      <rPr>
        <b/>
        <sz val="12"/>
        <color theme="1"/>
        <rFont val="Calibri"/>
      </rPr>
      <t xml:space="preserve">Quem? 
</t>
    </r>
    <r>
      <rPr>
        <b/>
        <i/>
        <sz val="12"/>
        <color theme="1"/>
        <rFont val="Calibri"/>
      </rPr>
      <t>(Who)</t>
    </r>
  </si>
  <si>
    <r>
      <rPr>
        <b/>
        <sz val="12"/>
        <color theme="1"/>
        <rFont val="Calibri"/>
      </rPr>
      <t xml:space="preserve">Quando? 
</t>
    </r>
    <r>
      <rPr>
        <b/>
        <i/>
        <sz val="12"/>
        <color theme="1"/>
        <rFont val="Calibri"/>
      </rPr>
      <t>(When)</t>
    </r>
  </si>
  <si>
    <r>
      <rPr>
        <b/>
        <sz val="12"/>
        <color theme="1"/>
        <rFont val="Calibri"/>
      </rPr>
      <t xml:space="preserve">Como? 
</t>
    </r>
    <r>
      <rPr>
        <b/>
        <i/>
        <sz val="12"/>
        <color theme="1"/>
        <rFont val="Calibri"/>
      </rPr>
      <t>(How)</t>
    </r>
  </si>
  <si>
    <r>
      <rPr>
        <b/>
        <sz val="12"/>
        <color theme="1"/>
        <rFont val="Calibri"/>
      </rPr>
      <t xml:space="preserve">Quanto? 
</t>
    </r>
    <r>
      <rPr>
        <b/>
        <i/>
        <sz val="12"/>
        <color theme="1"/>
        <rFont val="Calibri"/>
      </rPr>
      <t>(How much)</t>
    </r>
  </si>
  <si>
    <t>Início</t>
  </si>
  <si>
    <t>Prazo (em dias), sem contar fins de semana</t>
  </si>
  <si>
    <t>Fim planejado</t>
  </si>
  <si>
    <t>Fim real</t>
  </si>
  <si>
    <t>Dia de trabalho = R$100 (R$ 20/h)</t>
  </si>
  <si>
    <t>Modelagem do Banco de Dados</t>
  </si>
  <si>
    <t>Definição dos dados (tipos, tamanhos, integridade, relacionamentos) que serão armazenados e gerenciados pelo sistema.</t>
  </si>
  <si>
    <t>SGBD MySQL</t>
  </si>
  <si>
    <r>
      <rPr>
        <sz val="12"/>
        <color theme="1"/>
        <rFont val="Calibri"/>
      </rPr>
      <t>Guilherme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e Arnold</t>
    </r>
  </si>
  <si>
    <t>Implementação do armazenamento de dados do sistema com editor de texto ou MySQL Workbench</t>
  </si>
  <si>
    <t>Refinamento da API</t>
  </si>
  <si>
    <t>Alterar a API para mudanças que possam ocorrer nos models.</t>
  </si>
  <si>
    <t>Back-end</t>
  </si>
  <si>
    <t>Guilherme e Arnold</t>
  </si>
  <si>
    <t>Implementação do código do sistema com o framework Django REST API</t>
  </si>
  <si>
    <t>Testagem das funcionalidades</t>
  </si>
  <si>
    <t>Assegurar o funcionamento dos caminhos esperados de acordo com as funcionalidades (requisitos funcionais).</t>
  </si>
  <si>
    <t>Integração no Back-end</t>
  </si>
  <si>
    <t>Manter um canal de comunicação entre o front-end e os dados armazenados (consumo e fornecimento de dados mediante autenticação).</t>
  </si>
  <si>
    <t>Refatoração de Telas</t>
  </si>
  <si>
    <t>Melhorar a experiência do usuário ao utilizar o sistema, de forma a facilitar seu uso.</t>
  </si>
  <si>
    <t>Front-end</t>
  </si>
  <si>
    <t>Carol e Arthur</t>
  </si>
  <si>
    <t>Implementação do código do sistema com o framework VueJS</t>
  </si>
  <si>
    <t>Autenticação</t>
  </si>
  <si>
    <t>Garantir a segurança e integridade das informações dos usuários do sistema.</t>
  </si>
  <si>
    <t>Consumo de APIs externas</t>
  </si>
  <si>
    <t>Necessidade de validação do endereço de realização da consultoria (API ViaCEP) e também é necessário captar modelos de carros para o cliente víncular um modelo de automóvel a consultoria cadastrada.</t>
  </si>
  <si>
    <t>Implementação do código do sistema do projeto com o framework VueJS</t>
  </si>
  <si>
    <t>Assegurar a usabilidade, testar a UX e integração com o backend.</t>
  </si>
  <si>
    <t>Integração do Front-end</t>
  </si>
  <si>
    <t>Para manter um canal de comunicação entre o back-end e os dados enviados.</t>
  </si>
  <si>
    <t>Planejamento do Escopo</t>
  </si>
  <si>
    <t>Definição do trabalho a ser realizado para cumprir o objetivo do produto.</t>
  </si>
  <si>
    <t>Reunião de elaboração do documento</t>
  </si>
  <si>
    <t>Arthur e Antônio</t>
  </si>
  <si>
    <t>Elaboração do documento no google docs</t>
  </si>
  <si>
    <t>Planejamento de Cronograma</t>
  </si>
  <si>
    <t>Organização para entregar os incrementos da Sprint no tempo estipulado.</t>
  </si>
  <si>
    <t>Planejamento de Custos</t>
  </si>
  <si>
    <t>Planejamento financeiro para que os custos estejam dentro do valor estipulado.</t>
  </si>
  <si>
    <t>Definição da Plataforma</t>
  </si>
  <si>
    <t>Adequar a implantação do sistema às habilidades individuais de sistemas em nuvem</t>
  </si>
  <si>
    <t>No sistema de nuvem</t>
  </si>
  <si>
    <t>Arnold e Guilherme</t>
  </si>
  <si>
    <t>Utilização do sistema de nuvem com a tecnologia Azure e Docker</t>
  </si>
  <si>
    <t>Criação dos containers</t>
  </si>
  <si>
    <t>Definir a plataforma de Implantação do backend, frontend e Banco de Dados (SGBD) na nuvem.</t>
  </si>
  <si>
    <t>Integração Contínua</t>
  </si>
  <si>
    <t>Criar mecânismo para implantar o projeto na plataforma na nuvem.</t>
  </si>
  <si>
    <t>Criação de Casos de Testes</t>
  </si>
  <si>
    <t>Criar estratégias de teste para validar as funcionalidades do sistema.</t>
  </si>
  <si>
    <t>Front e Back-end do projeto</t>
  </si>
  <si>
    <t>Carol e Antônio</t>
  </si>
  <si>
    <t>Codificação dos Testes</t>
  </si>
  <si>
    <t>Implementar o que foi planejado nos casos de testes</t>
  </si>
  <si>
    <t>Implementação dos testes</t>
  </si>
  <si>
    <t>Execução dos Testes</t>
  </si>
  <si>
    <t xml:space="preserve">Etapa para saber se na prática saiu o esperado, ou seja, verificar a cobertura de testes da aplicação. </t>
  </si>
  <si>
    <t xml:space="preserve">Comparação do resultado obtido no sistema com o resultado planejado </t>
  </si>
  <si>
    <t>CUSTO DOS PACOTES DE TRABALHO</t>
  </si>
  <si>
    <t>RESERVA DE CONTINGÊNCIA (10%)</t>
  </si>
  <si>
    <t>RESERVA GERÊNCIAL (5%)</t>
  </si>
  <si>
    <t>TOTAL</t>
  </si>
  <si>
    <t>Legenda:</t>
  </si>
  <si>
    <t>Gerenciamento</t>
  </si>
  <si>
    <t>Infraestrutura</t>
  </si>
  <si>
    <t>Testes</t>
  </si>
  <si>
    <t>Atualiza github</t>
  </si>
  <si>
    <t>Criar os quadros</t>
  </si>
  <si>
    <t>Backlog</t>
  </si>
  <si>
    <t>Sprint backlog</t>
  </si>
  <si>
    <t>Open</t>
  </si>
  <si>
    <t>Todo</t>
  </si>
  <si>
    <t>Doing</t>
  </si>
  <si>
    <t>Done</t>
  </si>
  <si>
    <t>Review</t>
  </si>
  <si>
    <t>Close</t>
  </si>
  <si>
    <t xml:space="preserve">Referência de valores: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</si>
</sst>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"/>
    <numFmt numFmtId="165" formatCode="&quot;R$&quot;\ #,##0.00"/>
  </numFmts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E7E6E6"/>
        <bgColor rgb="FFE7E6E6"/>
      </patternFill>
    </fill>
    <fill>
      <patternFill patternType="solid">
        <fgColor rgb="FFD9C8FF"/>
        <bgColor rgb="FFD9C8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7F6FF"/>
        <bgColor rgb="FFC7F6FF"/>
      </patternFill>
    </fill>
    <fill>
      <patternFill patternType="solid">
        <fgColor rgb="FFBEE1FF"/>
        <bgColor rgb="FFBEE1FF"/>
      </patternFill>
    </fill>
    <fill>
      <patternFill patternType="solid">
        <fgColor theme="0"/>
        <bgColor theme="0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rgb="FFC7F6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1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6" borderId="0" xfId="0" applyFont="1" applyFill="1" applyAlignment="1">
      <alignment vertical="center"/>
    </xf>
    <xf numFmtId="0" fontId="1" fillId="6" borderId="9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164" fontId="1" fillId="6" borderId="9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 wrapText="1"/>
    </xf>
    <xf numFmtId="165" fontId="1" fillId="6" borderId="9" xfId="0" applyNumberFormat="1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left" vertical="center" wrapText="1"/>
    </xf>
    <xf numFmtId="164" fontId="1" fillId="6" borderId="9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164" fontId="1" fillId="7" borderId="9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164" fontId="1" fillId="7" borderId="9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vertical="center" wrapText="1"/>
    </xf>
    <xf numFmtId="165" fontId="1" fillId="7" borderId="9" xfId="0" applyNumberFormat="1" applyFont="1" applyFill="1" applyBorder="1" applyAlignment="1">
      <alignment vertical="center" wrapText="1"/>
    </xf>
    <xf numFmtId="0" fontId="4" fillId="7" borderId="9" xfId="0" applyFont="1" applyFill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0" fontId="1" fillId="8" borderId="9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horizontal="center" vertical="center" wrapText="1"/>
    </xf>
    <xf numFmtId="164" fontId="1" fillId="8" borderId="9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165" fontId="1" fillId="8" borderId="9" xfId="0" applyNumberFormat="1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/>
    </xf>
    <xf numFmtId="164" fontId="1" fillId="8" borderId="9" xfId="0" applyNumberFormat="1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horizontal="center" vertical="center" wrapText="1"/>
    </xf>
    <xf numFmtId="164" fontId="1" fillId="9" borderId="9" xfId="0" applyNumberFormat="1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165" fontId="1" fillId="9" borderId="9" xfId="0" applyNumberFormat="1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/>
    </xf>
    <xf numFmtId="0" fontId="5" fillId="9" borderId="0" xfId="0" applyFont="1" applyFill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 wrapText="1"/>
    </xf>
    <xf numFmtId="0" fontId="4" fillId="10" borderId="0" xfId="0" applyFont="1" applyFill="1" applyAlignment="1">
      <alignment vertical="center"/>
    </xf>
    <xf numFmtId="0" fontId="1" fillId="10" borderId="9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horizontal="center" vertical="center" wrapText="1"/>
    </xf>
    <xf numFmtId="164" fontId="5" fillId="10" borderId="0" xfId="0" applyNumberFormat="1" applyFont="1" applyFill="1" applyAlignment="1">
      <alignment horizontal="center"/>
    </xf>
    <xf numFmtId="0" fontId="1" fillId="10" borderId="9" xfId="0" applyFont="1" applyFill="1" applyBorder="1" applyAlignment="1">
      <alignment horizontal="center" vertical="center" wrapText="1"/>
    </xf>
    <xf numFmtId="164" fontId="1" fillId="10" borderId="9" xfId="0" applyNumberFormat="1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vertical="center" wrapText="1"/>
    </xf>
    <xf numFmtId="165" fontId="1" fillId="10" borderId="9" xfId="0" applyNumberFormat="1" applyFont="1" applyFill="1" applyBorder="1" applyAlignment="1">
      <alignment vertical="center" wrapText="1"/>
    </xf>
    <xf numFmtId="0" fontId="4" fillId="10" borderId="9" xfId="0" applyFont="1" applyFill="1" applyBorder="1" applyAlignment="1">
      <alignment vertical="center"/>
    </xf>
    <xf numFmtId="0" fontId="1" fillId="11" borderId="0" xfId="0" applyFont="1" applyFill="1" applyAlignment="1">
      <alignment vertical="center" wrapText="1"/>
    </xf>
    <xf numFmtId="164" fontId="1" fillId="11" borderId="0" xfId="0" applyNumberFormat="1" applyFont="1" applyFill="1" applyAlignment="1">
      <alignment vertical="center" wrapText="1"/>
    </xf>
    <xf numFmtId="0" fontId="1" fillId="11" borderId="0" xfId="0" applyFont="1" applyFill="1" applyAlignment="1">
      <alignment horizontal="center" vertical="center" wrapText="1"/>
    </xf>
    <xf numFmtId="165" fontId="1" fillId="11" borderId="0" xfId="0" applyNumberFormat="1" applyFont="1" applyFill="1" applyAlignment="1">
      <alignment vertical="center" wrapText="1"/>
    </xf>
    <xf numFmtId="0" fontId="2" fillId="11" borderId="0" xfId="0" applyFont="1" applyFill="1" applyAlignment="1">
      <alignment horizontal="left" vertical="center" wrapText="1"/>
    </xf>
    <xf numFmtId="0" fontId="4" fillId="11" borderId="0" xfId="0" applyFont="1" applyFill="1"/>
    <xf numFmtId="0" fontId="4" fillId="11" borderId="9" xfId="0" applyFont="1" applyFill="1" applyBorder="1"/>
    <xf numFmtId="165" fontId="1" fillId="0" borderId="9" xfId="0" applyNumberFormat="1" applyFont="1" applyBorder="1" applyAlignment="1">
      <alignment vertical="center" wrapText="1"/>
    </xf>
    <xf numFmtId="0" fontId="6" fillId="0" borderId="0" xfId="0" applyFont="1"/>
    <xf numFmtId="0" fontId="2" fillId="3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4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1" fillId="13" borderId="1" xfId="1" applyFont="1" applyFill="1" applyBorder="1" applyAlignment="1">
      <alignment horizontal="left" vertical="center" wrapText="1"/>
    </xf>
    <xf numFmtId="0" fontId="11" fillId="13" borderId="2" xfId="1" applyFont="1" applyFill="1" applyBorder="1"/>
    <xf numFmtId="0" fontId="11" fillId="13" borderId="3" xfId="1" applyFont="1" applyFill="1" applyBorder="1"/>
    <xf numFmtId="165" fontId="10" fillId="14" borderId="9" xfId="0" applyNumberFormat="1" applyFont="1" applyFill="1" applyBorder="1" applyAlignment="1">
      <alignment horizontal="right"/>
    </xf>
    <xf numFmtId="0" fontId="11" fillId="13" borderId="1" xfId="1" applyFont="1" applyFill="1" applyBorder="1" applyAlignment="1">
      <alignment horizontal="left"/>
    </xf>
    <xf numFmtId="165" fontId="10" fillId="14" borderId="9" xfId="0" applyNumberFormat="1" applyFont="1" applyFill="1" applyBorder="1" applyAlignment="1">
      <alignment horizontal="right" vertical="center" wrapText="1"/>
    </xf>
    <xf numFmtId="0" fontId="11" fillId="13" borderId="1" xfId="1" applyFont="1" applyFill="1" applyBorder="1" applyAlignment="1"/>
    <xf numFmtId="165" fontId="10" fillId="14" borderId="9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2" applyAlignment="1">
      <alignment vertical="center" wrapText="1"/>
    </xf>
  </cellXfs>
  <cellStyles count="3">
    <cellStyle name="Hiperlink" xfId="2" builtinId="8"/>
    <cellStyle name="Incorreto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ndpdrn.org.br/_uploads/downloads/convencao-coletiva-setirn-2022-23-m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M11" sqref="M11"/>
    </sheetView>
  </sheetViews>
  <sheetFormatPr defaultColWidth="11.25" defaultRowHeight="15" customHeight="1" x14ac:dyDescent="0.25"/>
  <cols>
    <col min="1" max="1" width="1.375" customWidth="1"/>
    <col min="2" max="2" width="36.875" customWidth="1"/>
    <col min="3" max="3" width="25.125" customWidth="1"/>
    <col min="4" max="4" width="61.75" customWidth="1"/>
    <col min="5" max="5" width="37.5" customWidth="1"/>
    <col min="6" max="6" width="17.5" customWidth="1"/>
    <col min="7" max="7" width="8.5" customWidth="1"/>
    <col min="8" max="8" width="14" customWidth="1"/>
    <col min="9" max="9" width="12.75" customWidth="1"/>
    <col min="10" max="10" width="12.375" customWidth="1"/>
    <col min="11" max="11" width="34.375" customWidth="1"/>
    <col min="12" max="12" width="13.375" customWidth="1"/>
    <col min="13" max="13" width="70.375" customWidth="1"/>
    <col min="14" max="26" width="10.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68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68" t="s">
        <v>1</v>
      </c>
      <c r="C4" s="61"/>
      <c r="D4" s="61"/>
      <c r="E4" s="61"/>
      <c r="F4" s="61"/>
      <c r="G4" s="61"/>
      <c r="H4" s="61"/>
      <c r="I4" s="61"/>
      <c r="J4" s="61"/>
      <c r="K4" s="61"/>
      <c r="L4" s="6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68" t="s">
        <v>2</v>
      </c>
      <c r="C5" s="61"/>
      <c r="D5" s="61"/>
      <c r="E5" s="61"/>
      <c r="F5" s="61"/>
      <c r="G5" s="61"/>
      <c r="H5" s="61"/>
      <c r="I5" s="61"/>
      <c r="J5" s="61"/>
      <c r="K5" s="61"/>
      <c r="L5" s="6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8" t="s">
        <v>3</v>
      </c>
      <c r="C6" s="61"/>
      <c r="D6" s="61"/>
      <c r="E6" s="61"/>
      <c r="F6" s="61"/>
      <c r="G6" s="61"/>
      <c r="H6" s="61"/>
      <c r="I6" s="61"/>
      <c r="J6" s="61"/>
      <c r="K6" s="61"/>
      <c r="L6" s="6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64" t="s">
        <v>4</v>
      </c>
      <c r="C8" s="60" t="s">
        <v>5</v>
      </c>
      <c r="D8" s="61"/>
      <c r="E8" s="61"/>
      <c r="F8" s="61"/>
      <c r="G8" s="61"/>
      <c r="H8" s="61"/>
      <c r="I8" s="61"/>
      <c r="J8" s="62"/>
      <c r="K8" s="67" t="s">
        <v>6</v>
      </c>
      <c r="L8" s="6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75" customHeight="1" x14ac:dyDescent="0.25">
      <c r="A9" s="1"/>
      <c r="B9" s="65"/>
      <c r="C9" s="58" t="s">
        <v>7</v>
      </c>
      <c r="D9" s="58" t="s">
        <v>8</v>
      </c>
      <c r="E9" s="58" t="s">
        <v>9</v>
      </c>
      <c r="F9" s="58" t="s">
        <v>10</v>
      </c>
      <c r="G9" s="60" t="s">
        <v>11</v>
      </c>
      <c r="H9" s="61"/>
      <c r="I9" s="61"/>
      <c r="J9" s="62"/>
      <c r="K9" s="63" t="s">
        <v>12</v>
      </c>
      <c r="L9" s="63" t="s">
        <v>13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3.5" customHeight="1" x14ac:dyDescent="0.25">
      <c r="A10" s="1"/>
      <c r="B10" s="66"/>
      <c r="C10" s="59"/>
      <c r="D10" s="59"/>
      <c r="E10" s="59"/>
      <c r="F10" s="59"/>
      <c r="G10" s="2" t="s">
        <v>14</v>
      </c>
      <c r="H10" s="3" t="s">
        <v>15</v>
      </c>
      <c r="I10" s="2" t="s">
        <v>16</v>
      </c>
      <c r="J10" s="2" t="s">
        <v>17</v>
      </c>
      <c r="K10" s="59"/>
      <c r="L10" s="59"/>
      <c r="M10" s="77" t="s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25" customHeight="1" x14ac:dyDescent="0.25">
      <c r="A11" s="1"/>
      <c r="B11" s="4">
        <v>1</v>
      </c>
      <c r="C11" s="5" t="s">
        <v>19</v>
      </c>
      <c r="D11" s="6" t="s">
        <v>20</v>
      </c>
      <c r="E11" s="7" t="s">
        <v>21</v>
      </c>
      <c r="F11" s="8" t="s">
        <v>22</v>
      </c>
      <c r="G11" s="9">
        <v>44739</v>
      </c>
      <c r="H11" s="8">
        <f t="shared" ref="H11:H28" si="0">ROUND(I11-G11 - 2*((I11-G11)/7),0)</f>
        <v>12</v>
      </c>
      <c r="I11" s="9">
        <v>44756</v>
      </c>
      <c r="J11" s="6"/>
      <c r="K11" s="10" t="s">
        <v>23</v>
      </c>
      <c r="L11" s="11">
        <f t="shared" ref="L11:L28" si="1">PRODUCT(PRODUCT(H11,100),2)</f>
        <v>2400</v>
      </c>
      <c r="M11" s="78" t="s">
        <v>92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25">
      <c r="A12" s="1"/>
      <c r="B12" s="4">
        <v>2</v>
      </c>
      <c r="C12" s="6" t="s">
        <v>24</v>
      </c>
      <c r="D12" s="6" t="s">
        <v>25</v>
      </c>
      <c r="E12" s="7" t="s">
        <v>26</v>
      </c>
      <c r="F12" s="7" t="s">
        <v>27</v>
      </c>
      <c r="G12" s="9">
        <v>44739</v>
      </c>
      <c r="H12" s="8">
        <f t="shared" si="0"/>
        <v>12</v>
      </c>
      <c r="I12" s="9">
        <v>44756</v>
      </c>
      <c r="J12" s="6"/>
      <c r="K12" s="12" t="s">
        <v>28</v>
      </c>
      <c r="L12" s="11">
        <f t="shared" si="1"/>
        <v>2400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.25" customHeight="1" x14ac:dyDescent="0.25">
      <c r="A13" s="1"/>
      <c r="B13" s="4">
        <v>3</v>
      </c>
      <c r="C13" s="6" t="s">
        <v>29</v>
      </c>
      <c r="D13" s="6" t="s">
        <v>30</v>
      </c>
      <c r="E13" s="7" t="s">
        <v>26</v>
      </c>
      <c r="F13" s="7" t="s">
        <v>27</v>
      </c>
      <c r="G13" s="13">
        <v>44739</v>
      </c>
      <c r="H13" s="8">
        <f t="shared" si="0"/>
        <v>38</v>
      </c>
      <c r="I13" s="13">
        <v>44792</v>
      </c>
      <c r="J13" s="6"/>
      <c r="K13" s="14" t="s">
        <v>28</v>
      </c>
      <c r="L13" s="11">
        <f t="shared" si="1"/>
        <v>7600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 x14ac:dyDescent="0.25">
      <c r="A14" s="1"/>
      <c r="B14" s="4">
        <v>4</v>
      </c>
      <c r="C14" s="6" t="s">
        <v>31</v>
      </c>
      <c r="D14" s="6" t="s">
        <v>32</v>
      </c>
      <c r="E14" s="7" t="s">
        <v>26</v>
      </c>
      <c r="F14" s="7" t="s">
        <v>27</v>
      </c>
      <c r="G14" s="9">
        <v>44739</v>
      </c>
      <c r="H14" s="8">
        <f t="shared" si="0"/>
        <v>3</v>
      </c>
      <c r="I14" s="9">
        <v>44743</v>
      </c>
      <c r="J14" s="9">
        <v>44743</v>
      </c>
      <c r="K14" s="14" t="s">
        <v>28</v>
      </c>
      <c r="L14" s="11">
        <f t="shared" si="1"/>
        <v>600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5" customHeight="1" x14ac:dyDescent="0.25">
      <c r="A15" s="1"/>
      <c r="B15" s="4">
        <v>5</v>
      </c>
      <c r="C15" s="15" t="s">
        <v>33</v>
      </c>
      <c r="D15" s="15" t="s">
        <v>34</v>
      </c>
      <c r="E15" s="16" t="s">
        <v>35</v>
      </c>
      <c r="F15" s="16" t="s">
        <v>36</v>
      </c>
      <c r="G15" s="17">
        <v>44739</v>
      </c>
      <c r="H15" s="18">
        <f t="shared" si="0"/>
        <v>38</v>
      </c>
      <c r="I15" s="19">
        <v>44792</v>
      </c>
      <c r="J15" s="15"/>
      <c r="K15" s="20" t="s">
        <v>37</v>
      </c>
      <c r="L15" s="21">
        <f t="shared" si="1"/>
        <v>7600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5.25" customHeight="1" x14ac:dyDescent="0.25">
      <c r="A16" s="1"/>
      <c r="B16" s="4">
        <v>6</v>
      </c>
      <c r="C16" s="15" t="s">
        <v>38</v>
      </c>
      <c r="D16" s="15" t="s">
        <v>39</v>
      </c>
      <c r="E16" s="16" t="s">
        <v>35</v>
      </c>
      <c r="F16" s="16" t="s">
        <v>36</v>
      </c>
      <c r="G16" s="19">
        <v>44739</v>
      </c>
      <c r="H16" s="18">
        <f t="shared" si="0"/>
        <v>3</v>
      </c>
      <c r="I16" s="17">
        <v>44743</v>
      </c>
      <c r="J16" s="17">
        <v>44743</v>
      </c>
      <c r="K16" s="20" t="s">
        <v>37</v>
      </c>
      <c r="L16" s="21">
        <f t="shared" si="1"/>
        <v>600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4">
        <v>7</v>
      </c>
      <c r="C17" s="15" t="s">
        <v>40</v>
      </c>
      <c r="D17" s="15" t="s">
        <v>41</v>
      </c>
      <c r="E17" s="16" t="s">
        <v>35</v>
      </c>
      <c r="F17" s="16" t="s">
        <v>36</v>
      </c>
      <c r="G17" s="19">
        <v>44739</v>
      </c>
      <c r="H17" s="18">
        <f t="shared" si="0"/>
        <v>38</v>
      </c>
      <c r="I17" s="19">
        <v>44792</v>
      </c>
      <c r="J17" s="15"/>
      <c r="K17" s="20" t="s">
        <v>42</v>
      </c>
      <c r="L17" s="21">
        <f t="shared" si="1"/>
        <v>7600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customHeight="1" x14ac:dyDescent="0.25">
      <c r="A18" s="1"/>
      <c r="B18" s="4">
        <v>8</v>
      </c>
      <c r="C18" s="15" t="s">
        <v>29</v>
      </c>
      <c r="D18" s="15" t="s">
        <v>43</v>
      </c>
      <c r="E18" s="16" t="s">
        <v>35</v>
      </c>
      <c r="F18" s="16" t="s">
        <v>36</v>
      </c>
      <c r="G18" s="19">
        <v>44739</v>
      </c>
      <c r="H18" s="18">
        <f t="shared" si="0"/>
        <v>38</v>
      </c>
      <c r="I18" s="19">
        <v>44792</v>
      </c>
      <c r="J18" s="15"/>
      <c r="K18" s="20" t="s">
        <v>37</v>
      </c>
      <c r="L18" s="21">
        <f t="shared" si="1"/>
        <v>7600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.75" customHeight="1" x14ac:dyDescent="0.25">
      <c r="A19" s="1"/>
      <c r="B19" s="4">
        <v>9</v>
      </c>
      <c r="C19" s="22" t="s">
        <v>44</v>
      </c>
      <c r="D19" s="15" t="s">
        <v>45</v>
      </c>
      <c r="E19" s="16" t="s">
        <v>35</v>
      </c>
      <c r="F19" s="16" t="s">
        <v>36</v>
      </c>
      <c r="G19" s="17">
        <v>44739</v>
      </c>
      <c r="H19" s="18">
        <f t="shared" si="0"/>
        <v>3</v>
      </c>
      <c r="I19" s="17">
        <v>44743</v>
      </c>
      <c r="J19" s="17">
        <v>44743</v>
      </c>
      <c r="K19" s="20" t="s">
        <v>37</v>
      </c>
      <c r="L19" s="21">
        <f t="shared" si="1"/>
        <v>600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.75" customHeight="1" x14ac:dyDescent="0.25">
      <c r="A20" s="1"/>
      <c r="B20" s="4">
        <v>10</v>
      </c>
      <c r="C20" s="23" t="s">
        <v>46</v>
      </c>
      <c r="D20" s="24" t="s">
        <v>47</v>
      </c>
      <c r="E20" s="25" t="s">
        <v>48</v>
      </c>
      <c r="F20" s="25" t="s">
        <v>49</v>
      </c>
      <c r="G20" s="26">
        <v>44719</v>
      </c>
      <c r="H20" s="27">
        <f t="shared" si="0"/>
        <v>12</v>
      </c>
      <c r="I20" s="26">
        <v>44736</v>
      </c>
      <c r="J20" s="26">
        <v>44736</v>
      </c>
      <c r="K20" s="24" t="s">
        <v>50</v>
      </c>
      <c r="L20" s="28">
        <f t="shared" si="1"/>
        <v>2400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.75" customHeight="1" x14ac:dyDescent="0.25">
      <c r="A21" s="1"/>
      <c r="B21" s="4">
        <f t="shared" ref="B21:B28" si="2">B20+1</f>
        <v>11</v>
      </c>
      <c r="C21" s="29" t="s">
        <v>51</v>
      </c>
      <c r="D21" s="24" t="s">
        <v>52</v>
      </c>
      <c r="E21" s="25" t="s">
        <v>48</v>
      </c>
      <c r="F21" s="25" t="s">
        <v>49</v>
      </c>
      <c r="G21" s="30">
        <v>44739</v>
      </c>
      <c r="H21" s="27">
        <f t="shared" si="0"/>
        <v>38</v>
      </c>
      <c r="I21" s="30">
        <v>44792</v>
      </c>
      <c r="J21" s="26"/>
      <c r="K21" s="24" t="s">
        <v>50</v>
      </c>
      <c r="L21" s="28">
        <f t="shared" si="1"/>
        <v>7600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5" customHeight="1" x14ac:dyDescent="0.25">
      <c r="A22" s="1"/>
      <c r="B22" s="4">
        <f t="shared" si="2"/>
        <v>12</v>
      </c>
      <c r="C22" s="29" t="s">
        <v>53</v>
      </c>
      <c r="D22" s="24" t="s">
        <v>54</v>
      </c>
      <c r="E22" s="25" t="s">
        <v>48</v>
      </c>
      <c r="F22" s="25" t="s">
        <v>49</v>
      </c>
      <c r="G22" s="30">
        <v>44739</v>
      </c>
      <c r="H22" s="27">
        <f t="shared" si="0"/>
        <v>38</v>
      </c>
      <c r="I22" s="26">
        <v>44792</v>
      </c>
      <c r="J22" s="24"/>
      <c r="K22" s="24" t="s">
        <v>50</v>
      </c>
      <c r="L22" s="28">
        <f t="shared" si="1"/>
        <v>7600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" customHeight="1" x14ac:dyDescent="0.25">
      <c r="A23" s="1"/>
      <c r="B23" s="4">
        <f t="shared" si="2"/>
        <v>13</v>
      </c>
      <c r="C23" s="31" t="s">
        <v>55</v>
      </c>
      <c r="D23" s="32" t="s">
        <v>56</v>
      </c>
      <c r="E23" s="33" t="s">
        <v>57</v>
      </c>
      <c r="F23" s="33" t="s">
        <v>58</v>
      </c>
      <c r="G23" s="34">
        <v>44719</v>
      </c>
      <c r="H23" s="35">
        <f t="shared" si="0"/>
        <v>12</v>
      </c>
      <c r="I23" s="34">
        <v>44736</v>
      </c>
      <c r="J23" s="34">
        <v>44736</v>
      </c>
      <c r="K23" s="32" t="s">
        <v>59</v>
      </c>
      <c r="L23" s="36">
        <f t="shared" si="1"/>
        <v>2400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25">
      <c r="A24" s="1"/>
      <c r="B24" s="4">
        <f t="shared" si="2"/>
        <v>14</v>
      </c>
      <c r="C24" s="37" t="s">
        <v>60</v>
      </c>
      <c r="D24" s="32" t="s">
        <v>61</v>
      </c>
      <c r="E24" s="33" t="s">
        <v>57</v>
      </c>
      <c r="F24" s="33" t="s">
        <v>58</v>
      </c>
      <c r="G24" s="34">
        <v>44719</v>
      </c>
      <c r="H24" s="35">
        <f t="shared" si="0"/>
        <v>12</v>
      </c>
      <c r="I24" s="34">
        <v>44736</v>
      </c>
      <c r="J24" s="34">
        <v>44736</v>
      </c>
      <c r="K24" s="32" t="s">
        <v>59</v>
      </c>
      <c r="L24" s="36">
        <f t="shared" si="1"/>
        <v>2400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customHeight="1" x14ac:dyDescent="0.25">
      <c r="A25" s="1"/>
      <c r="B25" s="4">
        <f t="shared" si="2"/>
        <v>15</v>
      </c>
      <c r="C25" s="31" t="s">
        <v>62</v>
      </c>
      <c r="D25" s="32" t="s">
        <v>63</v>
      </c>
      <c r="E25" s="38" t="s">
        <v>57</v>
      </c>
      <c r="F25" s="33" t="s">
        <v>58</v>
      </c>
      <c r="G25" s="39">
        <v>44739</v>
      </c>
      <c r="H25" s="35">
        <f t="shared" si="0"/>
        <v>38</v>
      </c>
      <c r="I25" s="34">
        <v>44792</v>
      </c>
      <c r="J25" s="32"/>
      <c r="K25" s="32" t="s">
        <v>59</v>
      </c>
      <c r="L25" s="36">
        <f t="shared" si="1"/>
        <v>7600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2.25" customHeight="1" x14ac:dyDescent="0.25">
      <c r="A26" s="1"/>
      <c r="B26" s="4">
        <f t="shared" si="2"/>
        <v>16</v>
      </c>
      <c r="C26" s="40" t="s">
        <v>64</v>
      </c>
      <c r="D26" s="41" t="s">
        <v>65</v>
      </c>
      <c r="E26" s="42" t="s">
        <v>66</v>
      </c>
      <c r="F26" s="42" t="s">
        <v>67</v>
      </c>
      <c r="G26" s="43">
        <v>44739</v>
      </c>
      <c r="H26" s="44">
        <f t="shared" si="0"/>
        <v>38</v>
      </c>
      <c r="I26" s="45">
        <v>44792</v>
      </c>
      <c r="J26" s="46"/>
      <c r="K26" s="46" t="s">
        <v>50</v>
      </c>
      <c r="L26" s="47">
        <f t="shared" si="1"/>
        <v>7600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 x14ac:dyDescent="0.25">
      <c r="A27" s="1"/>
      <c r="B27" s="4">
        <f t="shared" si="2"/>
        <v>17</v>
      </c>
      <c r="C27" s="48" t="s">
        <v>68</v>
      </c>
      <c r="D27" s="46" t="s">
        <v>69</v>
      </c>
      <c r="E27" s="42" t="s">
        <v>66</v>
      </c>
      <c r="F27" s="42" t="s">
        <v>67</v>
      </c>
      <c r="G27" s="45">
        <v>44739</v>
      </c>
      <c r="H27" s="44">
        <f t="shared" si="0"/>
        <v>38</v>
      </c>
      <c r="I27" s="45">
        <v>44792</v>
      </c>
      <c r="J27" s="46"/>
      <c r="K27" s="46" t="s">
        <v>70</v>
      </c>
      <c r="L27" s="47">
        <f t="shared" si="1"/>
        <v>7600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5.25" customHeight="1" x14ac:dyDescent="0.25">
      <c r="A28" s="1"/>
      <c r="B28" s="4">
        <f t="shared" si="2"/>
        <v>18</v>
      </c>
      <c r="C28" s="48" t="s">
        <v>71</v>
      </c>
      <c r="D28" s="41" t="s">
        <v>72</v>
      </c>
      <c r="E28" s="42" t="s">
        <v>66</v>
      </c>
      <c r="F28" s="42" t="s">
        <v>67</v>
      </c>
      <c r="G28" s="45">
        <v>44739</v>
      </c>
      <c r="H28" s="44">
        <f t="shared" si="0"/>
        <v>38</v>
      </c>
      <c r="I28" s="45">
        <v>44792</v>
      </c>
      <c r="J28" s="46"/>
      <c r="K28" s="46" t="s">
        <v>73</v>
      </c>
      <c r="L28" s="47">
        <f t="shared" si="1"/>
        <v>7600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69" t="s">
        <v>74</v>
      </c>
      <c r="C29" s="70"/>
      <c r="D29" s="70"/>
      <c r="E29" s="70"/>
      <c r="F29" s="70"/>
      <c r="G29" s="70"/>
      <c r="H29" s="70"/>
      <c r="I29" s="70"/>
      <c r="J29" s="70"/>
      <c r="K29" s="71"/>
      <c r="L29" s="72">
        <f>SUM(L11:L28)</f>
        <v>89800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73" t="s">
        <v>75</v>
      </c>
      <c r="C30" s="70"/>
      <c r="D30" s="70"/>
      <c r="E30" s="70"/>
      <c r="F30" s="70"/>
      <c r="G30" s="70"/>
      <c r="H30" s="70"/>
      <c r="I30" s="70"/>
      <c r="J30" s="70"/>
      <c r="K30" s="71"/>
      <c r="L30" s="74">
        <f>L29*0.1</f>
        <v>8980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75" t="s">
        <v>76</v>
      </c>
      <c r="C31" s="70"/>
      <c r="D31" s="70"/>
      <c r="E31" s="70"/>
      <c r="F31" s="70"/>
      <c r="G31" s="70"/>
      <c r="H31" s="70"/>
      <c r="I31" s="70"/>
      <c r="J31" s="70"/>
      <c r="K31" s="71"/>
      <c r="L31" s="74">
        <f>L29*0.05</f>
        <v>4490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75" t="s">
        <v>77</v>
      </c>
      <c r="C32" s="70"/>
      <c r="D32" s="70"/>
      <c r="E32" s="70"/>
      <c r="F32" s="70"/>
      <c r="G32" s="70"/>
      <c r="H32" s="70"/>
      <c r="I32" s="70"/>
      <c r="J32" s="70"/>
      <c r="K32" s="71"/>
      <c r="L32" s="76">
        <f>SUM(L29:L31)</f>
        <v>103270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E33" s="49"/>
      <c r="F33" s="49"/>
      <c r="G33" s="50"/>
      <c r="H33" s="51"/>
      <c r="I33" s="50"/>
      <c r="J33" s="49"/>
      <c r="K33" s="49"/>
      <c r="L33" s="5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E34" s="49"/>
      <c r="F34" s="49"/>
      <c r="G34" s="50"/>
      <c r="H34" s="51"/>
      <c r="I34" s="50"/>
      <c r="J34" s="49"/>
      <c r="K34" s="49"/>
      <c r="L34" s="5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C35" s="53" t="s">
        <v>78</v>
      </c>
      <c r="D35" s="54"/>
      <c r="E35" s="49"/>
      <c r="F35" s="49"/>
      <c r="G35" s="50"/>
      <c r="H35" s="51"/>
      <c r="I35" s="50"/>
      <c r="J35" s="49"/>
      <c r="K35" s="49"/>
      <c r="L35" s="5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C36" s="7"/>
      <c r="D36" s="55" t="s">
        <v>26</v>
      </c>
      <c r="E36" s="56">
        <f>SUM(L11:L14)</f>
        <v>13000</v>
      </c>
      <c r="F36" s="49"/>
      <c r="G36" s="50"/>
      <c r="H36" s="51"/>
      <c r="I36" s="50"/>
      <c r="J36" s="49"/>
      <c r="K36" s="49"/>
      <c r="L36" s="5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6"/>
      <c r="D37" s="55" t="s">
        <v>35</v>
      </c>
      <c r="E37" s="56">
        <f>SUM(L15:L19)</f>
        <v>24000</v>
      </c>
      <c r="F37" s="4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25"/>
      <c r="D38" s="55" t="s">
        <v>79</v>
      </c>
      <c r="E38" s="56">
        <f>SUM(L20:L22)</f>
        <v>17600</v>
      </c>
      <c r="F38" s="4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33"/>
      <c r="D39" s="55" t="s">
        <v>80</v>
      </c>
      <c r="E39" s="56">
        <f>SUM(L23:L25)</f>
        <v>12400</v>
      </c>
      <c r="F39" s="4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42"/>
      <c r="D40" s="55" t="s">
        <v>81</v>
      </c>
      <c r="E40" s="56">
        <f>SUM(L26:L28)</f>
        <v>22800</v>
      </c>
      <c r="F40" s="4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B6:L6"/>
    <mergeCell ref="B5:L5"/>
    <mergeCell ref="B4:L4"/>
    <mergeCell ref="B3:L3"/>
    <mergeCell ref="B30:K30"/>
    <mergeCell ref="B31:K31"/>
    <mergeCell ref="B32:K32"/>
    <mergeCell ref="K9:K10"/>
    <mergeCell ref="L9:L10"/>
    <mergeCell ref="B8:B10"/>
    <mergeCell ref="C8:J8"/>
    <mergeCell ref="K8:L8"/>
    <mergeCell ref="C9:C10"/>
    <mergeCell ref="D9:D10"/>
    <mergeCell ref="E9:E10"/>
    <mergeCell ref="F9:F10"/>
    <mergeCell ref="G9:J9"/>
    <mergeCell ref="B29:K29"/>
  </mergeCells>
  <hyperlinks>
    <hyperlink ref="M11" r:id="rId1"/>
  </hyperlinks>
  <pageMargins left="0.511811024" right="0.511811024" top="0.78740157499999996" bottom="0.78740157499999996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5" defaultRowHeight="15" customHeight="1" x14ac:dyDescent="0.25"/>
  <cols>
    <col min="1" max="1" width="17.5" customWidth="1"/>
    <col min="2" max="6" width="11.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/>
  </sheetViews>
  <sheetFormatPr defaultColWidth="11.25" defaultRowHeight="15" customHeight="1" x14ac:dyDescent="0.25"/>
  <cols>
    <col min="1" max="1" width="23.5" customWidth="1"/>
  </cols>
  <sheetData>
    <row r="1" spans="1:7" x14ac:dyDescent="0.25">
      <c r="A1" s="57" t="s">
        <v>82</v>
      </c>
    </row>
    <row r="2" spans="1:7" x14ac:dyDescent="0.25">
      <c r="A2" s="57" t="s">
        <v>83</v>
      </c>
      <c r="B2" s="57" t="s">
        <v>84</v>
      </c>
      <c r="C2" s="57" t="s">
        <v>85</v>
      </c>
    </row>
    <row r="6" spans="1:7" x14ac:dyDescent="0.25">
      <c r="B6" s="57" t="s">
        <v>86</v>
      </c>
      <c r="C6" s="57" t="s">
        <v>87</v>
      </c>
      <c r="D6" s="57" t="s">
        <v>88</v>
      </c>
      <c r="E6" s="57" t="s">
        <v>89</v>
      </c>
      <c r="F6" s="57" t="s">
        <v>90</v>
      </c>
      <c r="G6" s="57" t="s">
        <v>91</v>
      </c>
    </row>
    <row r="7" spans="1:7" x14ac:dyDescent="0.25">
      <c r="F7" s="5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Sprints</vt:lpstr>
      <vt:lpstr>Anotações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Pinheiro de Barros</cp:lastModifiedBy>
  <dcterms:modified xsi:type="dcterms:W3CDTF">2022-07-08T13:02:13Z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f52f3c9c-b3e4-466a-8f06-cbabbd30d102</vt:lpwstr>
  </property>
</Properties>
</file>