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 Saelens\Documents\MMMGroepE\StappenTeller\meetresultaten\Sessie 2\"/>
    </mc:Choice>
  </mc:AlternateContent>
  <xr:revisionPtr revIDLastSave="0" documentId="13_ncr:1_{EE651410-843B-436E-989E-0871B44599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0 stappen ui in de ha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L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2" i="1"/>
  <c r="L5" i="1" l="1"/>
  <c r="L6" i="1"/>
  <c r="L9" i="1"/>
  <c r="L11" i="1"/>
  <c r="L8" i="1"/>
  <c r="L13" i="1"/>
  <c r="L17" i="1"/>
  <c r="L18" i="1"/>
  <c r="L21" i="1"/>
  <c r="L23" i="1"/>
  <c r="L20" i="1"/>
  <c r="L25" i="1"/>
  <c r="L26" i="1"/>
  <c r="L30" i="1"/>
  <c r="L33" i="1"/>
  <c r="L35" i="1"/>
  <c r="L32" i="1"/>
  <c r="L37" i="1"/>
  <c r="L38" i="1"/>
  <c r="L42" i="1"/>
  <c r="L45" i="1"/>
  <c r="L47" i="1"/>
  <c r="L44" i="1"/>
  <c r="L49" i="1"/>
  <c r="L50" i="1"/>
  <c r="L54" i="1"/>
  <c r="L57" i="1"/>
  <c r="L59" i="1"/>
  <c r="L56" i="1"/>
  <c r="L61" i="1"/>
  <c r="L62" i="1"/>
  <c r="L65" i="1"/>
  <c r="L66" i="1"/>
  <c r="L69" i="1"/>
  <c r="L71" i="1"/>
  <c r="L68" i="1"/>
  <c r="L73" i="1"/>
  <c r="L74" i="1"/>
  <c r="L77" i="1"/>
  <c r="L78" i="1"/>
  <c r="L81" i="1"/>
  <c r="L83" i="1"/>
  <c r="L80" i="1"/>
  <c r="L85" i="1"/>
  <c r="L86" i="1"/>
  <c r="L89" i="1"/>
  <c r="L90" i="1"/>
  <c r="L93" i="1"/>
  <c r="L95" i="1"/>
  <c r="L92" i="1"/>
  <c r="L97" i="1"/>
  <c r="L98" i="1"/>
  <c r="L101" i="1"/>
  <c r="L102" i="1"/>
  <c r="L105" i="1"/>
  <c r="L107" i="1"/>
  <c r="L104" i="1"/>
  <c r="L109" i="1"/>
  <c r="L110" i="1"/>
  <c r="L113" i="1"/>
  <c r="L114" i="1"/>
  <c r="L117" i="1"/>
  <c r="L3" i="1"/>
  <c r="L4" i="1"/>
  <c r="L7" i="1"/>
  <c r="L14" i="1"/>
  <c r="L15" i="1"/>
  <c r="L16" i="1"/>
  <c r="L19" i="1"/>
  <c r="L27" i="1"/>
  <c r="L28" i="1"/>
  <c r="L31" i="1"/>
  <c r="L39" i="1"/>
  <c r="L40" i="1"/>
  <c r="L43" i="1"/>
  <c r="L51" i="1"/>
  <c r="L52" i="1"/>
  <c r="L55" i="1"/>
  <c r="L63" i="1"/>
  <c r="L64" i="1"/>
  <c r="L67" i="1"/>
  <c r="L75" i="1"/>
  <c r="L76" i="1"/>
  <c r="L79" i="1"/>
  <c r="L87" i="1"/>
  <c r="L88" i="1"/>
  <c r="L91" i="1"/>
  <c r="L99" i="1"/>
  <c r="L100" i="1"/>
  <c r="L103" i="1"/>
  <c r="L111" i="1"/>
  <c r="L112" i="1"/>
  <c r="L116" i="1"/>
  <c r="N3" i="1"/>
  <c r="K3" i="1" s="1"/>
  <c r="N4" i="1"/>
  <c r="N5" i="1"/>
  <c r="N6" i="1"/>
  <c r="N7" i="1"/>
  <c r="N8" i="1"/>
  <c r="N9" i="1"/>
  <c r="P8" i="1" s="1"/>
  <c r="N10" i="1"/>
  <c r="N11" i="1"/>
  <c r="N12" i="1"/>
  <c r="N13" i="1"/>
  <c r="N14" i="1"/>
  <c r="Q14" i="1" s="1"/>
  <c r="N15" i="1"/>
  <c r="N16" i="1"/>
  <c r="N17" i="1"/>
  <c r="N18" i="1"/>
  <c r="N19" i="1"/>
  <c r="P19" i="1" s="1"/>
  <c r="N20" i="1"/>
  <c r="N21" i="1"/>
  <c r="N22" i="1"/>
  <c r="N23" i="1"/>
  <c r="N24" i="1"/>
  <c r="N25" i="1"/>
  <c r="N26" i="1"/>
  <c r="P26" i="1" s="1"/>
  <c r="N27" i="1"/>
  <c r="Q27" i="1" s="1"/>
  <c r="N28" i="1"/>
  <c r="N29" i="1"/>
  <c r="N30" i="1"/>
  <c r="N31" i="1"/>
  <c r="N32" i="1"/>
  <c r="N33" i="1"/>
  <c r="P33" i="1" s="1"/>
  <c r="N34" i="1"/>
  <c r="N35" i="1"/>
  <c r="N36" i="1"/>
  <c r="P35" i="1" s="1"/>
  <c r="N37" i="1"/>
  <c r="Q35" i="1" s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Q50" i="1" s="1"/>
  <c r="N51" i="1"/>
  <c r="N52" i="1"/>
  <c r="N53" i="1"/>
  <c r="N54" i="1"/>
  <c r="N55" i="1"/>
  <c r="N56" i="1"/>
  <c r="N57" i="1"/>
  <c r="Q57" i="1" s="1"/>
  <c r="N58" i="1"/>
  <c r="N59" i="1"/>
  <c r="N60" i="1"/>
  <c r="Q58" i="1" s="1"/>
  <c r="N61" i="1"/>
  <c r="N62" i="1"/>
  <c r="Q62" i="1" s="1"/>
  <c r="N63" i="1"/>
  <c r="N64" i="1"/>
  <c r="N65" i="1"/>
  <c r="N66" i="1"/>
  <c r="Q65" i="1" s="1"/>
  <c r="N67" i="1"/>
  <c r="N68" i="1"/>
  <c r="N69" i="1"/>
  <c r="N70" i="1"/>
  <c r="N71" i="1"/>
  <c r="N72" i="1"/>
  <c r="N73" i="1"/>
  <c r="N74" i="1"/>
  <c r="N75" i="1"/>
  <c r="N76" i="1"/>
  <c r="N77" i="1"/>
  <c r="N78" i="1"/>
  <c r="P77" i="1" s="1"/>
  <c r="N79" i="1"/>
  <c r="N80" i="1"/>
  <c r="N81" i="1"/>
  <c r="N82" i="1"/>
  <c r="N83" i="1"/>
  <c r="P82" i="1" s="1"/>
  <c r="N84" i="1"/>
  <c r="N85" i="1"/>
  <c r="N86" i="1"/>
  <c r="P86" i="1" s="1"/>
  <c r="N87" i="1"/>
  <c r="N88" i="1"/>
  <c r="N89" i="1"/>
  <c r="N90" i="1"/>
  <c r="P89" i="1" s="1"/>
  <c r="N91" i="1"/>
  <c r="N92" i="1"/>
  <c r="N93" i="1"/>
  <c r="N94" i="1"/>
  <c r="N95" i="1"/>
  <c r="N96" i="1"/>
  <c r="Q95" i="1" s="1"/>
  <c r="N97" i="1"/>
  <c r="P96" i="1" s="1"/>
  <c r="N98" i="1"/>
  <c r="Q98" i="1" s="1"/>
  <c r="N99" i="1"/>
  <c r="N100" i="1"/>
  <c r="N101" i="1"/>
  <c r="N102" i="1"/>
  <c r="N103" i="1"/>
  <c r="N104" i="1"/>
  <c r="N105" i="1"/>
  <c r="N106" i="1"/>
  <c r="N107" i="1"/>
  <c r="N108" i="1"/>
  <c r="Q106" i="1" s="1"/>
  <c r="N109" i="1"/>
  <c r="N110" i="1"/>
  <c r="N111" i="1"/>
  <c r="N112" i="1"/>
  <c r="N113" i="1"/>
  <c r="N114" i="1"/>
  <c r="N115" i="1"/>
  <c r="N116" i="1"/>
  <c r="N1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J2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2" i="1"/>
  <c r="H3" i="1"/>
  <c r="P28" i="1"/>
  <c r="P63" i="1"/>
  <c r="P67" i="1"/>
  <c r="Q16" i="1"/>
  <c r="P16" i="1"/>
  <c r="P34" i="1"/>
  <c r="Q32" i="1"/>
  <c r="P40" i="1"/>
  <c r="P112" i="1"/>
  <c r="P58" i="1"/>
  <c r="P31" i="1"/>
  <c r="P106" i="1"/>
  <c r="Q78" i="1"/>
  <c r="Q54" i="1"/>
  <c r="Q79" i="1"/>
  <c r="Q51" i="1"/>
  <c r="P27" i="1"/>
  <c r="P3" i="1"/>
  <c r="P41" i="1"/>
  <c r="Q2" i="1"/>
  <c r="Q73" i="1"/>
  <c r="P85" i="1" l="1"/>
  <c r="P73" i="1"/>
  <c r="P24" i="1"/>
  <c r="P48" i="1"/>
  <c r="P97" i="1"/>
  <c r="P62" i="1"/>
  <c r="P23" i="1"/>
  <c r="P115" i="1"/>
  <c r="P80" i="1"/>
  <c r="Q12" i="1"/>
  <c r="Q31" i="1"/>
  <c r="P54" i="1"/>
  <c r="Q41" i="1"/>
  <c r="P98" i="1"/>
  <c r="P95" i="1"/>
  <c r="P36" i="1"/>
  <c r="Q13" i="1"/>
  <c r="P108" i="1"/>
  <c r="P105" i="1"/>
  <c r="P81" i="1"/>
  <c r="P69" i="1"/>
  <c r="P45" i="1"/>
  <c r="Q22" i="1"/>
  <c r="P10" i="1"/>
  <c r="Q85" i="1"/>
  <c r="Q104" i="1"/>
  <c r="Q90" i="1"/>
  <c r="Q68" i="1"/>
  <c r="Q42" i="1"/>
  <c r="Q33" i="1"/>
  <c r="Q25" i="1"/>
  <c r="Q23" i="1"/>
  <c r="P2" i="1"/>
  <c r="P114" i="1"/>
  <c r="P91" i="1"/>
  <c r="P79" i="1"/>
  <c r="Q96" i="1"/>
  <c r="Q53" i="1"/>
  <c r="P100" i="1"/>
  <c r="P88" i="1"/>
  <c r="P51" i="1"/>
  <c r="Q26" i="1"/>
  <c r="K2" i="1"/>
  <c r="Q56" i="1"/>
  <c r="P42" i="1"/>
  <c r="Q19" i="1"/>
  <c r="Q114" i="1"/>
  <c r="P102" i="1"/>
  <c r="Q43" i="1"/>
  <c r="P7" i="1"/>
  <c r="Q89" i="1"/>
  <c r="Q77" i="1"/>
  <c r="Q34" i="1"/>
  <c r="P55" i="1"/>
  <c r="Q88" i="1"/>
  <c r="P76" i="1"/>
  <c r="Q63" i="1"/>
  <c r="Q30" i="1"/>
  <c r="Q18" i="1"/>
  <c r="Q6" i="1"/>
  <c r="P90" i="1"/>
  <c r="Q55" i="1"/>
  <c r="Q67" i="1"/>
  <c r="Q44" i="1"/>
  <c r="Q111" i="1"/>
  <c r="P99" i="1"/>
  <c r="P87" i="1"/>
  <c r="Q40" i="1"/>
  <c r="P78" i="1"/>
  <c r="P43" i="1"/>
  <c r="P22" i="1"/>
  <c r="Q108" i="1"/>
  <c r="P15" i="1"/>
  <c r="Q107" i="1"/>
  <c r="Q36" i="1"/>
  <c r="Q24" i="1"/>
  <c r="P53" i="1"/>
  <c r="P32" i="1"/>
  <c r="Q70" i="1"/>
  <c r="Q60" i="1"/>
  <c r="Q9" i="1"/>
  <c r="Q93" i="1"/>
  <c r="Q10" i="1"/>
  <c r="P68" i="1"/>
  <c r="Q59" i="1"/>
  <c r="P116" i="1"/>
  <c r="P30" i="1"/>
  <c r="Q8" i="1"/>
  <c r="Q103" i="1"/>
  <c r="Q86" i="1"/>
  <c r="Q87" i="1"/>
  <c r="P104" i="1"/>
  <c r="P50" i="1"/>
  <c r="Q115" i="1"/>
  <c r="P93" i="1"/>
  <c r="P71" i="1"/>
  <c r="Q29" i="1"/>
  <c r="Q112" i="1"/>
  <c r="P92" i="1"/>
  <c r="P59" i="1"/>
  <c r="Q37" i="1"/>
  <c r="Q49" i="1"/>
  <c r="Q94" i="1"/>
  <c r="P94" i="1"/>
  <c r="P17" i="1"/>
  <c r="Q76" i="1"/>
  <c r="Q52" i="1"/>
  <c r="P70" i="1"/>
  <c r="P49" i="1"/>
  <c r="Q99" i="1"/>
  <c r="Q45" i="1"/>
  <c r="Q3" i="1"/>
  <c r="P9" i="1"/>
  <c r="P60" i="1"/>
  <c r="P61" i="1"/>
  <c r="Q69" i="1"/>
  <c r="Q61" i="1"/>
  <c r="P6" i="1"/>
  <c r="P11" i="1"/>
  <c r="Q91" i="1"/>
  <c r="P57" i="1"/>
  <c r="P46" i="1"/>
  <c r="P25" i="1"/>
  <c r="P14" i="1"/>
  <c r="Q71" i="1"/>
  <c r="Q105" i="1"/>
  <c r="P18" i="1"/>
  <c r="P103" i="1"/>
  <c r="P44" i="1"/>
  <c r="P12" i="1"/>
  <c r="P72" i="1"/>
  <c r="Q7" i="1"/>
  <c r="P101" i="1"/>
  <c r="Q113" i="1"/>
  <c r="Q110" i="1"/>
  <c r="Q80" i="1"/>
  <c r="Q97" i="1"/>
  <c r="Q75" i="1"/>
  <c r="Q64" i="1"/>
  <c r="Q21" i="1"/>
  <c r="P109" i="1"/>
  <c r="Q81" i="1"/>
  <c r="P113" i="1"/>
  <c r="P107" i="1"/>
  <c r="P52" i="1"/>
  <c r="K84" i="1"/>
  <c r="M84" i="1"/>
  <c r="K48" i="1"/>
  <c r="M48" i="1"/>
  <c r="Q109" i="1"/>
  <c r="P65" i="1"/>
  <c r="Q84" i="1"/>
  <c r="P64" i="1"/>
  <c r="P111" i="1"/>
  <c r="P47" i="1"/>
  <c r="K114" i="1"/>
  <c r="M114" i="1"/>
  <c r="M104" i="1"/>
  <c r="K104" i="1"/>
  <c r="K86" i="1"/>
  <c r="M86" i="1"/>
  <c r="M78" i="1"/>
  <c r="K78" i="1"/>
  <c r="M69" i="1"/>
  <c r="K69" i="1"/>
  <c r="K51" i="1"/>
  <c r="M51" i="1"/>
  <c r="M33" i="1"/>
  <c r="K33" i="1"/>
  <c r="K24" i="1"/>
  <c r="M24" i="1"/>
  <c r="P110" i="1"/>
  <c r="M113" i="1"/>
  <c r="K113" i="1"/>
  <c r="M103" i="1"/>
  <c r="K103" i="1"/>
  <c r="K95" i="1"/>
  <c r="M95" i="1"/>
  <c r="K85" i="1"/>
  <c r="M85" i="1"/>
  <c r="M77" i="1"/>
  <c r="K77" i="1"/>
  <c r="M68" i="1"/>
  <c r="K68" i="1"/>
  <c r="K59" i="1"/>
  <c r="M59" i="1"/>
  <c r="K50" i="1"/>
  <c r="M50" i="1"/>
  <c r="K41" i="1"/>
  <c r="M41" i="1"/>
  <c r="M32" i="1"/>
  <c r="K32" i="1"/>
  <c r="K23" i="1"/>
  <c r="M23" i="1"/>
  <c r="K15" i="1"/>
  <c r="M15" i="1"/>
  <c r="M6" i="1"/>
  <c r="K6" i="1"/>
  <c r="M66" i="1"/>
  <c r="K66" i="1"/>
  <c r="P75" i="1"/>
  <c r="Q38" i="1"/>
  <c r="Q46" i="1"/>
  <c r="Q100" i="1"/>
  <c r="M112" i="1"/>
  <c r="K112" i="1"/>
  <c r="Q101" i="1"/>
  <c r="M94" i="1"/>
  <c r="K94" i="1"/>
  <c r="P84" i="1"/>
  <c r="K76" i="1"/>
  <c r="M76" i="1"/>
  <c r="M67" i="1"/>
  <c r="K67" i="1"/>
  <c r="K58" i="1"/>
  <c r="M58" i="1"/>
  <c r="K49" i="1"/>
  <c r="M49" i="1"/>
  <c r="K40" i="1"/>
  <c r="M40" i="1"/>
  <c r="M31" i="1"/>
  <c r="K31" i="1"/>
  <c r="K22" i="1"/>
  <c r="M22" i="1"/>
  <c r="K14" i="1"/>
  <c r="M14" i="1"/>
  <c r="Q5" i="1"/>
  <c r="K39" i="1"/>
  <c r="M39" i="1"/>
  <c r="Q82" i="1"/>
  <c r="M93" i="1"/>
  <c r="K93" i="1"/>
  <c r="M65" i="1"/>
  <c r="K65" i="1"/>
  <c r="M30" i="1"/>
  <c r="K30" i="1"/>
  <c r="Q4" i="1"/>
  <c r="P4" i="1"/>
  <c r="Q102" i="1"/>
  <c r="M101" i="1"/>
  <c r="K101" i="1"/>
  <c r="M92" i="1"/>
  <c r="K92" i="1"/>
  <c r="K83" i="1"/>
  <c r="M83" i="1"/>
  <c r="M56" i="1"/>
  <c r="K56" i="1"/>
  <c r="M20" i="1"/>
  <c r="K20" i="1"/>
  <c r="K12" i="1"/>
  <c r="M12" i="1"/>
  <c r="M4" i="1"/>
  <c r="K4" i="1"/>
  <c r="K111" i="1"/>
  <c r="M111" i="1"/>
  <c r="K38" i="1"/>
  <c r="M38" i="1"/>
  <c r="K109" i="1"/>
  <c r="M109" i="1"/>
  <c r="K100" i="1"/>
  <c r="M100" i="1"/>
  <c r="M91" i="1"/>
  <c r="K91" i="1"/>
  <c r="K73" i="1"/>
  <c r="M73" i="1"/>
  <c r="K64" i="1"/>
  <c r="M64" i="1"/>
  <c r="M55" i="1"/>
  <c r="K55" i="1"/>
  <c r="K46" i="1"/>
  <c r="M46" i="1"/>
  <c r="K37" i="1"/>
  <c r="M37" i="1"/>
  <c r="M29" i="1"/>
  <c r="K29" i="1"/>
  <c r="M19" i="1"/>
  <c r="K19" i="1"/>
  <c r="M3" i="1"/>
  <c r="Q66" i="1"/>
  <c r="Q47" i="1"/>
  <c r="Q11" i="1"/>
  <c r="K108" i="1"/>
  <c r="M108" i="1"/>
  <c r="K99" i="1"/>
  <c r="M99" i="1"/>
  <c r="K82" i="1"/>
  <c r="M82" i="1"/>
  <c r="K72" i="1"/>
  <c r="M72" i="1"/>
  <c r="M54" i="1"/>
  <c r="K54" i="1"/>
  <c r="K36" i="1"/>
  <c r="M36" i="1"/>
  <c r="M28" i="1"/>
  <c r="K28" i="1"/>
  <c r="M18" i="1"/>
  <c r="K18" i="1"/>
  <c r="K11" i="1"/>
  <c r="M11" i="1"/>
  <c r="M2" i="1"/>
  <c r="K75" i="1"/>
  <c r="M75" i="1"/>
  <c r="Q74" i="1"/>
  <c r="K110" i="1"/>
  <c r="M110" i="1"/>
  <c r="K74" i="1"/>
  <c r="M74" i="1"/>
  <c r="M21" i="1"/>
  <c r="K21" i="1"/>
  <c r="P66" i="1"/>
  <c r="P5" i="1"/>
  <c r="Q72" i="1"/>
  <c r="P74" i="1"/>
  <c r="Q28" i="1"/>
  <c r="Q20" i="1"/>
  <c r="Q48" i="1"/>
  <c r="P21" i="1"/>
  <c r="P38" i="1"/>
  <c r="M117" i="1"/>
  <c r="K117" i="1"/>
  <c r="K98" i="1"/>
  <c r="M98" i="1"/>
  <c r="M90" i="1"/>
  <c r="K90" i="1"/>
  <c r="K63" i="1"/>
  <c r="M63" i="1"/>
  <c r="M53" i="1"/>
  <c r="K53" i="1"/>
  <c r="M45" i="1"/>
  <c r="K45" i="1"/>
  <c r="K27" i="1"/>
  <c r="M27" i="1"/>
  <c r="Q17" i="1"/>
  <c r="K10" i="1"/>
  <c r="M10" i="1"/>
  <c r="P83" i="1"/>
  <c r="K47" i="1"/>
  <c r="M47" i="1"/>
  <c r="K13" i="1"/>
  <c r="M13" i="1"/>
  <c r="P13" i="1"/>
  <c r="P29" i="1"/>
  <c r="Q39" i="1"/>
  <c r="P20" i="1"/>
  <c r="M116" i="1"/>
  <c r="K116" i="1"/>
  <c r="K107" i="1"/>
  <c r="M107" i="1"/>
  <c r="M89" i="1"/>
  <c r="K89" i="1"/>
  <c r="M81" i="1"/>
  <c r="K81" i="1"/>
  <c r="K71" i="1"/>
  <c r="M71" i="1"/>
  <c r="K62" i="1"/>
  <c r="M62" i="1"/>
  <c r="M44" i="1"/>
  <c r="K44" i="1"/>
  <c r="K35" i="1"/>
  <c r="M35" i="1"/>
  <c r="K26" i="1"/>
  <c r="M26" i="1"/>
  <c r="M17" i="1"/>
  <c r="K17" i="1"/>
  <c r="M9" i="1"/>
  <c r="K9" i="1"/>
  <c r="M5" i="1"/>
  <c r="K5" i="1"/>
  <c r="M57" i="1"/>
  <c r="K57" i="1"/>
  <c r="P37" i="1"/>
  <c r="Q83" i="1"/>
  <c r="Q92" i="1"/>
  <c r="P56" i="1"/>
  <c r="M115" i="1"/>
  <c r="K115" i="1"/>
  <c r="M106" i="1"/>
  <c r="K106" i="1"/>
  <c r="K97" i="1"/>
  <c r="M97" i="1"/>
  <c r="M88" i="1"/>
  <c r="K88" i="1"/>
  <c r="M80" i="1"/>
  <c r="K80" i="1"/>
  <c r="K70" i="1"/>
  <c r="M70" i="1"/>
  <c r="K61" i="1"/>
  <c r="M61" i="1"/>
  <c r="M52" i="1"/>
  <c r="K52" i="1"/>
  <c r="M43" i="1"/>
  <c r="K43" i="1"/>
  <c r="K34" i="1"/>
  <c r="M34" i="1"/>
  <c r="Q15" i="1"/>
  <c r="M8" i="1"/>
  <c r="K8" i="1"/>
  <c r="M102" i="1"/>
  <c r="K102" i="1"/>
  <c r="P39" i="1"/>
  <c r="M105" i="1"/>
  <c r="K105" i="1"/>
  <c r="K96" i="1"/>
  <c r="M96" i="1"/>
  <c r="K87" i="1"/>
  <c r="M87" i="1"/>
  <c r="M79" i="1"/>
  <c r="K79" i="1"/>
  <c r="K60" i="1"/>
  <c r="M60" i="1"/>
  <c r="K42" i="1"/>
  <c r="M42" i="1"/>
  <c r="K25" i="1"/>
  <c r="M25" i="1"/>
  <c r="K16" i="1"/>
  <c r="M16" i="1"/>
  <c r="M7" i="1"/>
  <c r="K7" i="1"/>
  <c r="L53" i="1"/>
  <c r="L41" i="1"/>
  <c r="L29" i="1"/>
  <c r="L108" i="1"/>
  <c r="L96" i="1"/>
  <c r="L84" i="1"/>
  <c r="L72" i="1"/>
  <c r="L60" i="1"/>
  <c r="L48" i="1"/>
  <c r="L36" i="1"/>
  <c r="L24" i="1"/>
  <c r="L12" i="1"/>
  <c r="L106" i="1"/>
  <c r="L94" i="1"/>
  <c r="L82" i="1"/>
  <c r="L70" i="1"/>
  <c r="L58" i="1"/>
  <c r="L46" i="1"/>
  <c r="L34" i="1"/>
  <c r="L22" i="1"/>
  <c r="L10" i="1"/>
  <c r="L115" i="1"/>
</calcChain>
</file>

<file path=xl/sharedStrings.xml><?xml version="1.0" encoding="utf-8"?>
<sst xmlns="http://schemas.openxmlformats.org/spreadsheetml/2006/main" count="13" uniqueCount="11">
  <si>
    <t>timestamp</t>
  </si>
  <si>
    <t>x</t>
  </si>
  <si>
    <t>y</t>
  </si>
  <si>
    <t>z</t>
  </si>
  <si>
    <t>meteingen voordien meer laten meetellen</t>
  </si>
  <si>
    <t>Gewogen gemiddelde dan 1D</t>
  </si>
  <si>
    <t>metingen nadien meer laten meetellen</t>
  </si>
  <si>
    <t>gem 5 kollomen</t>
  </si>
  <si>
    <t>evenwijdig</t>
  </si>
  <si>
    <t>nadien 1D</t>
  </si>
  <si>
    <t>nadien + gewogen ev. + eerst 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</si>
</sst>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2400"/>
              <a:t>gewogen</a:t>
            </a:r>
            <a:r>
              <a:rPr lang="nl-BE" sz="2400" baseline="0"/>
              <a:t> gem. van een gewogen gem.</a:t>
            </a:r>
            <a:endParaRPr lang="nl-BE" sz="2400"/>
          </a:p>
        </c:rich>
      </c:tx>
      <c:layout>
        <c:manualLayout>
          <c:xMode val="edge"/>
          <c:yMode val="edge"/>
          <c:x val="0.16887423777643776"/>
          <c:y val="1.4592994841162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0.15525229636379187"/>
          <c:y val="0.13966386098289435"/>
          <c:w val="0.80943071184168081"/>
          <c:h val="0.7278704860168340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stappen ui in de hand'!$L$2:$L$58</c:f>
              <c:numCache>
                <c:formatCode>General</c:formatCode>
                <c:ptCount val="57"/>
                <c:pt idx="0">
                  <c:v>8.1166181020839015E-2</c:v>
                </c:pt>
                <c:pt idx="1">
                  <c:v>4.1348170420332224E-2</c:v>
                </c:pt>
                <c:pt idx="2">
                  <c:v>-0.15108559987246667</c:v>
                </c:pt>
                <c:pt idx="3">
                  <c:v>-0.36543891976155168</c:v>
                </c:pt>
                <c:pt idx="4">
                  <c:v>-0.46906731509251093</c:v>
                </c:pt>
                <c:pt idx="5">
                  <c:v>-0.25788388358580949</c:v>
                </c:pt>
                <c:pt idx="6">
                  <c:v>0.28191494358484415</c:v>
                </c:pt>
                <c:pt idx="7">
                  <c:v>1.3494722435005539</c:v>
                </c:pt>
                <c:pt idx="8">
                  <c:v>2.1700484624297389</c:v>
                </c:pt>
                <c:pt idx="9">
                  <c:v>2.2693732153629695</c:v>
                </c:pt>
                <c:pt idx="10">
                  <c:v>1.3938541550419428</c:v>
                </c:pt>
                <c:pt idx="11">
                  <c:v>0.3532913942139207</c:v>
                </c:pt>
                <c:pt idx="12">
                  <c:v>-0.75822538612561208</c:v>
                </c:pt>
                <c:pt idx="13">
                  <c:v>-1.4800483156353079</c:v>
                </c:pt>
                <c:pt idx="14">
                  <c:v>-1.8252144974918918</c:v>
                </c:pt>
                <c:pt idx="15">
                  <c:v>-1.6231899076613232</c:v>
                </c:pt>
                <c:pt idx="16">
                  <c:v>-0.84561514569489904</c:v>
                </c:pt>
                <c:pt idx="17">
                  <c:v>0.45981799584793903</c:v>
                </c:pt>
                <c:pt idx="18">
                  <c:v>1.8042249411540099</c:v>
                </c:pt>
                <c:pt idx="19">
                  <c:v>2.49144457474311</c:v>
                </c:pt>
                <c:pt idx="20">
                  <c:v>2.1428232073240832</c:v>
                </c:pt>
                <c:pt idx="21">
                  <c:v>1.0012651517872893</c:v>
                </c:pt>
                <c:pt idx="22">
                  <c:v>-0.41313676720898129</c:v>
                </c:pt>
                <c:pt idx="23">
                  <c:v>-1.5776990579193688</c:v>
                </c:pt>
                <c:pt idx="24">
                  <c:v>-2.225174008983438</c:v>
                </c:pt>
                <c:pt idx="25">
                  <c:v>-2.2858571270439301</c:v>
                </c:pt>
                <c:pt idx="26">
                  <c:v>-1.7538036755388986</c:v>
                </c:pt>
                <c:pt idx="27">
                  <c:v>-0.76002097135978786</c:v>
                </c:pt>
                <c:pt idx="28">
                  <c:v>0.60203199638678329</c:v>
                </c:pt>
                <c:pt idx="29">
                  <c:v>1.8742469605978269</c:v>
                </c:pt>
                <c:pt idx="30">
                  <c:v>2.5689746347436837</c:v>
                </c:pt>
                <c:pt idx="31">
                  <c:v>2.2775026562802259</c:v>
                </c:pt>
                <c:pt idx="32">
                  <c:v>1.1988598930507171</c:v>
                </c:pt>
                <c:pt idx="33">
                  <c:v>-0.22400244816700787</c:v>
                </c:pt>
                <c:pt idx="34">
                  <c:v>-1.4945812219684984</c:v>
                </c:pt>
                <c:pt idx="35">
                  <c:v>-2.2862960916667632</c:v>
                </c:pt>
                <c:pt idx="36">
                  <c:v>-2.4047221328989794</c:v>
                </c:pt>
                <c:pt idx="37">
                  <c:v>-1.8778790316621188</c:v>
                </c:pt>
                <c:pt idx="38">
                  <c:v>-0.69522030943339153</c:v>
                </c:pt>
                <c:pt idx="39">
                  <c:v>0.85869239133376185</c:v>
                </c:pt>
                <c:pt idx="40">
                  <c:v>2.2767840606367056</c:v>
                </c:pt>
                <c:pt idx="41">
                  <c:v>2.7475812435166933</c:v>
                </c:pt>
                <c:pt idx="42">
                  <c:v>2.1047157125004552</c:v>
                </c:pt>
                <c:pt idx="43">
                  <c:v>0.52932166639211919</c:v>
                </c:pt>
                <c:pt idx="44">
                  <c:v>-1.1160253079600397</c:v>
                </c:pt>
                <c:pt idx="45">
                  <c:v>-2.3155297965049311</c:v>
                </c:pt>
                <c:pt idx="46">
                  <c:v>-2.5773161765845485</c:v>
                </c:pt>
                <c:pt idx="47">
                  <c:v>-2.072235960537038</c:v>
                </c:pt>
                <c:pt idx="48">
                  <c:v>-0.94439766833743133</c:v>
                </c:pt>
                <c:pt idx="49">
                  <c:v>0.47564486169187653</c:v>
                </c:pt>
                <c:pt idx="50">
                  <c:v>1.8513724729372285</c:v>
                </c:pt>
                <c:pt idx="51">
                  <c:v>2.6345062303959033</c:v>
                </c:pt>
                <c:pt idx="52">
                  <c:v>2.506488771363498</c:v>
                </c:pt>
                <c:pt idx="53">
                  <c:v>1.5905627544206551</c:v>
                </c:pt>
                <c:pt idx="54">
                  <c:v>0.29081864482924991</c:v>
                </c:pt>
                <c:pt idx="55">
                  <c:v>-1.0643085765628317</c:v>
                </c:pt>
                <c:pt idx="56">
                  <c:v>-2.1039994472813239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2-45BE-92BF-363ED6BF6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329888"/>
        <c:axId val="1594329056"/>
      </c:scatterChart>
      <c:valAx>
        <c:axId val="159432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2000"/>
                  <a:t>Aantal metingen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94329056"/>
        <c:crosses val="autoZero"/>
        <c:crossBetween val="midCat"/>
      </c:valAx>
      <c:valAx>
        <c:axId val="15943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2400"/>
                  <a:t>Versnelling(m/s^2)</a:t>
                </a:r>
              </a:p>
            </c:rich>
          </c:tx>
          <c:layout>
            <c:manualLayout>
              <c:xMode val="edge"/>
              <c:yMode val="edge"/>
              <c:x val="2.1451513514069629E-2"/>
              <c:y val="0.24577599782785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9432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2800"/>
              <a:t>Lopend gem van 2</a:t>
            </a:r>
          </a:p>
        </c:rich>
      </c:tx>
      <c:layout>
        <c:manualLayout>
          <c:xMode val="edge"/>
          <c:yMode val="edge"/>
          <c:x val="0.32411340974596542"/>
          <c:y val="8.47288859118879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stappen ui in de hand'!$P$2:$P$62</c:f>
              <c:numCache>
                <c:formatCode>General</c:formatCode>
                <c:ptCount val="61"/>
                <c:pt idx="0">
                  <c:v>-0.89681759945174999</c:v>
                </c:pt>
                <c:pt idx="1">
                  <c:v>0.26869661904788877</c:v>
                </c:pt>
                <c:pt idx="2">
                  <c:v>0.18552492735140635</c:v>
                </c:pt>
                <c:pt idx="3">
                  <c:v>-0.41213817076820103</c:v>
                </c:pt>
                <c:pt idx="4">
                  <c:v>0.28930503363203552</c:v>
                </c:pt>
                <c:pt idx="5">
                  <c:v>0.40963524881843494</c:v>
                </c:pt>
                <c:pt idx="6">
                  <c:v>0.31968269248100523</c:v>
                </c:pt>
                <c:pt idx="7">
                  <c:v>-0.74281123377231539</c:v>
                </c:pt>
                <c:pt idx="8">
                  <c:v>-1.1854413966246189</c:v>
                </c:pt>
                <c:pt idx="9">
                  <c:v>-9.5792658780813333E-2</c:v>
                </c:pt>
                <c:pt idx="10">
                  <c:v>-0.20801652920153924</c:v>
                </c:pt>
                <c:pt idx="11">
                  <c:v>-0.23052773429172913</c:v>
                </c:pt>
                <c:pt idx="12">
                  <c:v>4.5146447836004739</c:v>
                </c:pt>
                <c:pt idx="13">
                  <c:v>5.5133092972384139</c:v>
                </c:pt>
                <c:pt idx="14">
                  <c:v>1.041194440064996</c:v>
                </c:pt>
                <c:pt idx="15">
                  <c:v>-0.72975084844276772</c:v>
                </c:pt>
                <c:pt idx="16">
                  <c:v>-1.1316259843388163</c:v>
                </c:pt>
                <c:pt idx="17">
                  <c:v>-1.8114563707783695</c:v>
                </c:pt>
                <c:pt idx="18">
                  <c:v>-2.5828565279928259</c:v>
                </c:pt>
                <c:pt idx="19">
                  <c:v>-2.0857725649827374</c:v>
                </c:pt>
                <c:pt idx="20">
                  <c:v>-1.6885874209857912</c:v>
                </c:pt>
                <c:pt idx="21">
                  <c:v>-0.37334737279974206</c:v>
                </c:pt>
                <c:pt idx="22">
                  <c:v>2.8797405039856745</c:v>
                </c:pt>
                <c:pt idx="23">
                  <c:v>4.8124702922788263</c:v>
                </c:pt>
                <c:pt idx="24">
                  <c:v>3.8264744686197671</c:v>
                </c:pt>
                <c:pt idx="25">
                  <c:v>0.99990328460309996</c:v>
                </c:pt>
                <c:pt idx="26">
                  <c:v>-1.4312757965708478</c:v>
                </c:pt>
                <c:pt idx="27">
                  <c:v>-2.3553425516943745</c:v>
                </c:pt>
                <c:pt idx="28">
                  <c:v>-3.0252556093472456</c:v>
                </c:pt>
                <c:pt idx="29">
                  <c:v>-2.885249395630074</c:v>
                </c:pt>
                <c:pt idx="30">
                  <c:v>-2.2780183379032901</c:v>
                </c:pt>
                <c:pt idx="31">
                  <c:v>-1.1695055070871003</c:v>
                </c:pt>
                <c:pt idx="32">
                  <c:v>0.44050898038192354</c:v>
                </c:pt>
                <c:pt idx="33">
                  <c:v>2.4639226678354129</c:v>
                </c:pt>
                <c:pt idx="34">
                  <c:v>4.5983496624300395</c:v>
                </c:pt>
                <c:pt idx="35">
                  <c:v>4.0507350324546927</c:v>
                </c:pt>
                <c:pt idx="36">
                  <c:v>1.2209398113272902</c:v>
                </c:pt>
                <c:pt idx="37">
                  <c:v>-0.89235790383138536</c:v>
                </c:pt>
                <c:pt idx="38">
                  <c:v>-2.2310570823367062</c:v>
                </c:pt>
                <c:pt idx="39">
                  <c:v>-3.3458067248811871</c:v>
                </c:pt>
                <c:pt idx="40">
                  <c:v>-3.2215742127877496</c:v>
                </c:pt>
                <c:pt idx="41">
                  <c:v>-2.3036121702278036</c:v>
                </c:pt>
                <c:pt idx="42">
                  <c:v>-1.4945591989546876</c:v>
                </c:pt>
                <c:pt idx="43">
                  <c:v>0.62704699296591393</c:v>
                </c:pt>
                <c:pt idx="44">
                  <c:v>3.6034914985544635</c:v>
                </c:pt>
                <c:pt idx="45">
                  <c:v>5.3852538876652147</c:v>
                </c:pt>
                <c:pt idx="46">
                  <c:v>3.6936506921697827</c:v>
                </c:pt>
                <c:pt idx="47">
                  <c:v>0.4399858083326782</c:v>
                </c:pt>
                <c:pt idx="48">
                  <c:v>-2.2696485735638774</c:v>
                </c:pt>
                <c:pt idx="49">
                  <c:v>-3.9924312555926207</c:v>
                </c:pt>
                <c:pt idx="50">
                  <c:v>-3.7737318141363407</c:v>
                </c:pt>
                <c:pt idx="51">
                  <c:v>-2.5694072793069407</c:v>
                </c:pt>
                <c:pt idx="52">
                  <c:v>-0.87186566068529725</c:v>
                </c:pt>
                <c:pt idx="53">
                  <c:v>0.27880118131118437</c:v>
                </c:pt>
                <c:pt idx="54">
                  <c:v>2.256735869212287</c:v>
                </c:pt>
                <c:pt idx="55">
                  <c:v>4.6408535558237638</c:v>
                </c:pt>
                <c:pt idx="56">
                  <c:v>4.2268243265204877</c:v>
                </c:pt>
                <c:pt idx="57">
                  <c:v>1.6423530574891814</c:v>
                </c:pt>
                <c:pt idx="58">
                  <c:v>-0.26245628105804109</c:v>
                </c:pt>
                <c:pt idx="59">
                  <c:v>-1.2732618458315956</c:v>
                </c:pt>
                <c:pt idx="60">
                  <c:v>-2.7705574110971107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2-4D93-A35C-4FD2C767B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658943"/>
        <c:axId val="1732659775"/>
      </c:scatterChart>
      <c:valAx>
        <c:axId val="173265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2400"/>
                  <a:t>Aantal</a:t>
                </a:r>
                <a:r>
                  <a:rPr lang="nl-BE" sz="2400" baseline="0"/>
                  <a:t> metingen</a:t>
                </a:r>
                <a:endParaRPr lang="nl-BE" sz="2400"/>
              </a:p>
            </c:rich>
          </c:tx>
          <c:layout>
            <c:manualLayout>
              <c:xMode val="edge"/>
              <c:yMode val="edge"/>
              <c:x val="0.41369957524767492"/>
              <c:y val="0.8123465331375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2659775"/>
        <c:crosses val="autoZero"/>
        <c:crossBetween val="midCat"/>
      </c:valAx>
      <c:valAx>
        <c:axId val="173265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2400"/>
                  <a:t>Versnelling(m/s^2)</a:t>
                </a:r>
              </a:p>
            </c:rich>
          </c:tx>
          <c:layout>
            <c:manualLayout>
              <c:xMode val="edge"/>
              <c:yMode val="edge"/>
              <c:x val="1.9440587185082327E-2"/>
              <c:y val="9.88025540088271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265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Gewogen gemiddelde</a:t>
            </a:r>
          </a:p>
        </c:rich>
      </c:tx>
      <c:layout>
        <c:manualLayout>
          <c:xMode val="edge"/>
          <c:yMode val="edge"/>
          <c:x val="0.19101695245062467"/>
          <c:y val="2.8333341389620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0.2210548225509987"/>
          <c:y val="0.17709528220119572"/>
          <c:w val="0.73433100273667828"/>
          <c:h val="0.641500313637447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 stappen ui in de hand'!$M$1</c:f>
              <c:strCache>
                <c:ptCount val="1"/>
                <c:pt idx="0">
                  <c:v>nadien 1D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stappen ui in de hand'!$M$2:$M$58</c:f>
              <c:numCache>
                <c:formatCode>General</c:formatCode>
                <c:ptCount val="57"/>
                <c:pt idx="0">
                  <c:v>-6.3393965120148346E-2</c:v>
                </c:pt>
                <c:pt idx="1">
                  <c:v>-8.2476163557886464E-2</c:v>
                </c:pt>
                <c:pt idx="2">
                  <c:v>0.26347469008342017</c:v>
                </c:pt>
                <c:pt idx="3">
                  <c:v>0.23843990769590526</c:v>
                </c:pt>
                <c:pt idx="4">
                  <c:v>-0.12254026385240047</c:v>
                </c:pt>
                <c:pt idx="5">
                  <c:v>-0.46572536308213908</c:v>
                </c:pt>
                <c:pt idx="6">
                  <c:v>-0.58367969040845857</c:v>
                </c:pt>
                <c:pt idx="7">
                  <c:v>-0.35289306277367838</c:v>
                </c:pt>
                <c:pt idx="8">
                  <c:v>-0.30725406981181175</c:v>
                </c:pt>
                <c:pt idx="9">
                  <c:v>1.5937386140749541</c:v>
                </c:pt>
                <c:pt idx="10">
                  <c:v>3.1212934968091881</c:v>
                </c:pt>
                <c:pt idx="11">
                  <c:v>3.2242478750214891</c:v>
                </c:pt>
                <c:pt idx="12">
                  <c:v>1.2733774378451985</c:v>
                </c:pt>
                <c:pt idx="13">
                  <c:v>0.46642913956038967</c:v>
                </c:pt>
                <c:pt idx="14">
                  <c:v>-0.99693704008000572</c:v>
                </c:pt>
                <c:pt idx="15">
                  <c:v>-1.7397662658629907</c:v>
                </c:pt>
                <c:pt idx="16">
                  <c:v>-2.1034058659491386</c:v>
                </c:pt>
                <c:pt idx="17">
                  <c:v>-1.9618230292539531</c:v>
                </c:pt>
                <c:pt idx="18">
                  <c:v>-1.3309944912012999</c:v>
                </c:pt>
                <c:pt idx="19">
                  <c:v>0.31200399792913702</c:v>
                </c:pt>
                <c:pt idx="20">
                  <c:v>2.3619480005002469</c:v>
                </c:pt>
                <c:pt idx="21">
                  <c:v>3.3715813059492534</c:v>
                </c:pt>
                <c:pt idx="22">
                  <c:v>2.7130254906683287</c:v>
                </c:pt>
                <c:pt idx="23">
                  <c:v>1.1487330018899522</c:v>
                </c:pt>
                <c:pt idx="24">
                  <c:v>-0.62190457756863216</c:v>
                </c:pt>
                <c:pt idx="25">
                  <c:v>-1.8948931244848262</c:v>
                </c:pt>
                <c:pt idx="26">
                  <c:v>-2.5738400327857249</c:v>
                </c:pt>
                <c:pt idx="27">
                  <c:v>-2.6409939750150273</c:v>
                </c:pt>
                <c:pt idx="28">
                  <c:v>-2.0008885001481556</c:v>
                </c:pt>
                <c:pt idx="29">
                  <c:v>-1.0735232156887731</c:v>
                </c:pt>
                <c:pt idx="30">
                  <c:v>0.58904082009315939</c:v>
                </c:pt>
                <c:pt idx="31">
                  <c:v>2.3034532648111803</c:v>
                </c:pt>
                <c:pt idx="32">
                  <c:v>3.4084048409889327</c:v>
                </c:pt>
                <c:pt idx="33">
                  <c:v>2.8503082301162892</c:v>
                </c:pt>
                <c:pt idx="34">
                  <c:v>1.3682079806734366</c:v>
                </c:pt>
                <c:pt idx="35">
                  <c:v>-0.33366473013362952</c:v>
                </c:pt>
                <c:pt idx="36">
                  <c:v>-1.8243719827633038</c:v>
                </c:pt>
                <c:pt idx="37">
                  <c:v>-2.7446596051833509</c:v>
                </c:pt>
                <c:pt idx="38">
                  <c:v>-2.7418968227427505</c:v>
                </c:pt>
                <c:pt idx="39">
                  <c:v>-2.2864114480920348</c:v>
                </c:pt>
                <c:pt idx="40">
                  <c:v>-1.0551487637648815</c:v>
                </c:pt>
                <c:pt idx="41">
                  <c:v>0.87100076299029194</c:v>
                </c:pt>
                <c:pt idx="42">
                  <c:v>3.0617896131515221</c:v>
                </c:pt>
                <c:pt idx="43">
                  <c:v>3.6354154542504427</c:v>
                </c:pt>
                <c:pt idx="44">
                  <c:v>2.8340293152877023</c:v>
                </c:pt>
                <c:pt idx="45">
                  <c:v>0.53604223283215924</c:v>
                </c:pt>
                <c:pt idx="46">
                  <c:v>-1.4150314782409275</c:v>
                </c:pt>
                <c:pt idx="47">
                  <c:v>-3.0249818448070158</c:v>
                </c:pt>
                <c:pt idx="48">
                  <c:v>-3.0284114617993771</c:v>
                </c:pt>
                <c:pt idx="49">
                  <c:v>-2.3786342243720098</c:v>
                </c:pt>
                <c:pt idx="50">
                  <c:v>-1.1278416810446514</c:v>
                </c:pt>
                <c:pt idx="51">
                  <c:v>0.40606952241644223</c:v>
                </c:pt>
                <c:pt idx="52">
                  <c:v>2.2833395422286982</c:v>
                </c:pt>
                <c:pt idx="53">
                  <c:v>3.4273309475263045</c:v>
                </c:pt>
                <c:pt idx="54">
                  <c:v>3.0573244149806134</c:v>
                </c:pt>
                <c:pt idx="55">
                  <c:v>1.738717388009182</c:v>
                </c:pt>
                <c:pt idx="56">
                  <c:v>0.35345151598571428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3-44A4-AEB8-4E2B5B1D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532543"/>
        <c:axId val="1060530463"/>
      </c:scatterChart>
      <c:valAx>
        <c:axId val="106053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2000"/>
                  <a:t>Aantal metingen</a:t>
                </a:r>
              </a:p>
            </c:rich>
          </c:tx>
          <c:layout>
            <c:manualLayout>
              <c:xMode val="edge"/>
              <c:yMode val="edge"/>
              <c:x val="0.33671790568571858"/>
              <c:y val="0.85165116079319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60530463"/>
        <c:crosses val="autoZero"/>
        <c:crossBetween val="midCat"/>
      </c:valAx>
      <c:valAx>
        <c:axId val="106053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2000"/>
                  <a:t>Versnelling(m/s^2)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6053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2800"/>
              <a:t>1D meetresultaat</a:t>
            </a:r>
            <a:r>
              <a:rPr lang="nl-BE" sz="2800" baseline="0"/>
              <a:t> zonder valversnelling</a:t>
            </a:r>
            <a:endParaRPr lang="nl-BE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stappen ui in de hand'!$N$2:$N$57</c:f>
              <c:numCache>
                <c:formatCode>General</c:formatCode>
                <c:ptCount val="56"/>
                <c:pt idx="0">
                  <c:v>-1.1124292489632737</c:v>
                </c:pt>
                <c:pt idx="1">
                  <c:v>-0.68120594994022632</c:v>
                </c:pt>
                <c:pt idx="2">
                  <c:v>1.2185991880360039</c:v>
                </c:pt>
                <c:pt idx="3">
                  <c:v>-0.84754933333319116</c:v>
                </c:pt>
                <c:pt idx="4">
                  <c:v>2.32729917967891E-2</c:v>
                </c:pt>
                <c:pt idx="5">
                  <c:v>0.55533707546728195</c:v>
                </c:pt>
                <c:pt idx="6">
                  <c:v>0.26393342216958793</c:v>
                </c:pt>
                <c:pt idx="7">
                  <c:v>0.37543196279242252</c:v>
                </c:pt>
                <c:pt idx="8">
                  <c:v>-1.8610544303370533</c:v>
                </c:pt>
                <c:pt idx="9">
                  <c:v>-0.50982836291218447</c:v>
                </c:pt>
                <c:pt idx="10">
                  <c:v>0.31824304535055781</c:v>
                </c:pt>
                <c:pt idx="11">
                  <c:v>-0.73427610375363628</c:v>
                </c:pt>
                <c:pt idx="12">
                  <c:v>0.27322063517017803</c:v>
                </c:pt>
                <c:pt idx="13">
                  <c:v>8.7560689320307699</c:v>
                </c:pt>
                <c:pt idx="14">
                  <c:v>2.2705496624460579</c:v>
                </c:pt>
                <c:pt idx="15">
                  <c:v>-0.18816078231606603</c:v>
                </c:pt>
                <c:pt idx="16">
                  <c:v>-1.2713409145694694</c:v>
                </c:pt>
                <c:pt idx="17">
                  <c:v>-0.99191105410816327</c:v>
                </c:pt>
                <c:pt idx="18">
                  <c:v>-2.6310016874485758</c:v>
                </c:pt>
                <c:pt idx="19">
                  <c:v>-2.5347113685370761</c:v>
                </c:pt>
                <c:pt idx="20">
                  <c:v>-1.6368337614283988</c:v>
                </c:pt>
                <c:pt idx="21">
                  <c:v>-1.7403410805431836</c:v>
                </c:pt>
                <c:pt idx="22">
                  <c:v>0.99364633494369947</c:v>
                </c:pt>
                <c:pt idx="23">
                  <c:v>4.7658346730276495</c:v>
                </c:pt>
                <c:pt idx="24">
                  <c:v>4.859105911530003</c:v>
                </c:pt>
                <c:pt idx="25">
                  <c:v>2.7938430257095312</c:v>
                </c:pt>
                <c:pt idx="26">
                  <c:v>-0.79403645650333132</c:v>
                </c:pt>
                <c:pt idx="27">
                  <c:v>-2.0685151366383643</c:v>
                </c:pt>
                <c:pt idx="28">
                  <c:v>-2.6421699667503846</c:v>
                </c:pt>
                <c:pt idx="29">
                  <c:v>-3.4083412519441065</c:v>
                </c:pt>
                <c:pt idx="30">
                  <c:v>-2.3621575393160414</c:v>
                </c:pt>
                <c:pt idx="31">
                  <c:v>-2.1938791364905388</c:v>
                </c:pt>
                <c:pt idx="32">
                  <c:v>-0.14513187768366187</c:v>
                </c:pt>
                <c:pt idx="33">
                  <c:v>1.026149838447509</c:v>
                </c:pt>
                <c:pt idx="34">
                  <c:v>3.9016954972233169</c:v>
                </c:pt>
                <c:pt idx="35">
                  <c:v>5.2950038276367621</c:v>
                </c:pt>
                <c:pt idx="36">
                  <c:v>2.8064662372726232</c:v>
                </c:pt>
                <c:pt idx="37">
                  <c:v>-0.36458661461804276</c:v>
                </c:pt>
                <c:pt idx="38">
                  <c:v>-1.420129193044728</c:v>
                </c:pt>
                <c:pt idx="39">
                  <c:v>-3.0419849716286844</c:v>
                </c:pt>
                <c:pt idx="40">
                  <c:v>-3.6496284781336898</c:v>
                </c:pt>
                <c:pt idx="41">
                  <c:v>-2.7935199474418093</c:v>
                </c:pt>
                <c:pt idx="42">
                  <c:v>-1.8137043930137979</c:v>
                </c:pt>
                <c:pt idx="43">
                  <c:v>-1.1754140048955772</c:v>
                </c:pt>
                <c:pt idx="44">
                  <c:v>2.4295079908274051</c:v>
                </c:pt>
                <c:pt idx="45">
                  <c:v>4.7774750062815219</c:v>
                </c:pt>
                <c:pt idx="46">
                  <c:v>5.9930327690489076</c:v>
                </c:pt>
                <c:pt idx="47">
                  <c:v>1.3942686152906578</c:v>
                </c:pt>
                <c:pt idx="48">
                  <c:v>-0.51429699862530143</c:v>
                </c:pt>
                <c:pt idx="49">
                  <c:v>-4.0250001485024534</c:v>
                </c:pt>
                <c:pt idx="50">
                  <c:v>-3.959862362682788</c:v>
                </c:pt>
                <c:pt idx="51">
                  <c:v>-3.5876012655898935</c:v>
                </c:pt>
                <c:pt idx="52">
                  <c:v>-1.5512132930239879</c:v>
                </c:pt>
                <c:pt idx="53">
                  <c:v>-0.19251802834660658</c:v>
                </c:pt>
                <c:pt idx="54">
                  <c:v>0.75012039096897531</c:v>
                </c:pt>
                <c:pt idx="55">
                  <c:v>3.7633513474555986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A-47F6-9686-C0D78AF0B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184655"/>
        <c:axId val="1853185487"/>
      </c:scatterChart>
      <c:valAx>
        <c:axId val="185318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2400"/>
                  <a:t>Aantal metingen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53185487"/>
        <c:crosses val="autoZero"/>
        <c:crossBetween val="midCat"/>
      </c:valAx>
      <c:valAx>
        <c:axId val="18531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2800"/>
                  <a:t>Versnelling(m/^2)</a:t>
                </a:r>
              </a:p>
            </c:rich>
          </c:tx>
          <c:layout>
            <c:manualLayout>
              <c:xMode val="edge"/>
              <c:yMode val="edge"/>
              <c:x val="1.7146428104808792E-2"/>
              <c:y val="0.16428705418522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5318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2400"/>
              <a:t>1D meetresultaat</a:t>
            </a:r>
            <a:r>
              <a:rPr lang="nl-BE" sz="2400" baseline="0"/>
              <a:t> met valversnelling</a:t>
            </a:r>
            <a:endParaRPr lang="nl-BE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stappen ui in de hand'!$O$2:$O$58</c:f>
              <c:numCache>
                <c:formatCode>General</c:formatCode>
                <c:ptCount val="57"/>
                <c:pt idx="0">
                  <c:v>8.6975707510367268</c:v>
                </c:pt>
                <c:pt idx="1">
                  <c:v>9.1287940500597742</c:v>
                </c:pt>
                <c:pt idx="2">
                  <c:v>11.028599188036004</c:v>
                </c:pt>
                <c:pt idx="3">
                  <c:v>8.9624506666668093</c:v>
                </c:pt>
                <c:pt idx="4">
                  <c:v>9.8332729917967896</c:v>
                </c:pt>
                <c:pt idx="5">
                  <c:v>10.365337075467282</c:v>
                </c:pt>
                <c:pt idx="6">
                  <c:v>10.073933422169588</c:v>
                </c:pt>
                <c:pt idx="7">
                  <c:v>10.185431962792423</c:v>
                </c:pt>
                <c:pt idx="8">
                  <c:v>7.9489455696629472</c:v>
                </c:pt>
                <c:pt idx="9">
                  <c:v>9.300171637087816</c:v>
                </c:pt>
                <c:pt idx="10">
                  <c:v>10.128243045350558</c:v>
                </c:pt>
                <c:pt idx="11">
                  <c:v>9.0757238962463642</c:v>
                </c:pt>
                <c:pt idx="12">
                  <c:v>10.083220635170179</c:v>
                </c:pt>
                <c:pt idx="13">
                  <c:v>18.56606893203077</c:v>
                </c:pt>
                <c:pt idx="14">
                  <c:v>12.080549662446058</c:v>
                </c:pt>
                <c:pt idx="15">
                  <c:v>9.6218392176839345</c:v>
                </c:pt>
                <c:pt idx="16">
                  <c:v>8.5386590854305311</c:v>
                </c:pt>
                <c:pt idx="17">
                  <c:v>8.8180889458918372</c:v>
                </c:pt>
                <c:pt idx="18">
                  <c:v>7.1789983125514247</c:v>
                </c:pt>
                <c:pt idx="19">
                  <c:v>7.2752886314629244</c:v>
                </c:pt>
                <c:pt idx="20">
                  <c:v>8.1731662385716017</c:v>
                </c:pt>
                <c:pt idx="21">
                  <c:v>8.0696589194568169</c:v>
                </c:pt>
                <c:pt idx="22">
                  <c:v>10.8036463349437</c:v>
                </c:pt>
                <c:pt idx="23">
                  <c:v>14.57583467302765</c:v>
                </c:pt>
                <c:pt idx="24">
                  <c:v>14.669105911530004</c:v>
                </c:pt>
                <c:pt idx="25">
                  <c:v>12.603843025709532</c:v>
                </c:pt>
                <c:pt idx="26">
                  <c:v>9.0159635434966692</c:v>
                </c:pt>
                <c:pt idx="27">
                  <c:v>7.7414848633616362</c:v>
                </c:pt>
                <c:pt idx="28">
                  <c:v>7.1678300332496159</c:v>
                </c:pt>
                <c:pt idx="29">
                  <c:v>6.401658748055894</c:v>
                </c:pt>
                <c:pt idx="30">
                  <c:v>7.4478424606839591</c:v>
                </c:pt>
                <c:pt idx="31">
                  <c:v>7.6161208635094617</c:v>
                </c:pt>
                <c:pt idx="32">
                  <c:v>9.6648681223163386</c:v>
                </c:pt>
                <c:pt idx="33">
                  <c:v>10.836149838447509</c:v>
                </c:pt>
                <c:pt idx="34">
                  <c:v>13.711695497223317</c:v>
                </c:pt>
                <c:pt idx="35">
                  <c:v>15.105003827636763</c:v>
                </c:pt>
                <c:pt idx="36">
                  <c:v>12.616466237272624</c:v>
                </c:pt>
                <c:pt idx="37">
                  <c:v>9.4454133853819577</c:v>
                </c:pt>
                <c:pt idx="38">
                  <c:v>8.3898708069552725</c:v>
                </c:pt>
                <c:pt idx="39">
                  <c:v>6.7680150283713161</c:v>
                </c:pt>
                <c:pt idx="40">
                  <c:v>6.1603715218663107</c:v>
                </c:pt>
                <c:pt idx="41">
                  <c:v>7.0164800525581912</c:v>
                </c:pt>
                <c:pt idx="42">
                  <c:v>7.9962956069862026</c:v>
                </c:pt>
                <c:pt idx="43">
                  <c:v>8.6345859951044233</c:v>
                </c:pt>
                <c:pt idx="44">
                  <c:v>12.239507990827406</c:v>
                </c:pt>
                <c:pt idx="45">
                  <c:v>14.587475006281522</c:v>
                </c:pt>
                <c:pt idx="46">
                  <c:v>15.803032769048908</c:v>
                </c:pt>
                <c:pt idx="47">
                  <c:v>11.204268615290658</c:v>
                </c:pt>
                <c:pt idx="48">
                  <c:v>9.2957030013746991</c:v>
                </c:pt>
                <c:pt idx="49">
                  <c:v>5.7849998514975471</c:v>
                </c:pt>
                <c:pt idx="50">
                  <c:v>5.8501376373172125</c:v>
                </c:pt>
                <c:pt idx="51">
                  <c:v>6.222398734410107</c:v>
                </c:pt>
                <c:pt idx="52">
                  <c:v>8.2587867069760126</c:v>
                </c:pt>
                <c:pt idx="53">
                  <c:v>9.6174819716533939</c:v>
                </c:pt>
                <c:pt idx="54">
                  <c:v>10.560120390968976</c:v>
                </c:pt>
                <c:pt idx="55">
                  <c:v>13.573351347455599</c:v>
                </c:pt>
                <c:pt idx="56">
                  <c:v>15.328355764191929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A-408D-8A1F-DA555FED7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686063"/>
        <c:axId val="1187686895"/>
      </c:scatterChart>
      <c:valAx>
        <c:axId val="11876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2400"/>
                  <a:t>Aantal metingen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87686895"/>
        <c:crosses val="autoZero"/>
        <c:crossBetween val="midCat"/>
      </c:valAx>
      <c:valAx>
        <c:axId val="11876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2800"/>
                  <a:t>Versnelling(m/s^2)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8768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Gewogen gem., latere</a:t>
            </a:r>
            <a:r>
              <a:rPr lang="nl-BE" baseline="0"/>
              <a:t> metingen wegen meer door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stappen ui in de hand'!$I$2:$I$58</c:f>
              <c:numCache>
                <c:formatCode>General</c:formatCode>
                <c:ptCount val="57"/>
                <c:pt idx="0">
                  <c:v>-0.15066272936961944</c:v>
                </c:pt>
                <c:pt idx="1">
                  <c:v>-0.14195546663093417</c:v>
                </c:pt>
                <c:pt idx="2">
                  <c:v>0.23651790814581375</c:v>
                </c:pt>
                <c:pt idx="3">
                  <c:v>0.21626348551867736</c:v>
                </c:pt>
                <c:pt idx="4">
                  <c:v>-0.14042309243344775</c:v>
                </c:pt>
                <c:pt idx="5">
                  <c:v>-0.50102560477725611</c:v>
                </c:pt>
                <c:pt idx="6">
                  <c:v>-0.61604302951582035</c:v>
                </c:pt>
                <c:pt idx="7">
                  <c:v>-0.37715044014457</c:v>
                </c:pt>
                <c:pt idx="8">
                  <c:v>-0.36364193463916372</c:v>
                </c:pt>
                <c:pt idx="9">
                  <c:v>1.4016727623611978</c:v>
                </c:pt>
                <c:pt idx="10">
                  <c:v>2.9309272056258493</c:v>
                </c:pt>
                <c:pt idx="11">
                  <c:v>3.116249694376048</c:v>
                </c:pt>
                <c:pt idx="12">
                  <c:v>1.2033200484635671</c:v>
                </c:pt>
                <c:pt idx="13">
                  <c:v>0.44692910497561478</c:v>
                </c:pt>
                <c:pt idx="14">
                  <c:v>-1.0121048678035613</c:v>
                </c:pt>
                <c:pt idx="15">
                  <c:v>-1.7586092775361077</c:v>
                </c:pt>
                <c:pt idx="16">
                  <c:v>-2.1157626629305648</c:v>
                </c:pt>
                <c:pt idx="17">
                  <c:v>-1.9712013234620711</c:v>
                </c:pt>
                <c:pt idx="18">
                  <c:v>-1.3359845790013498</c:v>
                </c:pt>
                <c:pt idx="19">
                  <c:v>0.29993990846095642</c:v>
                </c:pt>
                <c:pt idx="20">
                  <c:v>2.3457839807930192</c:v>
                </c:pt>
                <c:pt idx="21">
                  <c:v>3.3520922501119639</c:v>
                </c:pt>
                <c:pt idx="22">
                  <c:v>2.6860485140242965</c:v>
                </c:pt>
                <c:pt idx="23">
                  <c:v>1.124891870402406</c:v>
                </c:pt>
                <c:pt idx="24">
                  <c:v>-0.64629152571271931</c:v>
                </c:pt>
                <c:pt idx="25">
                  <c:v>-1.9348462533197397</c:v>
                </c:pt>
                <c:pt idx="26">
                  <c:v>-2.6092158752994727</c:v>
                </c:pt>
                <c:pt idx="27">
                  <c:v>-2.6674385292945564</c:v>
                </c:pt>
                <c:pt idx="28">
                  <c:v>-2.0073534884737212</c:v>
                </c:pt>
                <c:pt idx="29">
                  <c:v>-1.0787447550655251</c:v>
                </c:pt>
                <c:pt idx="30">
                  <c:v>0.57167218010067522</c:v>
                </c:pt>
                <c:pt idx="31">
                  <c:v>2.266570163719793</c:v>
                </c:pt>
                <c:pt idx="32">
                  <c:v>3.380291434981336</c:v>
                </c:pt>
                <c:pt idx="33">
                  <c:v>2.8300142022460086</c:v>
                </c:pt>
                <c:pt idx="34">
                  <c:v>1.3613056335319129</c:v>
                </c:pt>
                <c:pt idx="35">
                  <c:v>-0.3373837148913541</c:v>
                </c:pt>
                <c:pt idx="36">
                  <c:v>-1.8384331401823619</c:v>
                </c:pt>
                <c:pt idx="37">
                  <c:v>-2.7621690067430542</c:v>
                </c:pt>
                <c:pt idx="38">
                  <c:v>-2.7573864386193083</c:v>
                </c:pt>
                <c:pt idx="39">
                  <c:v>-2.300691489612043</c:v>
                </c:pt>
                <c:pt idx="40">
                  <c:v>-1.0752909752926385</c:v>
                </c:pt>
                <c:pt idx="41">
                  <c:v>0.84055028435268042</c:v>
                </c:pt>
                <c:pt idx="42">
                  <c:v>3.0302334795053198</c:v>
                </c:pt>
                <c:pt idx="43">
                  <c:v>3.6072941371981493</c:v>
                </c:pt>
                <c:pt idx="44">
                  <c:v>2.8034263493017146</c:v>
                </c:pt>
                <c:pt idx="45">
                  <c:v>0.51202112711505166</c:v>
                </c:pt>
                <c:pt idx="46">
                  <c:v>-1.4536397057256334</c:v>
                </c:pt>
                <c:pt idx="47">
                  <c:v>-3.0603796815485502</c:v>
                </c:pt>
                <c:pt idx="48">
                  <c:v>-3.0627292618960666</c:v>
                </c:pt>
                <c:pt idx="49">
                  <c:v>-2.4094132925712799</c:v>
                </c:pt>
                <c:pt idx="50">
                  <c:v>-1.1468874138514735</c:v>
                </c:pt>
                <c:pt idx="51">
                  <c:v>0.38164958984803476</c:v>
                </c:pt>
                <c:pt idx="52">
                  <c:v>2.2612713440044185</c:v>
                </c:pt>
                <c:pt idx="53">
                  <c:v>3.404209352009957</c:v>
                </c:pt>
                <c:pt idx="54">
                  <c:v>3.0410532795057907</c:v>
                </c:pt>
                <c:pt idx="55">
                  <c:v>1.7287908463891402</c:v>
                </c:pt>
                <c:pt idx="56">
                  <c:v>0.34977172058983719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A-489E-8221-FB4CC1C81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952591"/>
        <c:axId val="1437949679"/>
      </c:scatterChart>
      <c:valAx>
        <c:axId val="143795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metingen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37949679"/>
        <c:crosses val="autoZero"/>
        <c:crossBetween val="midCat"/>
      </c:valAx>
      <c:valAx>
        <c:axId val="143794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Versnelling(m/s^2)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3795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Signaal zonder valversnelling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stappen ui in de hand'!$G$2:$G$57</c:f>
              <c:numCache>
                <c:formatCode>General</c:formatCode>
                <c:ptCount val="56"/>
                <c:pt idx="0">
                  <c:v>9.8911661810208411</c:v>
                </c:pt>
                <c:pt idx="1">
                  <c:v>9.8513481704203336</c:v>
                </c:pt>
                <c:pt idx="2">
                  <c:v>9.658914400127534</c:v>
                </c:pt>
                <c:pt idx="3">
                  <c:v>9.444561080238449</c:v>
                </c:pt>
                <c:pt idx="4">
                  <c:v>9.3409326849074894</c:v>
                </c:pt>
                <c:pt idx="5">
                  <c:v>9.5521161164141901</c:v>
                </c:pt>
                <c:pt idx="6">
                  <c:v>10.091914943584845</c:v>
                </c:pt>
                <c:pt idx="7">
                  <c:v>11.159472243500556</c:v>
                </c:pt>
                <c:pt idx="8">
                  <c:v>11.980048462429741</c:v>
                </c:pt>
                <c:pt idx="9">
                  <c:v>12.07937321536297</c:v>
                </c:pt>
                <c:pt idx="10">
                  <c:v>11.203854155041943</c:v>
                </c:pt>
                <c:pt idx="11">
                  <c:v>10.163291394213921</c:v>
                </c:pt>
                <c:pt idx="12">
                  <c:v>9.0517746138743878</c:v>
                </c:pt>
                <c:pt idx="13">
                  <c:v>8.3299516843646924</c:v>
                </c:pt>
                <c:pt idx="14">
                  <c:v>7.9847855025081094</c:v>
                </c:pt>
                <c:pt idx="15">
                  <c:v>8.1868100923386784</c:v>
                </c:pt>
                <c:pt idx="16">
                  <c:v>8.9643848543051003</c:v>
                </c:pt>
                <c:pt idx="17">
                  <c:v>10.269817995847939</c:v>
                </c:pt>
                <c:pt idx="18">
                  <c:v>11.61422494115401</c:v>
                </c:pt>
                <c:pt idx="19">
                  <c:v>12.301444574743108</c:v>
                </c:pt>
                <c:pt idx="20">
                  <c:v>11.952823207324084</c:v>
                </c:pt>
                <c:pt idx="21">
                  <c:v>10.811265151787291</c:v>
                </c:pt>
                <c:pt idx="22">
                  <c:v>9.39686323279102</c:v>
                </c:pt>
                <c:pt idx="23">
                  <c:v>8.2323009420806326</c:v>
                </c:pt>
                <c:pt idx="24">
                  <c:v>7.5848259910165616</c:v>
                </c:pt>
                <c:pt idx="25">
                  <c:v>7.5241428729560704</c:v>
                </c:pt>
                <c:pt idx="26">
                  <c:v>8.0561963244611015</c:v>
                </c:pt>
                <c:pt idx="27">
                  <c:v>9.0499790286402124</c:v>
                </c:pt>
                <c:pt idx="28">
                  <c:v>10.412031996386784</c:v>
                </c:pt>
                <c:pt idx="29">
                  <c:v>11.684246960597827</c:v>
                </c:pt>
                <c:pt idx="30">
                  <c:v>12.378974634743685</c:v>
                </c:pt>
                <c:pt idx="31">
                  <c:v>12.087502656280227</c:v>
                </c:pt>
                <c:pt idx="32">
                  <c:v>11.008859893050719</c:v>
                </c:pt>
                <c:pt idx="33">
                  <c:v>9.5859975518329925</c:v>
                </c:pt>
                <c:pt idx="34">
                  <c:v>8.3154187780315034</c:v>
                </c:pt>
                <c:pt idx="35">
                  <c:v>7.5237039083332382</c:v>
                </c:pt>
                <c:pt idx="36">
                  <c:v>7.4052778671010211</c:v>
                </c:pt>
                <c:pt idx="37">
                  <c:v>7.9321209683378813</c:v>
                </c:pt>
                <c:pt idx="38">
                  <c:v>9.1147796905666087</c:v>
                </c:pt>
                <c:pt idx="39">
                  <c:v>10.668692391333762</c:v>
                </c:pt>
                <c:pt idx="40">
                  <c:v>12.086784060636706</c:v>
                </c:pt>
                <c:pt idx="41">
                  <c:v>12.557581243516692</c:v>
                </c:pt>
                <c:pt idx="42">
                  <c:v>11.914715712500456</c:v>
                </c:pt>
                <c:pt idx="43">
                  <c:v>10.33932166639212</c:v>
                </c:pt>
                <c:pt idx="44">
                  <c:v>8.6939746920399603</c:v>
                </c:pt>
                <c:pt idx="45">
                  <c:v>7.4944702034950694</c:v>
                </c:pt>
                <c:pt idx="46">
                  <c:v>7.2326838234154529</c:v>
                </c:pt>
                <c:pt idx="47">
                  <c:v>7.737764039462963</c:v>
                </c:pt>
                <c:pt idx="48">
                  <c:v>8.8656023316625685</c:v>
                </c:pt>
                <c:pt idx="49">
                  <c:v>10.285644861691878</c:v>
                </c:pt>
                <c:pt idx="50">
                  <c:v>11.661372472937229</c:v>
                </c:pt>
                <c:pt idx="51">
                  <c:v>12.444506230395904</c:v>
                </c:pt>
                <c:pt idx="52">
                  <c:v>12.316488771363499</c:v>
                </c:pt>
                <c:pt idx="53">
                  <c:v>11.400562754420655</c:v>
                </c:pt>
                <c:pt idx="54">
                  <c:v>10.10081864482925</c:v>
                </c:pt>
                <c:pt idx="55">
                  <c:v>8.7456914234371688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F-42B2-BD4F-DF4377B4C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943823"/>
        <c:axId val="1430947983"/>
      </c:scatterChart>
      <c:valAx>
        <c:axId val="143094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metingen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30947983"/>
        <c:crosses val="autoZero"/>
        <c:crossBetween val="midCat"/>
      </c:valAx>
      <c:valAx>
        <c:axId val="143094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Valversnelling(m/s^2)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3094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364067</xdr:colOff>
      <xdr:row>1</xdr:row>
      <xdr:rowOff>0</xdr:rowOff>
    </xdr:from>
    <xdr:to>
      <xdr:col>25</xdr:col>
      <xdr:colOff>255494</xdr:colOff>
      <xdr:row>20</xdr:row>
      <xdr:rowOff>143934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D3977-259B-12EF-F5AD-39C055FA3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116340</xdr:colOff>
      <xdr:row>20</xdr:row>
      <xdr:rowOff>89048</xdr:rowOff>
    </xdr:from>
    <xdr:to>
      <xdr:col>25</xdr:col>
      <xdr:colOff>117039</xdr:colOff>
      <xdr:row>37</xdr:row>
      <xdr:rowOff>38845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B8D88-8342-3FB2-7840-7E97830BD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216946</xdr:colOff>
      <xdr:row>34</xdr:row>
      <xdr:rowOff>75752</xdr:rowOff>
    </xdr:from>
    <xdr:to>
      <xdr:col>23</xdr:col>
      <xdr:colOff>523539</xdr:colOff>
      <xdr:row>49</xdr:row>
      <xdr:rowOff>75751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D3063D-CDA0-39BE-25ED-FBEE6BA60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102097</xdr:colOff>
      <xdr:row>21</xdr:row>
      <xdr:rowOff>68730</xdr:rowOff>
    </xdr:from>
    <xdr:to>
      <xdr:col>15</xdr:col>
      <xdr:colOff>783415</xdr:colOff>
      <xdr:row>42</xdr:row>
      <xdr:rowOff>73212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268CDE-917D-E6D8-4FF1-90FF5F715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578221</xdr:colOff>
      <xdr:row>37</xdr:row>
      <xdr:rowOff>80682</xdr:rowOff>
    </xdr:from>
    <xdr:to>
      <xdr:col>15</xdr:col>
      <xdr:colOff>788894</xdr:colOff>
      <xdr:row>58</xdr:row>
      <xdr:rowOff>62752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E5B176-F69B-A5A3-9F3B-566920A79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935180</xdr:colOff>
      <xdr:row>4</xdr:row>
      <xdr:rowOff>145473</xdr:rowOff>
    </xdr:from>
    <xdr:to>
      <xdr:col>12</xdr:col>
      <xdr:colOff>1288471</xdr:colOff>
      <xdr:row>20</xdr:row>
      <xdr:rowOff>138545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64288A-5439-B693-2A75-D24BDAE6E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270163</xdr:colOff>
      <xdr:row>9</xdr:row>
      <xdr:rowOff>34637</xdr:rowOff>
    </xdr:from>
    <xdr:to>
      <xdr:col>9</xdr:col>
      <xdr:colOff>741218</xdr:colOff>
      <xdr:row>24</xdr:row>
      <xdr:rowOff>76201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6462D1-60CA-12AA-2EC0-B9852B743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7"/>
  <sheetViews>
    <sheetView tabSelected="1" zoomScale="55" zoomScaleNormal="55" workbookViewId="0">
      <selection activeCell="E3" sqref="E2:E3"/>
    </sheetView>
  </sheetViews>
  <sheetFormatPr defaultRowHeight="14.4" x14ac:dyDescent="0.3"/>
  <cols>
    <col min="1" max="1" width="12" bestFit="1" customWidth="1"/>
    <col min="2" max="2" width="12.6640625" bestFit="1" customWidth="1"/>
    <col min="3" max="3" width="11.6640625" bestFit="1" customWidth="1"/>
    <col min="4" max="4" width="11" bestFit="1" customWidth="1"/>
    <col min="5" max="7" width="26.44140625" customWidth="1"/>
    <col min="8" max="8" width="28.21875" customWidth="1"/>
    <col min="9" max="9" width="31.5546875" customWidth="1"/>
    <col min="10" max="10" width="19.33203125" customWidth="1"/>
    <col min="11" max="11" width="23.109375" customWidth="1"/>
    <col min="12" max="12" width="22.109375" customWidth="1"/>
    <col min="13" max="13" width="20.5546875" customWidth="1"/>
    <col min="14" max="14" width="12.6640625" bestFit="1" customWidth="1"/>
    <col min="16" max="17" width="12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5</v>
      </c>
      <c r="G1" t="s">
        <v>10</v>
      </c>
      <c r="H1" t="s">
        <v>4</v>
      </c>
      <c r="I1" t="s">
        <v>6</v>
      </c>
      <c r="J1" t="s">
        <v>7</v>
      </c>
      <c r="K1" s="1" t="s">
        <v>8</v>
      </c>
      <c r="L1" t="s">
        <v>10</v>
      </c>
      <c r="M1" t="s">
        <v>9</v>
      </c>
    </row>
    <row r="2" spans="1:17" x14ac:dyDescent="0.3">
      <c r="A2">
        <v>608232108503248</v>
      </c>
      <c r="B2">
        <v>-1.7381903999999999</v>
      </c>
      <c r="C2">
        <v>1.7908629</v>
      </c>
      <c r="D2">
        <v>8.3318209999999997</v>
      </c>
      <c r="E2">
        <f t="shared" ref="E2:E66" si="0">SQRT((0.1*D2+0.2*D3+0.4*D4+0.2*D5+0.1*D6)^2+(0.1*C2+0.2*C3+0.4*C4+0.2*C5+0.1*C6)^2+(0.1*B2+0.2*B3+0.4*B4+0.2*B5+0.1*B6)^2)-9.81</f>
        <v>-1.3303499026390497E-2</v>
      </c>
      <c r="F2">
        <f>SQRT((0.1*B2+0.2*B3+0.4*B4+0.2*B5+0.1*B6)^2+(0.1*D2+0.2*D3+0.4*D4+0.2*D5+0.1*D6)^2+(0.1*C2+0.2*C3+0.4*C4+0.2*C5+0.1*C6)^2)</f>
        <v>9.79669650097361</v>
      </c>
      <c r="G2">
        <f>0.1*F2+0.1*F3+0.3*F4+0.3*F5+0.2*F6</f>
        <v>9.8911661810208411</v>
      </c>
      <c r="H2">
        <f>SQRT((0.2*D2+0.3*D3+0.3*D4+0.1*D5+0.1*D6)^2+(0.2*C2+0.3*C3+0.3*C4+0.1*C5+0.1*C6)^2+(0.2*B2+0.3*B3+0.3*B4+0.1*B5+0.1*B6)^2)-9.81</f>
        <v>-0.22770449280010396</v>
      </c>
      <c r="I2">
        <f>SQRT((0.1*D2+0.1*D3+0.3*D4+0.3*D5+0.2*D6)^2+(0.1*C2+0.1*C3+0.3*C4+0.3*C5+0.2*C6)^2+(0.1*B2+0.1*B3+0.3*B4+0.3*B5+0.2*B6)^2)-9.81</f>
        <v>-0.15066272936961944</v>
      </c>
      <c r="J2">
        <f>SQRT((0.2*D2+0.2*D3+0.2*D4+0.2*D5+0.2*D6)^2+(0.2*C2+0.2*C3+0.2*C4+0.2*C5+0.2*C6)^2+(0.2*B2+0.2*B3+0.2*B4+0.2*B5+0.2*B6)^2)-9.81</f>
        <v>-0.37054369170176038</v>
      </c>
      <c r="K2">
        <f>0.1*N2+0.2*N3+0.4*N4+0.2*N5+0.1*N6</f>
        <v>7.2772992843069595E-2</v>
      </c>
      <c r="L2">
        <f>0.1*E2+0.1*E3+0.3*E4+0.3*E5+0.2*E6</f>
        <v>8.1166181020839015E-2</v>
      </c>
      <c r="M2">
        <f>0.1*N2+0.1*N3+0.3*N4+0.3*N5+0.2*N6</f>
        <v>-6.3393965120148346E-2</v>
      </c>
      <c r="N2">
        <f>SQRT(B2^2+C2^2+D2^2)-9.81</f>
        <v>-1.1124292489632737</v>
      </c>
      <c r="O2">
        <f>SQRT(B2^2+C2^2+D2^2)</f>
        <v>8.6975707510367268</v>
      </c>
      <c r="P2">
        <f>AVERAGE(N2:N3)</f>
        <v>-0.89681759945174999</v>
      </c>
      <c r="Q2">
        <f>AVERAGE(N2:N4)</f>
        <v>-0.19167867028916538</v>
      </c>
    </row>
    <row r="3" spans="1:17" x14ac:dyDescent="0.3">
      <c r="A3">
        <v>608232168376014</v>
      </c>
      <c r="B3">
        <v>0.95768070000000005</v>
      </c>
      <c r="C3">
        <v>1.6328454999999999</v>
      </c>
      <c r="D3">
        <v>8.9303720000000002</v>
      </c>
      <c r="E3">
        <f t="shared" si="0"/>
        <v>-0.17991227021708234</v>
      </c>
      <c r="F3">
        <f t="shared" ref="F3:F66" si="1">SQRT((0.1*B3+0.2*B4+0.4*B5+0.2*B6+0.1*B7)^2+(0.1*D3+0.2*D4+0.4*D5+0.2*D6+0.1*D7)^2+(0.1*C3+0.2*C4+0.4*C5+0.2*C6+0.1*C7)^2)</f>
        <v>9.6300877297829182</v>
      </c>
      <c r="G3">
        <f t="shared" ref="G3:G66" si="2">0.1*F3+0.1*F4+0.3*F5+0.3*F6+0.2*F7</f>
        <v>9.8513481704203336</v>
      </c>
      <c r="H3">
        <f>SQRT((0.2*D3+0.3*D4+0.3*D5+0.1*D6+0.1*D7)^2+(0.2*C3+0.3*C4+0.3*C5+0.1*C6+0.1*C7)^2+(0.2*B3+0.3*B4+0.3*B5+0.1*B6+0.1*B7)^2)-9.81</f>
        <v>-5.1540655236253841E-2</v>
      </c>
      <c r="I3">
        <f t="shared" ref="I3:I66" si="3">SQRT((0.1*D3+0.1*D4+0.3*D5+0.3*D6+0.2*D7)^2+(0.1*C3+0.1*C4+0.3*C5+0.3*C6+0.2*C7)^2+(0.1*B3+0.1*B4+0.3*B5+0.3*B6+0.2*B7)^2)-9.81</f>
        <v>-0.14195546663093417</v>
      </c>
      <c r="J3">
        <f t="shared" ref="J3:J66" si="4">SQRT((0.2*D3+0.2*D4+0.2*D5+0.2*D6+0.2*D7)^2+(0.2*C3+0.2*C4+0.2*C5+0.2*C6+0.2*C7)^2+(0.2*B3+0.2*B4+0.2*B5+0.2*B6+0.2*B7)^2)-9.81</f>
        <v>-1.2640450177485718E-2</v>
      </c>
      <c r="K3">
        <f>0.1*N3+0.2*N4+0.4*N5+0.2*N6+0.1*N7</f>
        <v>-0.10323218481401231</v>
      </c>
      <c r="L3">
        <f>0.1*E3+0.1*E4+0.3*E5+0.3*E6+0.2*E7</f>
        <v>4.1348170420332224E-2</v>
      </c>
      <c r="M3">
        <f t="shared" ref="M3:M66" si="5">0.1*N3+0.1*N4+0.3*N5+0.3*N6+0.2*N7</f>
        <v>-8.2476163557886464E-2</v>
      </c>
      <c r="N3">
        <f t="shared" ref="N3:N66" si="6">SQRT(B3^2+C3^2+D3^2)-9.81</f>
        <v>-0.68120594994022632</v>
      </c>
      <c r="O3">
        <f t="shared" ref="O3:O66" si="7">SQRT(B3^2+C3^2+D3^2)</f>
        <v>9.1287940500597742</v>
      </c>
      <c r="P3">
        <f>AVERAGE(N3:N4)</f>
        <v>0.26869661904788877</v>
      </c>
      <c r="Q3">
        <f>AVERAGE(N3:N5)</f>
        <v>-0.10338536507913787</v>
      </c>
    </row>
    <row r="4" spans="1:17" x14ac:dyDescent="0.3">
      <c r="A4">
        <v>608232228283364</v>
      </c>
      <c r="B4">
        <v>-0.61770402999999996</v>
      </c>
      <c r="C4">
        <v>1.6376339</v>
      </c>
      <c r="D4">
        <v>10.888828999999999</v>
      </c>
      <c r="E4">
        <f t="shared" si="0"/>
        <v>6.0586277287926649E-2</v>
      </c>
      <c r="F4">
        <f t="shared" si="1"/>
        <v>9.8705862772879271</v>
      </c>
      <c r="G4">
        <f t="shared" si="2"/>
        <v>9.658914400127534</v>
      </c>
      <c r="H4">
        <f>SQRT((0.2*D4+0.3*D5+0.3*D6+0.1*D7+0.1*D8)^2+(0.2*C4+0.3*C5+0.3*C6+0.1*C7+0.1*C8)^2+(0.2*B4+0.3*B5+0.3*B6+0.1*B7+0.1*B8)^2)-9.81</f>
        <v>2.0730395314911831E-2</v>
      </c>
      <c r="I4">
        <f t="shared" si="3"/>
        <v>0.23651790814581375</v>
      </c>
      <c r="J4">
        <f t="shared" si="4"/>
        <v>0.19513683514446356</v>
      </c>
      <c r="K4">
        <f t="shared" ref="K4:K66" si="8">0.1*N4+0.2*N5+0.4*N6+0.2*N7+0.1*N8</f>
        <v>9.9120006166092983E-2</v>
      </c>
      <c r="L4">
        <f>0.1*E4+0.1*E5+0.3*E6+0.3*E7+0.2*E8</f>
        <v>-0.15108559987246667</v>
      </c>
      <c r="M4">
        <f t="shared" si="5"/>
        <v>0.26347469008342017</v>
      </c>
      <c r="N4">
        <f t="shared" si="6"/>
        <v>1.2185991880360039</v>
      </c>
      <c r="O4">
        <f t="shared" si="7"/>
        <v>11.028599188036004</v>
      </c>
      <c r="P4">
        <f>AVERAGE(N4:N5)</f>
        <v>0.18552492735140635</v>
      </c>
      <c r="Q4">
        <f>AVERAGE(N4:N6)</f>
        <v>0.13144094883320059</v>
      </c>
    </row>
    <row r="5" spans="1:17" x14ac:dyDescent="0.3">
      <c r="A5">
        <v>608232287959672</v>
      </c>
      <c r="B5">
        <v>-6.2249243000000003E-2</v>
      </c>
      <c r="C5">
        <v>3.7493197999999999</v>
      </c>
      <c r="D5">
        <v>8.1402854999999992</v>
      </c>
      <c r="E5">
        <f t="shared" si="0"/>
        <v>0.21118318723125284</v>
      </c>
      <c r="F5">
        <f t="shared" si="1"/>
        <v>10.021183187231253</v>
      </c>
      <c r="G5">
        <f t="shared" si="2"/>
        <v>9.444561080238449</v>
      </c>
      <c r="H5">
        <f>SQRT((0.2*D5+0.3*D6+0.3*D7+0.1*D8+0.1*D9)^2+(0.2*C5+0.3*C6+0.3*C7+0.1*C8+0.1*C9)^2+(0.2*B5+0.3*B6+0.3*B7+0.1*B8+0.1*B9)^2)-9.81</f>
        <v>3.7252262717990092E-2</v>
      </c>
      <c r="I5">
        <f t="shared" si="3"/>
        <v>0.21626348551867736</v>
      </c>
      <c r="J5">
        <f t="shared" si="4"/>
        <v>4.1034191157821809E-2</v>
      </c>
      <c r="K5">
        <f t="shared" si="8"/>
        <v>0.23236437592611131</v>
      </c>
      <c r="L5">
        <f>0.1*E5+0.1*E6+0.3*E7+0.3*E8+0.2*E9</f>
        <v>-0.36543891976155168</v>
      </c>
      <c r="M5">
        <f t="shared" si="5"/>
        <v>0.23843990769590526</v>
      </c>
      <c r="N5">
        <f t="shared" si="6"/>
        <v>-0.84754933333319116</v>
      </c>
      <c r="O5">
        <f t="shared" si="7"/>
        <v>8.9624506666668093</v>
      </c>
      <c r="P5">
        <f>AVERAGE(N5:N6)</f>
        <v>-0.41213817076820103</v>
      </c>
      <c r="Q5">
        <f>AVERAGE(N5:N7)</f>
        <v>-8.9646422023040032E-2</v>
      </c>
    </row>
    <row r="6" spans="1:17" x14ac:dyDescent="0.3">
      <c r="A6">
        <v>608232347895928</v>
      </c>
      <c r="B6">
        <v>-0.62249242999999999</v>
      </c>
      <c r="C6">
        <v>2.7389667000000002</v>
      </c>
      <c r="D6">
        <v>9.4235779999999991</v>
      </c>
      <c r="E6">
        <f t="shared" si="0"/>
        <v>9.4784592947162238E-2</v>
      </c>
      <c r="F6">
        <f t="shared" si="1"/>
        <v>9.9047845929471627</v>
      </c>
      <c r="G6">
        <f t="shared" si="2"/>
        <v>9.3409326849074894</v>
      </c>
      <c r="H6">
        <f>SQRT((0.2*D6+0.3*D7+0.3*D8+0.1*D9+0.1*D10)^2+(0.2*C6+0.3*C7+0.3*C8+0.1*C9+0.1*C10)^2+(0.2*B6+0.3*B7+0.3*B8+0.1*B9+0.1*B10)^2)-9.81</f>
        <v>8.9221846920990444E-2</v>
      </c>
      <c r="I6">
        <f t="shared" si="3"/>
        <v>-0.14042309243344775</v>
      </c>
      <c r="J6">
        <f t="shared" si="4"/>
        <v>-0.1450948109977972</v>
      </c>
      <c r="K6">
        <f t="shared" si="8"/>
        <v>0.10794903266574962</v>
      </c>
      <c r="L6">
        <f>0.1*E6+0.1*E7+0.3*E8+0.3*E9+0.2*E10</f>
        <v>-0.46906731509251093</v>
      </c>
      <c r="M6">
        <f t="shared" si="5"/>
        <v>-0.12254026385240047</v>
      </c>
      <c r="N6">
        <f t="shared" si="6"/>
        <v>2.32729917967891E-2</v>
      </c>
      <c r="O6">
        <f t="shared" si="7"/>
        <v>9.8332729917967896</v>
      </c>
      <c r="P6">
        <f>AVERAGE(N6:N7)</f>
        <v>0.28930503363203552</v>
      </c>
      <c r="Q6">
        <f>AVERAGE(N6:N8)</f>
        <v>0.28084782981121964</v>
      </c>
    </row>
    <row r="7" spans="1:17" x14ac:dyDescent="0.3">
      <c r="A7">
        <v>608232407705465</v>
      </c>
      <c r="B7">
        <v>-0.67516489999999996</v>
      </c>
      <c r="C7">
        <v>2.3415294000000002</v>
      </c>
      <c r="D7">
        <v>10.0748005</v>
      </c>
      <c r="E7">
        <f t="shared" si="0"/>
        <v>-0.19254782170138363</v>
      </c>
      <c r="F7">
        <f t="shared" si="1"/>
        <v>9.6174521782986169</v>
      </c>
      <c r="G7">
        <f t="shared" si="2"/>
        <v>9.5521161164141901</v>
      </c>
      <c r="H7">
        <f>SQRT((0.2*D7+0.3*D8+0.3*D9+0.1*D10+0.1*D11)^2+(0.2*C7+0.3*C8+0.3*C9+0.1*C10+0.1*C11)^2+(0.2*B7+0.3*B8+0.3*B9+0.1*B10+0.1*B11)^2)-9.81</f>
        <v>3.9656275880345149E-2</v>
      </c>
      <c r="I7">
        <f t="shared" si="3"/>
        <v>-0.50102560477725611</v>
      </c>
      <c r="J7">
        <f t="shared" si="4"/>
        <v>-0.27415999599890384</v>
      </c>
      <c r="K7">
        <f t="shared" si="8"/>
        <v>-0.16470054526101433</v>
      </c>
      <c r="L7">
        <f>0.1*E7+0.1*E8+0.3*E9+0.3*E10+0.2*E11</f>
        <v>-0.25788388358580949</v>
      </c>
      <c r="M7">
        <f t="shared" si="5"/>
        <v>-0.46572536308213908</v>
      </c>
      <c r="N7">
        <f t="shared" si="6"/>
        <v>0.55533707546728195</v>
      </c>
      <c r="O7">
        <f t="shared" si="7"/>
        <v>10.365337075467282</v>
      </c>
      <c r="P7">
        <f>AVERAGE(N7:N8)</f>
        <v>0.40963524881843494</v>
      </c>
      <c r="Q7">
        <f>AVERAGE(N7:N9)</f>
        <v>0.39823415347643082</v>
      </c>
    </row>
    <row r="8" spans="1:17" x14ac:dyDescent="0.3">
      <c r="A8">
        <v>608232469625940</v>
      </c>
      <c r="B8">
        <v>-0.73262570000000005</v>
      </c>
      <c r="C8">
        <v>1.9584569999999999</v>
      </c>
      <c r="D8">
        <v>9.8545339999999992</v>
      </c>
      <c r="E8">
        <f t="shared" si="0"/>
        <v>-0.74466788849059107</v>
      </c>
      <c r="F8">
        <f t="shared" si="1"/>
        <v>9.0653321115094094</v>
      </c>
      <c r="G8">
        <f t="shared" si="2"/>
        <v>10.091914943584845</v>
      </c>
      <c r="H8">
        <f>SQRT((0.2*D8+0.3*D9+0.3*D10+0.1*D11+0.1*D12)^2+(0.2*C8+0.3*C9+0.3*C10+0.1*C11+0.1*C12)^2+(0.2*B8+0.3*B9+0.3*B10+0.1*B11+0.1*B12)^2)-9.81</f>
        <v>-0.44189408687233112</v>
      </c>
      <c r="I8">
        <f t="shared" si="3"/>
        <v>-0.61604302951582035</v>
      </c>
      <c r="J8">
        <f t="shared" si="4"/>
        <v>-0.31707826895081936</v>
      </c>
      <c r="K8">
        <f t="shared" si="8"/>
        <v>-0.7130834054067593</v>
      </c>
      <c r="L8">
        <f>0.1*E8+0.1*E9+0.3*E10+0.3*E11+0.2*E12</f>
        <v>0.28191494358484415</v>
      </c>
      <c r="M8">
        <f t="shared" si="5"/>
        <v>-0.58367969040845857</v>
      </c>
      <c r="N8">
        <f t="shared" si="6"/>
        <v>0.26393342216958793</v>
      </c>
      <c r="O8">
        <f t="shared" si="7"/>
        <v>10.073933422169588</v>
      </c>
      <c r="P8">
        <f>AVERAGE(N8:N9)</f>
        <v>0.31968269248100523</v>
      </c>
      <c r="Q8">
        <f>AVERAGE(N8:N10)</f>
        <v>-0.40722968179168095</v>
      </c>
    </row>
    <row r="9" spans="1:17" x14ac:dyDescent="0.3">
      <c r="A9">
        <v>608232529122144</v>
      </c>
      <c r="B9">
        <v>-0.56024320000000005</v>
      </c>
      <c r="C9">
        <v>2.6767175000000001</v>
      </c>
      <c r="D9">
        <v>9.811439</v>
      </c>
      <c r="E9">
        <f t="shared" si="0"/>
        <v>-0.57435492360900398</v>
      </c>
      <c r="F9">
        <f t="shared" si="1"/>
        <v>9.2356450763909965</v>
      </c>
      <c r="G9">
        <f t="shared" si="2"/>
        <v>11.159472243500556</v>
      </c>
      <c r="H9">
        <f>SQRT((0.2*D9+0.3*D10+0.3*D11+0.1*D12+0.1*D13)^2+(0.2*C9+0.3*C10+0.3*C11+0.1*C12+0.1*C13)^2+(0.2*B9+0.3*B10+0.3*B11+0.1*B12+0.1*B13)^2)-9.81</f>
        <v>-0.70543311653303498</v>
      </c>
      <c r="I9">
        <f t="shared" si="3"/>
        <v>-0.37715044014457</v>
      </c>
      <c r="J9">
        <f t="shared" si="4"/>
        <v>-0.50573200862815071</v>
      </c>
      <c r="K9">
        <f t="shared" si="8"/>
        <v>-0.5483780362582944</v>
      </c>
      <c r="L9">
        <f>0.1*E9+0.1*E10+0.3*E11+0.3*E12+0.2*E13</f>
        <v>1.3494722435005539</v>
      </c>
      <c r="M9">
        <f t="shared" si="5"/>
        <v>-0.35289306277367838</v>
      </c>
      <c r="N9">
        <f t="shared" si="6"/>
        <v>0.37543196279242252</v>
      </c>
      <c r="O9">
        <f t="shared" si="7"/>
        <v>10.185431962792423</v>
      </c>
      <c r="P9">
        <f>AVERAGE(N9:N10)</f>
        <v>-0.74281123377231539</v>
      </c>
      <c r="Q9">
        <f>AVERAGE(N9:N11)</f>
        <v>-0.66515027681893846</v>
      </c>
    </row>
    <row r="10" spans="1:17" x14ac:dyDescent="0.3">
      <c r="A10">
        <v>608232587006681</v>
      </c>
      <c r="B10">
        <v>-9.5768064E-2</v>
      </c>
      <c r="C10">
        <v>2.8443117</v>
      </c>
      <c r="D10">
        <v>7.4220249999999997</v>
      </c>
      <c r="E10">
        <f t="shared" si="0"/>
        <v>-0.31792074293605133</v>
      </c>
      <c r="F10">
        <f t="shared" si="1"/>
        <v>9.4920792570639492</v>
      </c>
      <c r="G10">
        <f t="shared" si="2"/>
        <v>11.980048462429741</v>
      </c>
      <c r="H10">
        <f>SQRT((0.2*D10+0.3*D11+0.3*D12+0.1*D13+0.1*D14)^2+(0.2*C10+0.3*C11+0.3*C12+0.1*C13+0.1*C14)^2+(0.2*B10+0.3*B11+0.3*B12+0.1*B13+0.1*B14)^2)-9.81</f>
        <v>-0.51221784435288598</v>
      </c>
      <c r="I10">
        <f t="shared" si="3"/>
        <v>-0.36364193463916372</v>
      </c>
      <c r="J10">
        <f t="shared" si="4"/>
        <v>-0.55650580560664586</v>
      </c>
      <c r="K10">
        <f t="shared" si="8"/>
        <v>-0.28030705470962858</v>
      </c>
      <c r="L10">
        <f>0.1*E10+0.1*E11+0.3*E12+0.3*E13+0.2*E14</f>
        <v>2.1700484624297389</v>
      </c>
      <c r="M10">
        <f t="shared" si="5"/>
        <v>-0.30725406981181175</v>
      </c>
      <c r="N10">
        <f t="shared" si="6"/>
        <v>-1.8610544303370533</v>
      </c>
      <c r="O10">
        <f t="shared" si="7"/>
        <v>7.9489455696629472</v>
      </c>
      <c r="P10">
        <f>AVERAGE(N10:N11)</f>
        <v>-1.1854413966246189</v>
      </c>
      <c r="Q10">
        <f>AVERAGE(N10:N12)</f>
        <v>-0.68421324929955996</v>
      </c>
    </row>
    <row r="11" spans="1:17" x14ac:dyDescent="0.3">
      <c r="A11">
        <v>608232646826999</v>
      </c>
      <c r="B11">
        <v>1.0534488</v>
      </c>
      <c r="C11">
        <v>2.8299465000000001</v>
      </c>
      <c r="D11">
        <v>8.7962969999999991</v>
      </c>
      <c r="E11">
        <f t="shared" si="0"/>
        <v>0.51760193698452284</v>
      </c>
      <c r="F11">
        <f t="shared" si="1"/>
        <v>10.327601936984523</v>
      </c>
      <c r="G11">
        <f t="shared" si="2"/>
        <v>12.07937321536297</v>
      </c>
      <c r="H11">
        <f>SQRT((0.2*D11+0.3*D12+0.3*D13+0.1*D14+0.1*D15)^2+(0.2*C11+0.3*C12+0.3*C13+0.1*C14+0.1*C15)^2+(0.2*B11+0.3*B12+0.3*B13+0.1*B14+0.1*B15)^2)-9.81</f>
        <v>0.56671771606503363</v>
      </c>
      <c r="I11">
        <f t="shared" si="3"/>
        <v>1.4016727623611978</v>
      </c>
      <c r="J11">
        <f t="shared" si="4"/>
        <v>1.451471020308043</v>
      </c>
      <c r="K11">
        <f t="shared" si="8"/>
        <v>0.64920635151455119</v>
      </c>
      <c r="L11">
        <f>0.1*E11+0.1*E12+0.3*E13+0.3*E14+0.2*E15</f>
        <v>2.2693732153629695</v>
      </c>
      <c r="M11">
        <f t="shared" si="5"/>
        <v>1.5937386140749541</v>
      </c>
      <c r="N11">
        <f t="shared" si="6"/>
        <v>-0.50982836291218447</v>
      </c>
      <c r="O11">
        <f t="shared" si="7"/>
        <v>9.300171637087816</v>
      </c>
      <c r="P11">
        <f>AVERAGE(N11:N12)</f>
        <v>-9.5792658780813333E-2</v>
      </c>
      <c r="Q11">
        <f>AVERAGE(N11:N13)</f>
        <v>-0.30862047377175433</v>
      </c>
    </row>
    <row r="12" spans="1:17" x14ac:dyDescent="0.3">
      <c r="A12">
        <v>608232706563620</v>
      </c>
      <c r="B12">
        <v>6.2249243000000003E-2</v>
      </c>
      <c r="C12">
        <v>2.8443117</v>
      </c>
      <c r="D12">
        <v>9.720459</v>
      </c>
      <c r="E12">
        <f t="shared" si="0"/>
        <v>1.7695643329013109</v>
      </c>
      <c r="F12">
        <f t="shared" si="1"/>
        <v>11.579564332901311</v>
      </c>
      <c r="G12">
        <f t="shared" si="2"/>
        <v>11.203854155041943</v>
      </c>
      <c r="H12">
        <f>SQRT((0.2*D12+0.3*D13+0.3*D14+0.1*D15+0.1*D16)^2+(0.2*C12+0.3*C13+0.3*C14+0.1*C15+0.1*C16)^2+(0.2*B12+0.3*B13+0.3*B14+0.1*B15+0.1*B16)^2)-9.81</f>
        <v>0.86870549631594685</v>
      </c>
      <c r="I12">
        <f t="shared" si="3"/>
        <v>2.9309272056258493</v>
      </c>
      <c r="J12">
        <f t="shared" si="4"/>
        <v>2.0063300301814717</v>
      </c>
      <c r="K12">
        <f t="shared" si="8"/>
        <v>1.9725260905031596</v>
      </c>
      <c r="L12">
        <f>0.1*E12+0.1*E13+0.3*E14+0.3*E15+0.2*E16</f>
        <v>1.3938541550419428</v>
      </c>
      <c r="M12">
        <f t="shared" si="5"/>
        <v>3.1212934968091881</v>
      </c>
      <c r="N12">
        <f t="shared" si="6"/>
        <v>0.31824304535055781</v>
      </c>
      <c r="O12">
        <f t="shared" si="7"/>
        <v>10.128243045350558</v>
      </c>
      <c r="P12">
        <f>AVERAGE(N12:N13)</f>
        <v>-0.20801652920153924</v>
      </c>
      <c r="Q12">
        <f>AVERAGE(N12:N14)</f>
        <v>-4.7604141077633479E-2</v>
      </c>
    </row>
    <row r="13" spans="1:17" x14ac:dyDescent="0.3">
      <c r="A13">
        <v>608232766333522</v>
      </c>
      <c r="B13">
        <v>-0.45489833000000002</v>
      </c>
      <c r="C13">
        <v>3.0310592999999999</v>
      </c>
      <c r="D13">
        <v>8.5425120000000003</v>
      </c>
      <c r="E13">
        <f t="shared" si="0"/>
        <v>3.7627496459465473</v>
      </c>
      <c r="F13">
        <f t="shared" si="1"/>
        <v>13.572749645946548</v>
      </c>
      <c r="G13">
        <f t="shared" si="2"/>
        <v>10.163291394213921</v>
      </c>
      <c r="H13">
        <f>SQRT((0.2*D13+0.3*D14+0.3*D15+0.1*D16+0.1*D17)^2+(0.2*C13+0.3*C14+0.3*C15+0.1*C16+0.1*C17)^2+(0.2*B13+0.3*B14+0.3*B15+0.1*B16+0.1*B17)^2)-9.81</f>
        <v>2.5618369384542365</v>
      </c>
      <c r="I13">
        <f t="shared" si="3"/>
        <v>3.116249694376048</v>
      </c>
      <c r="J13">
        <f t="shared" si="4"/>
        <v>1.9069311460239415</v>
      </c>
      <c r="K13">
        <f t="shared" si="8"/>
        <v>3.9189379437285852</v>
      </c>
      <c r="L13">
        <f>0.1*E13+0.1*E14+0.3*E15+0.3*E16+0.2*E17</f>
        <v>0.3532913942139207</v>
      </c>
      <c r="M13">
        <f t="shared" si="5"/>
        <v>3.2242478750214891</v>
      </c>
      <c r="N13">
        <f t="shared" si="6"/>
        <v>-0.73427610375363628</v>
      </c>
      <c r="O13">
        <f t="shared" si="7"/>
        <v>9.0757238962463642</v>
      </c>
      <c r="P13">
        <f>AVERAGE(N13:N14)</f>
        <v>-0.23052773429172913</v>
      </c>
      <c r="Q13">
        <f>AVERAGE(N13:N15)</f>
        <v>2.7650044878157707</v>
      </c>
    </row>
    <row r="14" spans="1:17" x14ac:dyDescent="0.3">
      <c r="A14">
        <v>608232828009101</v>
      </c>
      <c r="B14">
        <v>2.3127987000000001</v>
      </c>
      <c r="C14">
        <v>2.9927519999999999</v>
      </c>
      <c r="D14">
        <v>9.3469639999999998</v>
      </c>
      <c r="E14">
        <f t="shared" si="0"/>
        <v>2.4519307468526712</v>
      </c>
      <c r="F14">
        <f t="shared" si="1"/>
        <v>12.261930746852672</v>
      </c>
      <c r="G14">
        <f t="shared" si="2"/>
        <v>9.0517746138743878</v>
      </c>
      <c r="H14">
        <f>SQRT((0.2*D14+0.3*D15+0.3*D16+0.1*D17+0.1*D18)^2+(0.2*C14+0.3*C15+0.3*C16+0.1*C17+0.1*C18)^2+(0.2*B14+0.3*B15+0.3*B16+0.1*B17+0.1*B18)^2)-9.81</f>
        <v>3.0995109348967489</v>
      </c>
      <c r="I14">
        <f t="shared" si="3"/>
        <v>1.2033200484635671</v>
      </c>
      <c r="J14">
        <f t="shared" si="4"/>
        <v>1.8508484341610885</v>
      </c>
      <c r="K14">
        <f t="shared" si="8"/>
        <v>2.5219894669814349</v>
      </c>
      <c r="L14">
        <f>0.1*E14+0.1*E15+0.3*E16+0.3*E17+0.2*E18</f>
        <v>-0.75822538612561208</v>
      </c>
      <c r="M14">
        <f t="shared" si="5"/>
        <v>1.2733774378451985</v>
      </c>
      <c r="N14">
        <f t="shared" si="6"/>
        <v>0.27322063517017803</v>
      </c>
      <c r="O14">
        <f t="shared" si="7"/>
        <v>10.083220635170179</v>
      </c>
      <c r="P14">
        <f>AVERAGE(N14:N15)</f>
        <v>4.5146447836004739</v>
      </c>
      <c r="Q14">
        <f>AVERAGE(N14:N16)</f>
        <v>3.7666130765490018</v>
      </c>
    </row>
    <row r="15" spans="1:17" x14ac:dyDescent="0.3">
      <c r="A15">
        <v>608232886206346</v>
      </c>
      <c r="B15">
        <v>-0.15801730999999999</v>
      </c>
      <c r="C15">
        <v>0.16759412000000001</v>
      </c>
      <c r="D15">
        <v>18.564640000000001</v>
      </c>
      <c r="E15">
        <f t="shared" si="0"/>
        <v>0.88126235267310271</v>
      </c>
      <c r="F15">
        <f t="shared" si="1"/>
        <v>10.691262352673103</v>
      </c>
      <c r="G15">
        <f t="shared" si="2"/>
        <v>8.3299516843646924</v>
      </c>
      <c r="H15">
        <f>SQRT((0.2*D15+0.3*D16+0.3*D17+0.1*D18+0.1*D19)^2+(0.2*C15+0.3*C16+0.3*C17+0.1*C18+0.1*C19)^2+(0.2*B15+0.3*B16+0.3*B17+0.1*B18+0.1*B19)^2)-9.81</f>
        <v>2.1292287296487231</v>
      </c>
      <c r="I15">
        <f t="shared" si="3"/>
        <v>0.44692910497561478</v>
      </c>
      <c r="J15">
        <f t="shared" si="4"/>
        <v>1.6956888839861737</v>
      </c>
      <c r="K15">
        <f t="shared" si="8"/>
        <v>0.90099322444115204</v>
      </c>
      <c r="L15">
        <f>0.1*E15+0.1*E16+0.3*E17+0.3*E18+0.2*E19</f>
        <v>-1.4800483156353079</v>
      </c>
      <c r="M15">
        <f t="shared" si="5"/>
        <v>0.46642913956038967</v>
      </c>
      <c r="N15">
        <f t="shared" si="6"/>
        <v>8.7560689320307699</v>
      </c>
      <c r="O15">
        <f t="shared" si="7"/>
        <v>18.56606893203077</v>
      </c>
      <c r="P15">
        <f>AVERAGE(N15:N16)</f>
        <v>5.5133092972384139</v>
      </c>
      <c r="Q15">
        <f>AVERAGE(N15:N17)</f>
        <v>3.6128192707202538</v>
      </c>
    </row>
    <row r="16" spans="1:17" x14ac:dyDescent="0.3">
      <c r="A16">
        <v>608232947608383</v>
      </c>
      <c r="B16">
        <v>0.47884035000000003</v>
      </c>
      <c r="C16">
        <v>0.75177930000000004</v>
      </c>
      <c r="D16">
        <v>12.047623</v>
      </c>
      <c r="E16">
        <f t="shared" si="0"/>
        <v>-0.79667586350287678</v>
      </c>
      <c r="F16">
        <f t="shared" si="1"/>
        <v>9.0133241364971237</v>
      </c>
      <c r="G16">
        <f t="shared" si="2"/>
        <v>7.9847855025081094</v>
      </c>
      <c r="H16">
        <f>SQRT((0.2*D16+0.3*D17+0.3*D18+0.1*D19+0.1*D20)^2+(0.2*C16+0.3*C17+0.3*C18+0.1*C19+0.1*C20)^2+(0.2*B16+0.3*B17+0.3*B18+0.1*B19+0.1*B20)^2)-9.81</f>
        <v>-0.36384137108211867</v>
      </c>
      <c r="I16">
        <f t="shared" si="3"/>
        <v>-1.0121048678035613</v>
      </c>
      <c r="J16">
        <f t="shared" si="4"/>
        <v>-0.58127542295854617</v>
      </c>
      <c r="K16">
        <f t="shared" si="8"/>
        <v>-0.78059593561288554</v>
      </c>
      <c r="L16">
        <f>0.1*E16+0.1*E17+0.3*E18+0.3*E19+0.2*E20</f>
        <v>-1.8252144974918918</v>
      </c>
      <c r="M16">
        <f t="shared" si="5"/>
        <v>-0.99693704008000572</v>
      </c>
      <c r="N16">
        <f t="shared" si="6"/>
        <v>2.2705496624460579</v>
      </c>
      <c r="O16">
        <f t="shared" si="7"/>
        <v>12.080549662446058</v>
      </c>
      <c r="P16">
        <f>AVERAGE(N16:N17)</f>
        <v>1.041194440064996</v>
      </c>
      <c r="Q16">
        <f>AVERAGE(N16:N18)</f>
        <v>0.27034932185350752</v>
      </c>
    </row>
    <row r="17" spans="1:17" x14ac:dyDescent="0.3">
      <c r="A17">
        <v>608233007458962</v>
      </c>
      <c r="B17">
        <v>-0.78529817000000002</v>
      </c>
      <c r="C17">
        <v>0.72304889999999999</v>
      </c>
      <c r="D17">
        <v>9.5624420000000008</v>
      </c>
      <c r="E17">
        <f t="shared" si="0"/>
        <v>-1.4677629590853449</v>
      </c>
      <c r="F17">
        <f t="shared" si="1"/>
        <v>8.3422370409146556</v>
      </c>
      <c r="G17">
        <f t="shared" si="2"/>
        <v>8.1868100923386784</v>
      </c>
      <c r="H17">
        <f>SQRT((0.2*D17+0.3*D18+0.3*D19+0.1*D20+0.1*D21)^2+(0.2*C17+0.3*C18+0.3*C19+0.1*C20+0.1*C21)^2+(0.2*B17+0.3*B18+0.3*B19+0.1*B20+0.1*B21)^2)-9.81</f>
        <v>-1.2544770374098171</v>
      </c>
      <c r="I17">
        <f t="shared" si="3"/>
        <v>-1.7586092775361077</v>
      </c>
      <c r="J17">
        <f t="shared" si="4"/>
        <v>-1.5464330475697583</v>
      </c>
      <c r="K17">
        <f t="shared" si="8"/>
        <v>-1.4495201571321887</v>
      </c>
      <c r="L17">
        <f>0.1*E17+0.1*E18+0.3*E19+0.3*E20+0.2*E21</f>
        <v>-1.6231899076613232</v>
      </c>
      <c r="M17">
        <f t="shared" si="5"/>
        <v>-1.7397662658629907</v>
      </c>
      <c r="N17">
        <f t="shared" si="6"/>
        <v>-0.18816078231606603</v>
      </c>
      <c r="O17">
        <f t="shared" si="7"/>
        <v>9.6218392176839345</v>
      </c>
      <c r="P17">
        <f>AVERAGE(N17:N18)</f>
        <v>-0.72975084844276772</v>
      </c>
      <c r="Q17">
        <f>AVERAGE(N17:N19)</f>
        <v>-0.81713758366456624</v>
      </c>
    </row>
    <row r="18" spans="1:17" x14ac:dyDescent="0.3">
      <c r="A18">
        <v>608233067175531</v>
      </c>
      <c r="B18">
        <v>9.0979666000000001E-2</v>
      </c>
      <c r="C18">
        <v>0.50278233999999999</v>
      </c>
      <c r="D18">
        <v>8.523358</v>
      </c>
      <c r="E18">
        <f t="shared" si="0"/>
        <v>-2.0610652465086146</v>
      </c>
      <c r="F18">
        <f t="shared" si="1"/>
        <v>7.7489347534913859</v>
      </c>
      <c r="G18">
        <f t="shared" si="2"/>
        <v>8.9643848543051003</v>
      </c>
      <c r="H18">
        <f>SQRT((0.2*D18+0.3*D19+0.3*D20+0.1*D21+0.1*D22)^2+(0.2*C18+0.3*C19+0.3*C20+0.1*C21+0.1*C22)^2+(0.2*B18+0.3*B19+0.3*B20+0.1*B21+0.1*B22)^2)-9.81</f>
        <v>-1.7731430504059098</v>
      </c>
      <c r="I18">
        <f t="shared" si="3"/>
        <v>-2.1157626629305648</v>
      </c>
      <c r="J18">
        <f t="shared" si="4"/>
        <v>-1.8305781242201151</v>
      </c>
      <c r="K18">
        <f t="shared" si="8"/>
        <v>-2.0485426271082652</v>
      </c>
      <c r="L18">
        <f>0.1*E18+0.1*E19+0.3*E20+0.3*E21+0.2*E22</f>
        <v>-0.84561514569489904</v>
      </c>
      <c r="M18">
        <f t="shared" si="5"/>
        <v>-2.1034058659491386</v>
      </c>
      <c r="N18">
        <f t="shared" si="6"/>
        <v>-1.2713409145694694</v>
      </c>
      <c r="O18">
        <f t="shared" si="7"/>
        <v>8.5386590854305311</v>
      </c>
      <c r="P18">
        <f>AVERAGE(N18:N19)</f>
        <v>-1.1316259843388163</v>
      </c>
      <c r="Q18">
        <f>AVERAGE(N18:N20)</f>
        <v>-1.6314178853754029</v>
      </c>
    </row>
    <row r="19" spans="1:17" x14ac:dyDescent="0.3">
      <c r="A19">
        <v>608233126943974</v>
      </c>
      <c r="B19">
        <v>0.62249242999999999</v>
      </c>
      <c r="C19">
        <v>0.91458505000000001</v>
      </c>
      <c r="D19">
        <v>8.7484129999999993</v>
      </c>
      <c r="E19">
        <f t="shared" si="0"/>
        <v>-2.149292514370714</v>
      </c>
      <c r="F19">
        <f t="shared" si="1"/>
        <v>7.6607074856292865</v>
      </c>
      <c r="G19">
        <f t="shared" si="2"/>
        <v>10.269817995847939</v>
      </c>
      <c r="H19">
        <f>SQRT((0.2*D19+0.3*D20+0.3*D21+0.1*D22+0.1*D23)^2+(0.2*C19+0.3*C20+0.3*C21+0.1*C22+0.1*C23)^2+(0.2*B19+0.3*B20+0.3*B21+0.1*B22+0.1*B23)^2)-9.81</f>
        <v>-2.0973504479521017</v>
      </c>
      <c r="I19">
        <f t="shared" si="3"/>
        <v>-1.9712013234620711</v>
      </c>
      <c r="J19">
        <f t="shared" si="4"/>
        <v>-1.9200896331213668</v>
      </c>
      <c r="K19">
        <f t="shared" si="8"/>
        <v>-2.1406768506553604</v>
      </c>
      <c r="L19">
        <f>0.1*E19+0.1*E20+0.3*E21+0.3*E22+0.2*E23</f>
        <v>0.45981799584793903</v>
      </c>
      <c r="M19">
        <f t="shared" si="5"/>
        <v>-1.9618230292539531</v>
      </c>
      <c r="N19">
        <f t="shared" si="6"/>
        <v>-0.99191105410816327</v>
      </c>
      <c r="O19">
        <f t="shared" si="7"/>
        <v>8.8180889458918372</v>
      </c>
      <c r="P19">
        <f>AVERAGE(N19:N20)</f>
        <v>-1.8114563707783695</v>
      </c>
      <c r="Q19">
        <f>AVERAGE(N19:N21)</f>
        <v>-2.0525413700312716</v>
      </c>
    </row>
    <row r="20" spans="1:17" x14ac:dyDescent="0.3">
      <c r="A20">
        <v>608233186734501</v>
      </c>
      <c r="B20">
        <v>7.6614453999999999E-2</v>
      </c>
      <c r="C20">
        <v>1.2018892999999999</v>
      </c>
      <c r="D20">
        <v>7.0772599999999999</v>
      </c>
      <c r="E20">
        <f t="shared" si="0"/>
        <v>-1.6783164348463551</v>
      </c>
      <c r="F20">
        <f t="shared" si="1"/>
        <v>8.1316835651536454</v>
      </c>
      <c r="G20">
        <f t="shared" si="2"/>
        <v>11.61422494115401</v>
      </c>
      <c r="H20">
        <f>SQRT((0.2*D20+0.3*D21+0.3*D22+0.1*D23+0.1*D24)^2+(0.2*C20+0.3*C21+0.3*C22+0.1*C23+0.1*C24)^2+(0.2*B20+0.3*B21+0.3*B22+0.1*B23+0.1*B24)^2)-9.81</f>
        <v>-1.8580064924784505</v>
      </c>
      <c r="I20">
        <f t="shared" si="3"/>
        <v>-1.3359845790013498</v>
      </c>
      <c r="J20">
        <f t="shared" si="4"/>
        <v>-1.5167263902435177</v>
      </c>
      <c r="K20">
        <f t="shared" si="8"/>
        <v>-1.6734795296378995</v>
      </c>
      <c r="L20">
        <f>0.1*E20+0.1*E21+0.3*E22+0.3*E23+0.2*E24</f>
        <v>1.8042249411540099</v>
      </c>
      <c r="M20">
        <f t="shared" si="5"/>
        <v>-1.3309944912012999</v>
      </c>
      <c r="N20">
        <f t="shared" si="6"/>
        <v>-2.6310016874485758</v>
      </c>
      <c r="O20">
        <f t="shared" si="7"/>
        <v>7.1789983125514247</v>
      </c>
      <c r="P20">
        <f>AVERAGE(N20:N21)</f>
        <v>-2.5828565279928259</v>
      </c>
      <c r="Q20">
        <f>AVERAGE(N20:N22)</f>
        <v>-2.2675156058046837</v>
      </c>
    </row>
    <row r="21" spans="1:17" x14ac:dyDescent="0.3">
      <c r="A21">
        <v>608233244565027</v>
      </c>
      <c r="B21">
        <v>-3.3518825000000002E-2</v>
      </c>
      <c r="C21">
        <v>1.4700397999999999</v>
      </c>
      <c r="D21">
        <v>7.1251445000000002</v>
      </c>
      <c r="E21">
        <f t="shared" si="0"/>
        <v>-0.61012201168403379</v>
      </c>
      <c r="F21">
        <f t="shared" si="1"/>
        <v>9.1998779883159667</v>
      </c>
      <c r="G21">
        <f t="shared" si="2"/>
        <v>12.301444574743108</v>
      </c>
      <c r="H21">
        <f>SQRT((0.2*D21+0.3*D22+0.3*D23+0.1*D24+0.1*D25)^2+(0.2*C21+0.3*C22+0.3*C23+0.1*C24+0.1*C25)^2+(0.2*B21+0.3*B22+0.3*B23+0.1*B24+0.1*B25)^2)-9.81</f>
        <v>-0.9526881199238364</v>
      </c>
      <c r="I21">
        <f t="shared" si="3"/>
        <v>0.29993990846095642</v>
      </c>
      <c r="J21">
        <f t="shared" si="4"/>
        <v>-4.2424316806872753E-2</v>
      </c>
      <c r="K21">
        <f t="shared" si="8"/>
        <v>-0.60166158706515604</v>
      </c>
      <c r="L21">
        <f>0.1*E21+0.1*E22+0.3*E23+0.3*E24+0.2*E25</f>
        <v>2.49144457474311</v>
      </c>
      <c r="M21">
        <f t="shared" si="5"/>
        <v>0.31200399792913702</v>
      </c>
      <c r="N21">
        <f t="shared" si="6"/>
        <v>-2.5347113685370761</v>
      </c>
      <c r="O21">
        <f t="shared" si="7"/>
        <v>7.2752886314629244</v>
      </c>
      <c r="P21">
        <f>AVERAGE(N21:N22)</f>
        <v>-2.0857725649827374</v>
      </c>
      <c r="Q21">
        <f>AVERAGE(N21:N23)</f>
        <v>-1.9706287368362194</v>
      </c>
    </row>
    <row r="22" spans="1:17" x14ac:dyDescent="0.3">
      <c r="A22">
        <v>608233304561440</v>
      </c>
      <c r="B22">
        <v>0.40222587999999998</v>
      </c>
      <c r="C22">
        <v>1.70946</v>
      </c>
      <c r="D22">
        <v>7.9822683000000003</v>
      </c>
      <c r="E22">
        <f t="shared" si="0"/>
        <v>1.3097608217607526</v>
      </c>
      <c r="F22">
        <f t="shared" si="1"/>
        <v>11.119760821760753</v>
      </c>
      <c r="G22">
        <f t="shared" si="2"/>
        <v>11.952823207324084</v>
      </c>
      <c r="H22">
        <f>SQRT((0.2*D22+0.3*D23+0.3*D24+0.1*D25+0.1*D26)^2+(0.2*C22+0.3*C23+0.3*C24+0.1*C25+0.1*C26)^2+(0.2*B22+0.3*B23+0.3*B24+0.1*B25+0.1*B26)^2)-9.81</f>
        <v>0.39770432180328008</v>
      </c>
      <c r="I22">
        <f t="shared" si="3"/>
        <v>2.3457839807930192</v>
      </c>
      <c r="J22">
        <f t="shared" si="4"/>
        <v>1.4315312860885872</v>
      </c>
      <c r="K22">
        <f t="shared" si="8"/>
        <v>1.3247844674845335</v>
      </c>
      <c r="L22">
        <f>0.1*E22+0.1*E23+0.3*E24+0.3*E25+0.2*E26</f>
        <v>2.1428232073240832</v>
      </c>
      <c r="M22">
        <f t="shared" si="5"/>
        <v>2.3619480005002469</v>
      </c>
      <c r="N22">
        <f t="shared" si="6"/>
        <v>-1.6368337614283988</v>
      </c>
      <c r="O22">
        <f t="shared" si="7"/>
        <v>8.1731662385716017</v>
      </c>
      <c r="P22">
        <f>AVERAGE(N22:N23)</f>
        <v>-1.6885874209857912</v>
      </c>
      <c r="Q22">
        <f>AVERAGE(N22:N24)</f>
        <v>-0.79450950234262763</v>
      </c>
    </row>
    <row r="23" spans="1:17" x14ac:dyDescent="0.3">
      <c r="A23">
        <v>608233366059154</v>
      </c>
      <c r="B23">
        <v>0.34476504000000002</v>
      </c>
      <c r="C23">
        <v>2.0015526000000001</v>
      </c>
      <c r="D23">
        <v>7.8098859999999997</v>
      </c>
      <c r="E23">
        <f t="shared" si="0"/>
        <v>3.1634362387331514</v>
      </c>
      <c r="F23">
        <f t="shared" si="1"/>
        <v>12.973436238733152</v>
      </c>
      <c r="G23">
        <f t="shared" si="2"/>
        <v>10.811265151787291</v>
      </c>
      <c r="H23">
        <f>SQRT((0.2*D23+0.3*D24+0.3*D25+0.1*D26+0.1*D27)^2+(0.2*C23+0.3*C24+0.3*C25+0.1*C26+0.1*C27)^2+(0.2*B23+0.3*B24+0.3*B25+0.1*B26+0.1*B27)^2)-9.81</f>
        <v>2.1220711406758763</v>
      </c>
      <c r="I23">
        <f t="shared" si="3"/>
        <v>3.3520922501119639</v>
      </c>
      <c r="J23">
        <f t="shared" si="4"/>
        <v>2.3068240166987248</v>
      </c>
      <c r="K23">
        <f t="shared" si="8"/>
        <v>3.182234513022435</v>
      </c>
      <c r="L23">
        <f>0.1*E23+0.1*E24+0.3*E25+0.3*E26+0.2*E27</f>
        <v>1.0012651517872893</v>
      </c>
      <c r="M23">
        <f t="shared" si="5"/>
        <v>3.3715813059492534</v>
      </c>
      <c r="N23">
        <f t="shared" si="6"/>
        <v>-1.7403410805431836</v>
      </c>
      <c r="O23">
        <f t="shared" si="7"/>
        <v>8.0696589194568169</v>
      </c>
      <c r="P23">
        <f>AVERAGE(N23:N24)</f>
        <v>-0.37334737279974206</v>
      </c>
      <c r="Q23">
        <f>AVERAGE(N23:N25)</f>
        <v>1.3397133091427218</v>
      </c>
    </row>
    <row r="24" spans="1:17" x14ac:dyDescent="0.3">
      <c r="A24">
        <v>608233425852650</v>
      </c>
      <c r="B24">
        <v>0.82839379999999996</v>
      </c>
      <c r="C24">
        <v>2.5426419999999998</v>
      </c>
      <c r="D24">
        <v>10.467449999999999</v>
      </c>
      <c r="E24">
        <f t="shared" si="0"/>
        <v>3.4555483382943883</v>
      </c>
      <c r="F24">
        <f t="shared" si="1"/>
        <v>13.265548338294389</v>
      </c>
      <c r="G24">
        <f t="shared" si="2"/>
        <v>9.39686323279102</v>
      </c>
      <c r="H24">
        <f>SQRT((0.2*D24+0.3*D25+0.3*D26+0.1*D27+0.1*D28)^2+(0.2*C24+0.3*C25+0.3*C26+0.1*C27+0.1*C28)^2+(0.2*B24+0.3*B25+0.3*B26+0.1*B27+0.1*B28)^2)-9.81</f>
        <v>3.2636978788764779</v>
      </c>
      <c r="I24">
        <f t="shared" si="3"/>
        <v>2.6860485140242965</v>
      </c>
      <c r="J24">
        <f t="shared" si="4"/>
        <v>2.49149562395184</v>
      </c>
      <c r="K24">
        <f t="shared" si="8"/>
        <v>3.475538892203474</v>
      </c>
      <c r="L24">
        <f>0.1*E24+0.1*E25+0.3*E26+0.3*E27+0.2*E28</f>
        <v>-0.41313676720898129</v>
      </c>
      <c r="M24">
        <f t="shared" si="5"/>
        <v>2.7130254906683287</v>
      </c>
      <c r="N24">
        <f t="shared" si="6"/>
        <v>0.99364633494369947</v>
      </c>
      <c r="O24">
        <f t="shared" si="7"/>
        <v>10.8036463349437</v>
      </c>
      <c r="P24">
        <f>AVERAGE(N24:N25)</f>
        <v>2.8797405039856745</v>
      </c>
      <c r="Q24">
        <f>AVERAGE(N24:N26)</f>
        <v>3.5395289731671173</v>
      </c>
    </row>
    <row r="25" spans="1:17" x14ac:dyDescent="0.3">
      <c r="A25">
        <v>608233485609895</v>
      </c>
      <c r="B25">
        <v>1.1492168</v>
      </c>
      <c r="C25">
        <v>2.1212627999999998</v>
      </c>
      <c r="D25">
        <v>14.374787</v>
      </c>
      <c r="E25">
        <f t="shared" si="0"/>
        <v>2.1789266031358796</v>
      </c>
      <c r="F25">
        <f t="shared" si="1"/>
        <v>11.98892660313588</v>
      </c>
      <c r="G25">
        <f t="shared" si="2"/>
        <v>8.2323009420806326</v>
      </c>
      <c r="H25">
        <f>SQRT((0.2*D25+0.3*D26+0.3*D27+0.1*D28+0.1*D29)^2+(0.2*C25+0.3*C26+0.3*C27+0.1*C28+0.1*C29)^2+(0.2*B25+0.3*B26+0.3*B27+0.1*B28+0.1*B29)^2)-9.81</f>
        <v>2.9445922649823277</v>
      </c>
      <c r="I25">
        <f t="shared" si="3"/>
        <v>1.124891870402406</v>
      </c>
      <c r="J25">
        <f t="shared" si="4"/>
        <v>1.8883734064432094</v>
      </c>
      <c r="K25">
        <f t="shared" si="8"/>
        <v>2.2002830549280756</v>
      </c>
      <c r="L25">
        <f>0.1*E25+0.1*E26+0.3*E27+0.3*E28+0.2*E29</f>
        <v>-1.5776990579193688</v>
      </c>
      <c r="M25">
        <f t="shared" si="5"/>
        <v>1.1487330018899522</v>
      </c>
      <c r="N25">
        <f t="shared" si="6"/>
        <v>4.7658346730276495</v>
      </c>
      <c r="O25">
        <f t="shared" si="7"/>
        <v>14.57583467302765</v>
      </c>
      <c r="P25">
        <f>AVERAGE(N25:N26)</f>
        <v>4.8124702922788263</v>
      </c>
      <c r="Q25">
        <f>AVERAGE(N25:N27)</f>
        <v>4.1395945367557276</v>
      </c>
    </row>
    <row r="26" spans="1:17" x14ac:dyDescent="0.3">
      <c r="A26">
        <v>608233545398964</v>
      </c>
      <c r="B26">
        <v>1.5610195</v>
      </c>
      <c r="C26">
        <v>1.8674773</v>
      </c>
      <c r="D26">
        <v>14.465767</v>
      </c>
      <c r="E26">
        <f t="shared" si="0"/>
        <v>2.5805094228061876E-2</v>
      </c>
      <c r="F26">
        <f t="shared" si="1"/>
        <v>9.8358050942280624</v>
      </c>
      <c r="G26">
        <f t="shared" si="2"/>
        <v>7.5848259910165616</v>
      </c>
      <c r="H26">
        <f>SQRT((0.2*D26+0.3*D27+0.3*D28+0.1*D29+0.1*D30)^2+(0.2*C26+0.3*C27+0.3*C28+0.1*C29+0.1*C30)^2+(0.2*B26+0.3*B27+0.3*B28+0.1*B29+0.1*B30)^2)-9.81</f>
        <v>1.0771719803471456</v>
      </c>
      <c r="I26">
        <f t="shared" si="3"/>
        <v>-0.64629152571271931</v>
      </c>
      <c r="J26">
        <f t="shared" si="4"/>
        <v>0.40571582517376292</v>
      </c>
      <c r="K26">
        <f t="shared" si="8"/>
        <v>4.9144589690862772E-2</v>
      </c>
      <c r="L26">
        <f>0.1*E26+0.1*E27+0.3*E28+0.3*E29+0.2*E30</f>
        <v>-2.225174008983438</v>
      </c>
      <c r="M26">
        <f t="shared" si="5"/>
        <v>-0.62190457756863216</v>
      </c>
      <c r="N26">
        <f t="shared" si="6"/>
        <v>4.859105911530003</v>
      </c>
      <c r="O26">
        <f t="shared" si="7"/>
        <v>14.669105911530004</v>
      </c>
      <c r="P26">
        <f>AVERAGE(N26:N27)</f>
        <v>3.8264744686197671</v>
      </c>
      <c r="Q26">
        <f>AVERAGE(N26:N28)</f>
        <v>2.2863041602454008</v>
      </c>
    </row>
    <row r="27" spans="1:17" x14ac:dyDescent="0.3">
      <c r="A27">
        <v>608233605181938</v>
      </c>
      <c r="B27">
        <v>0.62249242999999999</v>
      </c>
      <c r="C27">
        <v>0.91458505000000001</v>
      </c>
      <c r="D27">
        <v>12.555194</v>
      </c>
      <c r="E27">
        <f t="shared" si="0"/>
        <v>-1.6102640756232365</v>
      </c>
      <c r="F27">
        <f t="shared" si="1"/>
        <v>8.199735924376764</v>
      </c>
      <c r="G27">
        <f t="shared" si="2"/>
        <v>7.5241428729560704</v>
      </c>
      <c r="H27">
        <f>SQRT((0.2*D27+0.3*D28+0.3*D29+0.1*D30+0.1*D31)^2+(0.2*C27+0.3*C28+0.3*C29+0.1*C30+0.1*C31)^2+(0.2*B27+0.3*B28+0.3*B29+0.1*B30+0.1*B31)^2)-9.81</f>
        <v>-0.93821031973760505</v>
      </c>
      <c r="I27">
        <f t="shared" si="3"/>
        <v>-1.9348462533197397</v>
      </c>
      <c r="J27">
        <f t="shared" si="4"/>
        <v>-1.2645665853439763</v>
      </c>
      <c r="K27">
        <f t="shared" si="8"/>
        <v>-1.5760971619295465</v>
      </c>
      <c r="L27">
        <f>0.1*E27+0.1*E28+0.3*E29+0.3*E30+0.2*E31</f>
        <v>-2.2858571270439301</v>
      </c>
      <c r="M27">
        <f t="shared" si="5"/>
        <v>-1.8948931244848262</v>
      </c>
      <c r="N27">
        <f t="shared" si="6"/>
        <v>2.7938430257095312</v>
      </c>
      <c r="O27">
        <f t="shared" si="7"/>
        <v>12.603843025709532</v>
      </c>
      <c r="P27">
        <f>AVERAGE(N27:N28)</f>
        <v>0.99990328460309996</v>
      </c>
      <c r="Q27">
        <f>AVERAGE(N27:N29)</f>
        <v>-2.2902855810721452E-2</v>
      </c>
    </row>
    <row r="28" spans="1:17" x14ac:dyDescent="0.3">
      <c r="A28">
        <v>608233664947309</v>
      </c>
      <c r="B28">
        <v>1.6280570999999999</v>
      </c>
      <c r="C28">
        <v>0.49799395000000002</v>
      </c>
      <c r="D28">
        <v>8.8537579999999991</v>
      </c>
      <c r="E28">
        <f t="shared" si="0"/>
        <v>-2.5062328346672791</v>
      </c>
      <c r="F28">
        <f t="shared" si="1"/>
        <v>7.3037671653327205</v>
      </c>
      <c r="G28">
        <f t="shared" si="2"/>
        <v>8.0561963244611015</v>
      </c>
      <c r="H28">
        <f>SQRT((0.2*D28+0.3*D29+0.3*D30+0.1*D31+0.1*D32)^2+(0.2*C28+0.3*C29+0.3*C30+0.1*C31+0.1*C32)^2+(0.2*B28+0.3*B29+0.3*B30+0.1*B31+0.1*B32)^2)-9.81</f>
        <v>-2.1905598566339055</v>
      </c>
      <c r="I28">
        <f t="shared" si="3"/>
        <v>-2.6092158752994727</v>
      </c>
      <c r="J28">
        <f t="shared" si="4"/>
        <v>-2.3032298017729271</v>
      </c>
      <c r="K28">
        <f t="shared" si="8"/>
        <v>-2.4678586639985856</v>
      </c>
      <c r="L28">
        <f>0.1*E28+0.1*E29+0.3*E30+0.3*E31+0.2*E32</f>
        <v>-1.7538036755388986</v>
      </c>
      <c r="M28">
        <f t="shared" si="5"/>
        <v>-2.5738400327857249</v>
      </c>
      <c r="N28">
        <f t="shared" si="6"/>
        <v>-0.79403645650333132</v>
      </c>
      <c r="O28">
        <f t="shared" si="7"/>
        <v>9.0159635434966692</v>
      </c>
      <c r="P28">
        <f>AVERAGE(N28:N29)</f>
        <v>-1.4312757965708478</v>
      </c>
      <c r="Q28">
        <f>AVERAGE(N28:N30)</f>
        <v>-1.8349071866306934</v>
      </c>
    </row>
    <row r="29" spans="1:17" x14ac:dyDescent="0.3">
      <c r="A29">
        <v>608233722676429</v>
      </c>
      <c r="B29">
        <v>1.1587936000000001</v>
      </c>
      <c r="C29">
        <v>0.19153613</v>
      </c>
      <c r="D29">
        <v>7.6518689999999996</v>
      </c>
      <c r="E29">
        <f t="shared" si="0"/>
        <v>-2.816115772843041</v>
      </c>
      <c r="F29">
        <f t="shared" si="1"/>
        <v>6.9938842271569595</v>
      </c>
      <c r="G29">
        <f t="shared" si="2"/>
        <v>9.0499790286402124</v>
      </c>
      <c r="H29">
        <f>SQRT((0.2*D29+0.3*D30+0.3*D31+0.1*D32+0.1*D33)^2+(0.2*C29+0.3*C30+0.3*C31+0.1*C32+0.1*C33)^2+(0.2*B29+0.3*B30+0.3*B31+0.1*B32+0.1*B33)^2)-9.81</f>
        <v>-2.7219942852257972</v>
      </c>
      <c r="I29">
        <f t="shared" si="3"/>
        <v>-2.6674385292945564</v>
      </c>
      <c r="J29">
        <f t="shared" si="4"/>
        <v>-2.5756219300176122</v>
      </c>
      <c r="K29">
        <f t="shared" si="8"/>
        <v>-2.7904414293038182</v>
      </c>
      <c r="L29">
        <f>0.1*E29+0.1*E30+0.3*E31+0.3*E32+0.2*E33</f>
        <v>-0.76002097135978786</v>
      </c>
      <c r="M29">
        <f t="shared" si="5"/>
        <v>-2.6409939750150273</v>
      </c>
      <c r="N29">
        <f t="shared" si="6"/>
        <v>-2.0685151366383643</v>
      </c>
      <c r="O29">
        <f t="shared" si="7"/>
        <v>7.7414848633616362</v>
      </c>
      <c r="P29">
        <f>AVERAGE(N29:N30)</f>
        <v>-2.3553425516943745</v>
      </c>
      <c r="Q29">
        <f>AVERAGE(N29:N31)</f>
        <v>-2.7063421184442853</v>
      </c>
    </row>
    <row r="30" spans="1:17" x14ac:dyDescent="0.3">
      <c r="A30">
        <v>608233784491279</v>
      </c>
      <c r="B30">
        <v>0.30645781999999999</v>
      </c>
      <c r="C30">
        <v>1.1540052000000001</v>
      </c>
      <c r="D30">
        <v>7.0676829999999997</v>
      </c>
      <c r="E30">
        <f t="shared" si="0"/>
        <v>-2.3501176429541237</v>
      </c>
      <c r="F30">
        <f t="shared" si="1"/>
        <v>7.4598823570458768</v>
      </c>
      <c r="G30">
        <f t="shared" si="2"/>
        <v>10.412031996386784</v>
      </c>
      <c r="H30">
        <f>SQRT((0.2*D30+0.3*D31+0.3*D32+0.1*D33+0.1*D34)^2+(0.2*C30+0.3*C31+0.3*C32+0.1*C33+0.1*C34)^2+(0.2*B30+0.3*B31+0.3*B32+0.1*B33+0.1*B34)^2)-9.81</f>
        <v>-2.5008821044912359</v>
      </c>
      <c r="I30">
        <f t="shared" si="3"/>
        <v>-2.0073534884737212</v>
      </c>
      <c r="J30">
        <f t="shared" si="4"/>
        <v>-2.1590982946440853</v>
      </c>
      <c r="K30">
        <f t="shared" si="8"/>
        <v>-2.3440372778567506</v>
      </c>
      <c r="L30">
        <f>0.1*E30+0.1*E31+0.3*E32+0.3*E33+0.2*E34</f>
        <v>0.60203199638678329</v>
      </c>
      <c r="M30">
        <f t="shared" si="5"/>
        <v>-2.0008885001481556</v>
      </c>
      <c r="N30">
        <f t="shared" si="6"/>
        <v>-2.6421699667503846</v>
      </c>
      <c r="O30">
        <f t="shared" si="7"/>
        <v>7.1678300332496159</v>
      </c>
      <c r="P30">
        <f>AVERAGE(N30:N31)</f>
        <v>-3.0252556093472456</v>
      </c>
      <c r="Q30">
        <f>AVERAGE(N30:N32)</f>
        <v>-2.8042229193368442</v>
      </c>
    </row>
    <row r="31" spans="1:17" x14ac:dyDescent="0.3">
      <c r="A31">
        <v>608233844283108</v>
      </c>
      <c r="B31">
        <v>5.2672440000000001E-2</v>
      </c>
      <c r="C31">
        <v>1.532289</v>
      </c>
      <c r="D31">
        <v>6.2153479999999997</v>
      </c>
      <c r="E31">
        <f t="shared" si="0"/>
        <v>-1.6216870563786454</v>
      </c>
      <c r="F31">
        <f t="shared" si="1"/>
        <v>8.1883129436213551</v>
      </c>
      <c r="G31">
        <f t="shared" si="2"/>
        <v>11.684246960597827</v>
      </c>
      <c r="H31">
        <f>SQRT((0.2*D31+0.3*D32+0.3*D33+0.1*D34+0.1*D35)^2+(0.2*C31+0.3*C32+0.3*C33+0.1*C34+0.1*C35)^2+(0.2*B31+0.3*B32+0.3*B33+0.1*B34+0.1*B35)^2)-9.81</f>
        <v>-1.9653135485234134</v>
      </c>
      <c r="I31">
        <f t="shared" si="3"/>
        <v>-1.0787447550655251</v>
      </c>
      <c r="J31">
        <f t="shared" si="4"/>
        <v>-1.4222375000370384</v>
      </c>
      <c r="K31">
        <f t="shared" si="8"/>
        <v>-1.6172286793458159</v>
      </c>
      <c r="L31">
        <f>0.1*E31+0.1*E32+0.3*E33+0.3*E34+0.2*E35</f>
        <v>1.8742469605978269</v>
      </c>
      <c r="M31">
        <f t="shared" si="5"/>
        <v>-1.0735232156887731</v>
      </c>
      <c r="N31">
        <f t="shared" si="6"/>
        <v>-3.4083412519441065</v>
      </c>
      <c r="O31">
        <f t="shared" si="7"/>
        <v>6.401658748055894</v>
      </c>
      <c r="P31">
        <f>AVERAGE(N31:N32)</f>
        <v>-2.885249395630074</v>
      </c>
      <c r="Q31">
        <f>AVERAGE(N31:N33)</f>
        <v>-2.6547926425835624</v>
      </c>
    </row>
    <row r="32" spans="1:17" x14ac:dyDescent="0.3">
      <c r="A32">
        <v>608233904052072</v>
      </c>
      <c r="B32">
        <v>0.41659109999999999</v>
      </c>
      <c r="C32">
        <v>1.7956513000000001</v>
      </c>
      <c r="D32">
        <v>7.2161239999999998</v>
      </c>
      <c r="E32">
        <f t="shared" si="0"/>
        <v>-0.15013702494017878</v>
      </c>
      <c r="F32">
        <f t="shared" si="1"/>
        <v>9.6598629750598217</v>
      </c>
      <c r="G32">
        <f t="shared" si="2"/>
        <v>12.378974634743685</v>
      </c>
      <c r="H32">
        <f>SQRT((0.2*D32+0.3*D33+0.3*D34+0.1*D35+0.1*D36)^2+(0.2*C32+0.3*C33+0.3*C34+0.1*C35+0.1*C36)^2+(0.2*B32+0.3*B33+0.3*B34+0.1*B35+0.1*B36)^2)-9.81</f>
        <v>-0.69345364562559375</v>
      </c>
      <c r="I32">
        <f t="shared" si="3"/>
        <v>0.57167218010067522</v>
      </c>
      <c r="J32">
        <f t="shared" si="4"/>
        <v>2.8093669924922793E-2</v>
      </c>
      <c r="K32">
        <f t="shared" si="8"/>
        <v>-0.13764481489134311</v>
      </c>
      <c r="L32">
        <f>0.1*E32+0.1*E33+0.3*E34+0.3*E35+0.2*E36</f>
        <v>2.5689746347436837</v>
      </c>
      <c r="M32">
        <f t="shared" si="5"/>
        <v>0.58904082009315939</v>
      </c>
      <c r="N32">
        <f t="shared" si="6"/>
        <v>-2.3621575393160414</v>
      </c>
      <c r="O32">
        <f t="shared" si="7"/>
        <v>7.4478424606839591</v>
      </c>
      <c r="P32">
        <f>AVERAGE(N32:N33)</f>
        <v>-2.2780183379032901</v>
      </c>
      <c r="Q32">
        <f>AVERAGE(N32:N34)</f>
        <v>-1.5670561844967474</v>
      </c>
    </row>
    <row r="33" spans="1:17" x14ac:dyDescent="0.3">
      <c r="A33">
        <v>608233963841037</v>
      </c>
      <c r="B33">
        <v>0.62249242999999999</v>
      </c>
      <c r="C33">
        <v>2.1547816000000002</v>
      </c>
      <c r="D33">
        <v>7.2783731999999999</v>
      </c>
      <c r="E33">
        <f t="shared" si="0"/>
        <v>1.4407479730778796</v>
      </c>
      <c r="F33">
        <f t="shared" si="1"/>
        <v>11.25074797307788</v>
      </c>
      <c r="G33">
        <f t="shared" si="2"/>
        <v>12.087502656280227</v>
      </c>
      <c r="H33">
        <f>SQRT((0.2*D33+0.3*D34+0.3*D35+0.1*D36+0.1*D37)^2+(0.2*C33+0.3*C34+0.3*C35+0.1*C36+0.1*C37)^2+(0.2*B33+0.3*B34+0.3*B35+0.1*B36+0.1*B37)^2)-9.81</f>
        <v>0.71486202759326289</v>
      </c>
      <c r="I33">
        <f t="shared" si="3"/>
        <v>2.266570163719793</v>
      </c>
      <c r="J33">
        <f t="shared" si="4"/>
        <v>1.5360164999430523</v>
      </c>
      <c r="K33">
        <f t="shared" si="8"/>
        <v>1.4718851284015571</v>
      </c>
      <c r="L33">
        <f>0.1*E33+0.1*E34+0.3*E35+0.3*E36+0.2*E37</f>
        <v>2.2775026562802259</v>
      </c>
      <c r="M33">
        <f t="shared" si="5"/>
        <v>2.3034532648111803</v>
      </c>
      <c r="N33">
        <f t="shared" si="6"/>
        <v>-2.1938791364905388</v>
      </c>
      <c r="O33">
        <f t="shared" si="7"/>
        <v>7.6161208635094617</v>
      </c>
      <c r="P33">
        <f>AVERAGE(N33:N34)</f>
        <v>-1.1695055070871003</v>
      </c>
      <c r="Q33">
        <f>AVERAGE(N33:N35)</f>
        <v>-0.43762039190889723</v>
      </c>
    </row>
    <row r="34" spans="1:17" x14ac:dyDescent="0.3">
      <c r="A34">
        <v>608234023269220</v>
      </c>
      <c r="B34">
        <v>0.37349546</v>
      </c>
      <c r="C34">
        <v>2.5378536999999999</v>
      </c>
      <c r="D34">
        <v>9.3182334999999998</v>
      </c>
      <c r="E34">
        <f t="shared" si="0"/>
        <v>3.06014590939375</v>
      </c>
      <c r="F34">
        <f t="shared" si="1"/>
        <v>12.87014590939375</v>
      </c>
      <c r="G34">
        <f t="shared" si="2"/>
        <v>11.008859893050719</v>
      </c>
      <c r="H34">
        <f>SQRT((0.2*D34+0.3*D35+0.3*D36+0.1*D37+0.1*D38)^2+(0.2*C34+0.3*C35+0.3*C36+0.1*C37+0.1*C38)^2+(0.2*B34+0.3*B35+0.3*B36+0.1*B37+0.1*B38)^2)-9.81</f>
        <v>2.2239693653566679</v>
      </c>
      <c r="I34">
        <f t="shared" si="3"/>
        <v>3.380291434981336</v>
      </c>
      <c r="J34">
        <f t="shared" si="4"/>
        <v>2.5359630742093184</v>
      </c>
      <c r="K34">
        <f t="shared" si="8"/>
        <v>3.0910423680650774</v>
      </c>
      <c r="L34">
        <f>0.1*E34+0.1*E35+0.3*E36+0.3*E37+0.2*E38</f>
        <v>1.1988598930507171</v>
      </c>
      <c r="M34">
        <f t="shared" si="5"/>
        <v>3.4084048409889327</v>
      </c>
      <c r="N34">
        <f t="shared" si="6"/>
        <v>-0.14513187768366187</v>
      </c>
      <c r="O34">
        <f t="shared" si="7"/>
        <v>9.6648681223163386</v>
      </c>
      <c r="P34">
        <f>AVERAGE(N34:N35)</f>
        <v>0.44050898038192354</v>
      </c>
      <c r="Q34">
        <f>AVERAGE(N34:N36)</f>
        <v>1.5942378193290547</v>
      </c>
    </row>
    <row r="35" spans="1:17" x14ac:dyDescent="0.3">
      <c r="A35">
        <v>608234083399851</v>
      </c>
      <c r="B35">
        <v>1.067814</v>
      </c>
      <c r="C35">
        <v>2.552219</v>
      </c>
      <c r="D35">
        <v>10.477027</v>
      </c>
      <c r="E35">
        <f t="shared" si="0"/>
        <v>3.5058060199411027</v>
      </c>
      <c r="F35">
        <f t="shared" si="1"/>
        <v>13.315806019941103</v>
      </c>
      <c r="G35">
        <f t="shared" si="2"/>
        <v>9.5859975518329925</v>
      </c>
      <c r="H35">
        <f>SQRT((0.2*D35+0.3*D36+0.3*D37+0.1*D38+0.1*D39)^2+(0.2*C35+0.3*C36+0.3*C37+0.1*C38+0.1*C39)^2+(0.2*B35+0.3*B36+0.3*B37+0.1*B38+0.1*B39)^2)-9.81</f>
        <v>3.1799399231649677</v>
      </c>
      <c r="I35">
        <f t="shared" si="3"/>
        <v>2.8300142022460086</v>
      </c>
      <c r="J35">
        <f t="shared" si="4"/>
        <v>2.50268045145088</v>
      </c>
      <c r="K35">
        <f t="shared" si="8"/>
        <v>3.5257902003368402</v>
      </c>
      <c r="L35">
        <f>0.1*E35+0.1*E36+0.3*E37+0.3*E38+0.2*E39</f>
        <v>-0.22400244816700787</v>
      </c>
      <c r="M35">
        <f t="shared" si="5"/>
        <v>2.8503082301162892</v>
      </c>
      <c r="N35">
        <f t="shared" si="6"/>
        <v>1.026149838447509</v>
      </c>
      <c r="O35">
        <f t="shared" si="7"/>
        <v>10.836149838447509</v>
      </c>
      <c r="P35">
        <f>AVERAGE(N35:N36)</f>
        <v>2.4639226678354129</v>
      </c>
      <c r="Q35">
        <f>AVERAGE(N35:N37)</f>
        <v>3.4076163877691958</v>
      </c>
    </row>
    <row r="36" spans="1:17" x14ac:dyDescent="0.3">
      <c r="A36">
        <v>608234141302044</v>
      </c>
      <c r="B36">
        <v>0.49320554999999999</v>
      </c>
      <c r="C36">
        <v>1.9680337999999999</v>
      </c>
      <c r="D36">
        <v>13.560758999999999</v>
      </c>
      <c r="E36">
        <f t="shared" si="0"/>
        <v>2.3506398056472904</v>
      </c>
      <c r="F36">
        <f t="shared" si="1"/>
        <v>12.160639805647291</v>
      </c>
      <c r="G36">
        <f t="shared" si="2"/>
        <v>8.3154187780315034</v>
      </c>
      <c r="H36">
        <f>SQRT((0.2*D36+0.3*D37+0.3*D38+0.1*D39+0.1*D40)^2+(0.2*C36+0.3*C37+0.3*C38+0.1*C39+0.1*C40)^2+(0.2*B36+0.3*B37+0.3*B38+0.1*B39+0.1*B40)^2)-9.81</f>
        <v>3.0250345270483709</v>
      </c>
      <c r="I36">
        <f t="shared" si="3"/>
        <v>1.3613056335319129</v>
      </c>
      <c r="J36">
        <f t="shared" si="4"/>
        <v>2.0353881818946746</v>
      </c>
      <c r="K36">
        <f t="shared" si="8"/>
        <v>2.3568265679306521</v>
      </c>
      <c r="L36">
        <f>0.1*E36+0.1*E37+0.3*E38+0.3*E39+0.2*E40</f>
        <v>-1.4945812219684984</v>
      </c>
      <c r="M36">
        <f t="shared" si="5"/>
        <v>1.3682079806734366</v>
      </c>
      <c r="N36">
        <f t="shared" si="6"/>
        <v>3.9016954972233169</v>
      </c>
      <c r="O36">
        <f t="shared" si="7"/>
        <v>13.711695497223317</v>
      </c>
      <c r="P36">
        <f>AVERAGE(N36:N37)</f>
        <v>4.5983496624300395</v>
      </c>
      <c r="Q36">
        <f>AVERAGE(N36:N38)</f>
        <v>4.0010551873775677</v>
      </c>
    </row>
    <row r="37" spans="1:17" x14ac:dyDescent="0.3">
      <c r="A37">
        <v>608234202937883</v>
      </c>
      <c r="B37">
        <v>-8.1402859999999994E-2</v>
      </c>
      <c r="C37">
        <v>1.3934253000000001</v>
      </c>
      <c r="D37">
        <v>15.040374999999999</v>
      </c>
      <c r="E37">
        <f t="shared" si="0"/>
        <v>0.35239760178272483</v>
      </c>
      <c r="F37">
        <f t="shared" si="1"/>
        <v>10.162397601782725</v>
      </c>
      <c r="G37">
        <f t="shared" si="2"/>
        <v>7.5237039083332382</v>
      </c>
      <c r="H37">
        <f>SQRT((0.2*D37+0.3*D38+0.3*D39+0.1*D40+0.1*D41)^2+(0.2*C37+0.3*C38+0.3*C39+0.1*C40+0.1*C41)^2+(0.2*B37+0.3*B38+0.3*B39+0.1*B40+0.1*B41)^2)-9.81</f>
        <v>1.3409999818948783</v>
      </c>
      <c r="I37">
        <f t="shared" si="3"/>
        <v>-0.3373837148913541</v>
      </c>
      <c r="J37">
        <f t="shared" si="4"/>
        <v>0.65111208461489767</v>
      </c>
      <c r="K37">
        <f t="shared" si="8"/>
        <v>0.35673464859916976</v>
      </c>
      <c r="L37">
        <f>0.1*E37+0.1*E38+0.3*E39+0.3*E40+0.2*E41</f>
        <v>-2.2862960916667632</v>
      </c>
      <c r="M37">
        <f t="shared" si="5"/>
        <v>-0.33366473013362952</v>
      </c>
      <c r="N37">
        <f t="shared" si="6"/>
        <v>5.2950038276367621</v>
      </c>
      <c r="O37">
        <f t="shared" si="7"/>
        <v>15.105003827636763</v>
      </c>
      <c r="P37">
        <f>AVERAGE(N37:N38)</f>
        <v>4.0507350324546927</v>
      </c>
      <c r="Q37">
        <f>AVERAGE(N37:N39)</f>
        <v>2.5789611500971144</v>
      </c>
    </row>
    <row r="38" spans="1:17" x14ac:dyDescent="0.3">
      <c r="A38">
        <v>608234262725910</v>
      </c>
      <c r="B38">
        <v>-0.1436521</v>
      </c>
      <c r="C38">
        <v>1.0773908000000001</v>
      </c>
      <c r="D38">
        <v>12.569559</v>
      </c>
      <c r="E38">
        <f t="shared" si="0"/>
        <v>-1.3432326105588626</v>
      </c>
      <c r="F38">
        <f t="shared" si="1"/>
        <v>8.4667673894411379</v>
      </c>
      <c r="G38">
        <f t="shared" si="2"/>
        <v>7.4052778671010211</v>
      </c>
      <c r="H38">
        <f>SQRT((0.2*D38+0.3*D39+0.3*D40+0.1*D41+0.1*D42)^2+(0.2*C38+0.3*C39+0.3*C40+0.1*C41+0.1*C42)^2+(0.2*B38+0.3*B39+0.3*B40+0.1*B41+0.1*B42)^2)-9.81</f>
        <v>-0.65345305073337023</v>
      </c>
      <c r="I38">
        <f t="shared" si="3"/>
        <v>-1.8384331401823619</v>
      </c>
      <c r="J38">
        <f t="shared" si="4"/>
        <v>-1.1487523746871311</v>
      </c>
      <c r="K38">
        <f t="shared" si="8"/>
        <v>-1.3336822185533432</v>
      </c>
      <c r="L38">
        <f>0.1*E38+0.1*E39+0.3*E40+0.3*E41+0.2*E42</f>
        <v>-2.4047221328989794</v>
      </c>
      <c r="M38">
        <f t="shared" si="5"/>
        <v>-1.8243719827633038</v>
      </c>
      <c r="N38">
        <f t="shared" si="6"/>
        <v>2.8064662372726232</v>
      </c>
      <c r="O38">
        <f t="shared" si="7"/>
        <v>12.616466237272624</v>
      </c>
      <c r="P38">
        <f>AVERAGE(N38:N39)</f>
        <v>1.2209398113272902</v>
      </c>
      <c r="Q38">
        <f>AVERAGE(N38:N40)</f>
        <v>0.34058347653661752</v>
      </c>
    </row>
    <row r="39" spans="1:17" x14ac:dyDescent="0.3">
      <c r="A39">
        <v>608234323920187</v>
      </c>
      <c r="B39">
        <v>0.46926351999999999</v>
      </c>
      <c r="C39">
        <v>0.67995329999999998</v>
      </c>
      <c r="D39">
        <v>9.4092129999999994</v>
      </c>
      <c r="E39">
        <f t="shared" si="0"/>
        <v>-2.5619826404650299</v>
      </c>
      <c r="F39">
        <f t="shared" si="1"/>
        <v>7.2480173595349706</v>
      </c>
      <c r="G39">
        <f t="shared" si="2"/>
        <v>7.9321209683378813</v>
      </c>
      <c r="H39">
        <f>SQRT((0.2*D39+0.3*D40+0.3*D41+0.1*D42+0.1*D43)^2+(0.2*C39+0.3*C40+0.3*C41+0.1*C42+0.1*C43)^2+(0.2*B39+0.3*B40+0.3*B41+0.1*B42+0.1*B43)^2)-9.81</f>
        <v>-2.0692010966906897</v>
      </c>
      <c r="I39">
        <f t="shared" si="3"/>
        <v>-2.7621690067430542</v>
      </c>
      <c r="J39">
        <f t="shared" si="4"/>
        <v>-2.2734882902851101</v>
      </c>
      <c r="K39">
        <f t="shared" si="8"/>
        <v>-2.5465561790931428</v>
      </c>
      <c r="L39">
        <f>0.1*E39+0.1*E40+0.3*E41+0.3*E42+0.2*E43</f>
        <v>-1.8778790316621188</v>
      </c>
      <c r="M39">
        <f t="shared" si="5"/>
        <v>-2.7446596051833509</v>
      </c>
      <c r="N39">
        <f t="shared" si="6"/>
        <v>-0.36458661461804276</v>
      </c>
      <c r="O39">
        <f t="shared" si="7"/>
        <v>9.4454133853819577</v>
      </c>
      <c r="P39">
        <f>AVERAGE(N39:N40)</f>
        <v>-0.89235790383138536</v>
      </c>
      <c r="Q39">
        <f>AVERAGE(N39:N41)</f>
        <v>-1.6089002597638185</v>
      </c>
    </row>
    <row r="40" spans="1:17" x14ac:dyDescent="0.3">
      <c r="A40">
        <v>608234382299516</v>
      </c>
      <c r="B40">
        <v>0.110133275</v>
      </c>
      <c r="C40">
        <v>0.48841715000000002</v>
      </c>
      <c r="D40">
        <v>8.3749179999999992</v>
      </c>
      <c r="E40">
        <f t="shared" si="0"/>
        <v>-2.966601937021661</v>
      </c>
      <c r="F40">
        <f t="shared" si="1"/>
        <v>6.8433980629783395</v>
      </c>
      <c r="G40">
        <f t="shared" si="2"/>
        <v>9.1147796905666087</v>
      </c>
      <c r="H40">
        <f>SQRT((0.2*D40+0.3*D41+0.3*D42+0.1*D43+0.1*D44)^2+(0.2*C40+0.3*C41+0.3*C42+0.1*C43+0.1*C44)^2+(0.2*B40+0.3*B41+0.3*B42+0.1*B43+0.1*B44)^2)-9.81</f>
        <v>-2.7727916742442114</v>
      </c>
      <c r="I40">
        <f t="shared" si="3"/>
        <v>-2.7573864386193083</v>
      </c>
      <c r="J40">
        <f t="shared" si="4"/>
        <v>-2.566277077270688</v>
      </c>
      <c r="K40">
        <f t="shared" si="8"/>
        <v>-2.9503357336734277</v>
      </c>
      <c r="L40">
        <f>0.1*E40+0.1*E41+0.3*E42+0.3*E43+0.2*E44</f>
        <v>-0.69522030943339153</v>
      </c>
      <c r="M40">
        <f t="shared" si="5"/>
        <v>-2.7418968227427505</v>
      </c>
      <c r="N40">
        <f t="shared" si="6"/>
        <v>-1.420129193044728</v>
      </c>
      <c r="O40">
        <f t="shared" si="7"/>
        <v>8.3898708069552725</v>
      </c>
      <c r="P40">
        <f>AVERAGE(N40:N41)</f>
        <v>-2.2310570823367062</v>
      </c>
      <c r="Q40">
        <f>AVERAGE(N40:N42)</f>
        <v>-2.7039142142690338</v>
      </c>
    </row>
    <row r="41" spans="1:17" x14ac:dyDescent="0.3">
      <c r="A41">
        <v>608234440814626</v>
      </c>
      <c r="B41">
        <v>0.22026655000000001</v>
      </c>
      <c r="C41">
        <v>0.7038953</v>
      </c>
      <c r="D41">
        <v>6.7277069999999997</v>
      </c>
      <c r="E41">
        <f t="shared" si="0"/>
        <v>-2.6431860877157103</v>
      </c>
      <c r="F41">
        <f t="shared" si="1"/>
        <v>7.1668139122842902</v>
      </c>
      <c r="G41">
        <f t="shared" si="2"/>
        <v>10.668692391333762</v>
      </c>
      <c r="H41">
        <f>SQRT((0.2*D41+0.3*D42+0.3*D43+0.1*D44+0.1*D45)^2+(0.2*C41+0.3*C42+0.3*C43+0.1*C44+0.1*C45)^2+(0.2*B41+0.3*B42+0.3*B43+0.1*B44+0.1*B45)^2)-9.81</f>
        <v>-2.8550091501209609</v>
      </c>
      <c r="I41">
        <f t="shared" si="3"/>
        <v>-2.300691489612043</v>
      </c>
      <c r="J41">
        <f t="shared" si="4"/>
        <v>-2.5137261328041305</v>
      </c>
      <c r="K41">
        <f t="shared" si="8"/>
        <v>-2.6318144508586476</v>
      </c>
      <c r="L41">
        <f>0.1*E41+0.1*E42+0.3*E43+0.3*E44+0.2*E45</f>
        <v>0.85869239133376185</v>
      </c>
      <c r="M41">
        <f t="shared" si="5"/>
        <v>-2.2864114480920348</v>
      </c>
      <c r="N41">
        <f t="shared" si="6"/>
        <v>-3.0419849716286844</v>
      </c>
      <c r="O41">
        <f t="shared" si="7"/>
        <v>6.7680150283713161</v>
      </c>
      <c r="P41">
        <f>AVERAGE(N41:N42)</f>
        <v>-3.3458067248811871</v>
      </c>
      <c r="Q41">
        <f>AVERAGE(N41:N43)</f>
        <v>-3.1617111324013947</v>
      </c>
    </row>
    <row r="42" spans="1:17" x14ac:dyDescent="0.3">
      <c r="A42">
        <v>608234501305934</v>
      </c>
      <c r="B42">
        <v>0.10055647</v>
      </c>
      <c r="C42">
        <v>1.3934253000000001</v>
      </c>
      <c r="D42">
        <v>5.9998693000000003</v>
      </c>
      <c r="E42">
        <f t="shared" si="0"/>
        <v>-1.6563210018768935</v>
      </c>
      <c r="F42">
        <f t="shared" si="1"/>
        <v>8.153678998123107</v>
      </c>
      <c r="G42">
        <f t="shared" si="2"/>
        <v>12.086784060636706</v>
      </c>
      <c r="H42">
        <f>SQRT((0.2*D42+0.3*D43+0.3*D44+0.1*D45+0.1*D46)^2+(0.2*C42+0.3*C43+0.3*C44+0.1*C45+0.1*C46)^2+(0.2*B42+0.3*B43+0.3*B44+0.1*B45+0.1*B46)^2)-9.81</f>
        <v>-2.0014938596473408</v>
      </c>
      <c r="I42">
        <f t="shared" si="3"/>
        <v>-1.0752909752926385</v>
      </c>
      <c r="J42">
        <f t="shared" si="4"/>
        <v>-1.4223950056222545</v>
      </c>
      <c r="K42">
        <f t="shared" si="8"/>
        <v>-1.6412805964036252</v>
      </c>
      <c r="L42">
        <f>0.1*E42+0.1*E43+0.3*E44+0.3*E45+0.2*E46</f>
        <v>2.2767840606367056</v>
      </c>
      <c r="M42">
        <f t="shared" si="5"/>
        <v>-1.0551487637648815</v>
      </c>
      <c r="N42">
        <f t="shared" si="6"/>
        <v>-3.6496284781336898</v>
      </c>
      <c r="O42">
        <f t="shared" si="7"/>
        <v>6.1603715218663107</v>
      </c>
      <c r="P42">
        <f>AVERAGE(N42:N43)</f>
        <v>-3.2215742127877496</v>
      </c>
      <c r="Q42">
        <f>AVERAGE(N42:N44)</f>
        <v>-2.7522842728630992</v>
      </c>
    </row>
    <row r="43" spans="1:17" x14ac:dyDescent="0.3">
      <c r="A43">
        <v>608234559654638</v>
      </c>
      <c r="B43">
        <v>9.5768064E-2</v>
      </c>
      <c r="C43">
        <v>1.484405</v>
      </c>
      <c r="D43">
        <v>6.8569937000000003</v>
      </c>
      <c r="E43">
        <f t="shared" si="0"/>
        <v>-0.17584223517834374</v>
      </c>
      <c r="F43">
        <f t="shared" si="1"/>
        <v>9.6341577648216568</v>
      </c>
      <c r="G43">
        <f t="shared" si="2"/>
        <v>12.557581243516692</v>
      </c>
      <c r="H43">
        <f>SQRT((0.2*D43+0.3*D44+0.3*D45+0.1*D46+0.1*D47)^2+(0.2*C43+0.3*C44+0.3*C45+0.1*C46+0.1*C47)^2+(0.2*B43+0.3*B44+0.3*B45+0.1*B46+0.1*B47)^2)-9.81</f>
        <v>-0.75891470413136553</v>
      </c>
      <c r="I43">
        <f t="shared" si="3"/>
        <v>0.84055028435268042</v>
      </c>
      <c r="J43">
        <f t="shared" si="4"/>
        <v>0.2558571298529273</v>
      </c>
      <c r="K43">
        <f t="shared" si="8"/>
        <v>-0.14860937651153816</v>
      </c>
      <c r="L43">
        <f>0.1*E43+0.1*E44+0.3*E45+0.3*E46+0.2*E47</f>
        <v>2.7475812435166933</v>
      </c>
      <c r="M43">
        <f t="shared" si="5"/>
        <v>0.87100076299029194</v>
      </c>
      <c r="N43">
        <f t="shared" si="6"/>
        <v>-2.7935199474418093</v>
      </c>
      <c r="O43">
        <f t="shared" si="7"/>
        <v>7.0164800525581912</v>
      </c>
      <c r="P43">
        <f>AVERAGE(N43:N44)</f>
        <v>-2.3036121702278036</v>
      </c>
      <c r="Q43">
        <f>AVERAGE(N43:N45)</f>
        <v>-1.9275461151170614</v>
      </c>
    </row>
    <row r="44" spans="1:17" x14ac:dyDescent="0.3">
      <c r="A44">
        <v>608234621290790</v>
      </c>
      <c r="B44">
        <v>0.56503159999999997</v>
      </c>
      <c r="C44">
        <v>1.8962076999999999</v>
      </c>
      <c r="D44">
        <v>7.7476370000000001</v>
      </c>
      <c r="E44">
        <f t="shared" si="0"/>
        <v>2.0770373207845836</v>
      </c>
      <c r="F44">
        <f t="shared" si="1"/>
        <v>11.887037320784584</v>
      </c>
      <c r="G44">
        <f t="shared" si="2"/>
        <v>11.914715712500456</v>
      </c>
      <c r="H44">
        <f>SQRT((0.2*D44+0.3*D45+0.3*D46+0.1*D47+0.1*D48)^2+(0.2*C44+0.3*C45+0.3*C46+0.1*C47+0.1*C48)^2+(0.2*B44+0.3*B45+0.3*B46+0.1*B47+0.1*B48)^2)-9.81</f>
        <v>1.0531764695479904</v>
      </c>
      <c r="I44">
        <f t="shared" si="3"/>
        <v>3.0302334795053198</v>
      </c>
      <c r="J44">
        <f t="shared" si="4"/>
        <v>2.0014702371416515</v>
      </c>
      <c r="K44">
        <f t="shared" si="8"/>
        <v>2.1101482342116622</v>
      </c>
      <c r="L44">
        <f>0.1*E44+0.1*E45+0.3*E46+0.3*E47+0.2*E48</f>
        <v>2.1047157125004552</v>
      </c>
      <c r="M44">
        <f t="shared" si="5"/>
        <v>3.0617896131515221</v>
      </c>
      <c r="N44">
        <f t="shared" si="6"/>
        <v>-1.8137043930137979</v>
      </c>
      <c r="O44">
        <f t="shared" si="7"/>
        <v>7.9962956069862026</v>
      </c>
      <c r="P44">
        <f>AVERAGE(N44:N45)</f>
        <v>-1.4945591989546876</v>
      </c>
      <c r="Q44">
        <f>AVERAGE(N44:N46)</f>
        <v>-0.1865368023606567</v>
      </c>
    </row>
    <row r="45" spans="1:17" x14ac:dyDescent="0.3">
      <c r="A45">
        <v>608234679266420</v>
      </c>
      <c r="B45">
        <v>1.0295067</v>
      </c>
      <c r="C45">
        <v>2.3798366</v>
      </c>
      <c r="D45">
        <v>8.2360530000000001</v>
      </c>
      <c r="E45">
        <f t="shared" si="0"/>
        <v>3.5914228730557518</v>
      </c>
      <c r="F45">
        <f t="shared" si="1"/>
        <v>13.401422873055752</v>
      </c>
      <c r="G45">
        <f t="shared" si="2"/>
        <v>10.33932166639212</v>
      </c>
      <c r="H45">
        <f>SQRT((0.2*D45+0.3*D46+0.3*D47+0.1*D48+0.1*D49)^2+(0.2*C45+0.3*C46+0.3*C47+0.1*C48+0.1*C49)^2+(0.2*B45+0.3*B46+0.3*B47+0.1*B48+0.1*B49)^2)-9.81</f>
        <v>2.6345508930119923</v>
      </c>
      <c r="I45">
        <f t="shared" si="3"/>
        <v>3.6072941371981493</v>
      </c>
      <c r="J45">
        <f t="shared" si="4"/>
        <v>2.6468528458415896</v>
      </c>
      <c r="K45">
        <f t="shared" si="8"/>
        <v>3.6173836155273791</v>
      </c>
      <c r="L45">
        <f>0.1*E45+0.1*E46+0.3*E47+0.3*E48+0.2*E49</f>
        <v>0.52932166639211919</v>
      </c>
      <c r="M45">
        <f t="shared" si="5"/>
        <v>3.6354154542504427</v>
      </c>
      <c r="N45">
        <f t="shared" si="6"/>
        <v>-1.1754140048955772</v>
      </c>
      <c r="O45">
        <f t="shared" si="7"/>
        <v>8.6345859951044233</v>
      </c>
      <c r="P45">
        <f>AVERAGE(N45:N46)</f>
        <v>0.62704699296591393</v>
      </c>
      <c r="Q45">
        <f>AVERAGE(N45:N47)</f>
        <v>2.0105229974044501</v>
      </c>
    </row>
    <row r="46" spans="1:17" x14ac:dyDescent="0.3">
      <c r="A46">
        <v>608234741058093</v>
      </c>
      <c r="B46">
        <v>1.7956513000000001</v>
      </c>
      <c r="C46">
        <v>1.8100164999999999</v>
      </c>
      <c r="D46">
        <v>11.971007999999999</v>
      </c>
      <c r="E46">
        <f t="shared" si="0"/>
        <v>3.7973116309506434</v>
      </c>
      <c r="F46">
        <f t="shared" si="1"/>
        <v>13.607311630950644</v>
      </c>
      <c r="G46">
        <f t="shared" si="2"/>
        <v>8.6939746920399603</v>
      </c>
      <c r="H46">
        <f>SQRT((0.2*D46+0.3*D47+0.3*D48+0.1*D49+0.1*D50)^2+(0.2*C46+0.3*C47+0.3*C48+0.1*C49+0.1*C50)^2+(0.2*B46+0.3*B47+0.3*B48+0.1*B49+0.1*B50)^2)-9.81</f>
        <v>3.7796931927692299</v>
      </c>
      <c r="I46">
        <f t="shared" si="3"/>
        <v>2.8034263493017146</v>
      </c>
      <c r="J46">
        <f t="shared" si="4"/>
        <v>2.7878903544425846</v>
      </c>
      <c r="K46">
        <f t="shared" si="8"/>
        <v>3.8230829311542092</v>
      </c>
      <c r="L46">
        <f>0.1*E46+0.1*E47+0.3*E48+0.3*E49+0.2*E50</f>
        <v>-1.1160253079600397</v>
      </c>
      <c r="M46">
        <f t="shared" si="5"/>
        <v>2.8340293152877023</v>
      </c>
      <c r="N46">
        <f t="shared" si="6"/>
        <v>2.4295079908274051</v>
      </c>
      <c r="O46">
        <f t="shared" si="7"/>
        <v>12.239507990827406</v>
      </c>
      <c r="P46">
        <f>AVERAGE(N46:N47)</f>
        <v>3.6034914985544635</v>
      </c>
      <c r="Q46">
        <f>AVERAGE(N46:N48)</f>
        <v>4.4000052553859446</v>
      </c>
    </row>
    <row r="47" spans="1:17" x14ac:dyDescent="0.3">
      <c r="A47">
        <v>608234798814297</v>
      </c>
      <c r="B47">
        <v>1.2497733</v>
      </c>
      <c r="C47">
        <v>1.6328454999999999</v>
      </c>
      <c r="D47">
        <v>14.441825</v>
      </c>
      <c r="E47">
        <f t="shared" si="0"/>
        <v>1.7042069187707547</v>
      </c>
      <c r="F47">
        <f t="shared" si="1"/>
        <v>11.514206918770755</v>
      </c>
      <c r="G47">
        <f t="shared" si="2"/>
        <v>7.4944702034950694</v>
      </c>
      <c r="H47">
        <f>SQRT((0.2*D47+0.3*D48+0.3*D49+0.1*D50+0.1*D51)^2+(0.2*C47+0.3*C48+0.3*C49+0.1*C50+0.1*C51)^2+(0.2*B47+0.3*B48+0.3*B49+0.1*B50+0.1*B51)^2)-9.81</f>
        <v>2.6967358394325931</v>
      </c>
      <c r="I47">
        <f t="shared" si="3"/>
        <v>0.51202112711505166</v>
      </c>
      <c r="J47">
        <f t="shared" si="4"/>
        <v>1.5008982002298481</v>
      </c>
      <c r="K47">
        <f t="shared" si="8"/>
        <v>1.7287020859788913</v>
      </c>
      <c r="L47">
        <f>0.1*E47+0.1*E48+0.3*E49+0.3*E50+0.2*E51</f>
        <v>-2.3155297965049311</v>
      </c>
      <c r="M47">
        <f t="shared" si="5"/>
        <v>0.53604223283215924</v>
      </c>
      <c r="N47">
        <f t="shared" si="6"/>
        <v>4.7774750062815219</v>
      </c>
      <c r="O47">
        <f t="shared" si="7"/>
        <v>14.587475006281522</v>
      </c>
      <c r="P47">
        <f>AVERAGE(N47:N48)</f>
        <v>5.3852538876652147</v>
      </c>
      <c r="Q47">
        <f>AVERAGE(N47:N49)</f>
        <v>4.0549254635403624</v>
      </c>
    </row>
    <row r="48" spans="1:17" x14ac:dyDescent="0.3">
      <c r="A48">
        <v>608234858542115</v>
      </c>
      <c r="B48">
        <v>0.44053310000000001</v>
      </c>
      <c r="C48">
        <v>1.3455414000000001</v>
      </c>
      <c r="D48">
        <v>15.739482000000001</v>
      </c>
      <c r="E48">
        <f t="shared" si="0"/>
        <v>-0.5629293589999893</v>
      </c>
      <c r="F48">
        <f t="shared" si="1"/>
        <v>9.2470706410000112</v>
      </c>
      <c r="G48">
        <f t="shared" si="2"/>
        <v>7.2326838234154529</v>
      </c>
      <c r="H48">
        <f>SQRT((0.2*D48+0.3*D49+0.3*D50+0.1*D51+0.1*D52)^2+(0.2*C48+0.3*C49+0.3*C50+0.1*C51+0.1*C52)^2+(0.2*B48+0.3*B49+0.3*B50+0.1*B51+0.1*B52)^2)-9.81</f>
        <v>0.62838312951568653</v>
      </c>
      <c r="I48">
        <f t="shared" si="3"/>
        <v>-1.4536397057256334</v>
      </c>
      <c r="J48">
        <f t="shared" si="4"/>
        <v>-0.25862302210958532</v>
      </c>
      <c r="K48">
        <f t="shared" si="8"/>
        <v>-0.52854806545586785</v>
      </c>
      <c r="L48">
        <f>0.1*E48+0.1*E49+0.3*E50+0.3*E51+0.2*E52</f>
        <v>-2.5773161765845485</v>
      </c>
      <c r="M48">
        <f t="shared" si="5"/>
        <v>-1.4150314782409275</v>
      </c>
      <c r="N48">
        <f t="shared" si="6"/>
        <v>5.9930327690489076</v>
      </c>
      <c r="O48">
        <f t="shared" si="7"/>
        <v>15.803032769048908</v>
      </c>
      <c r="P48">
        <f>AVERAGE(N48:N49)</f>
        <v>3.6936506921697827</v>
      </c>
      <c r="Q48">
        <f>AVERAGE(N48:N50)</f>
        <v>2.2910014619047545</v>
      </c>
    </row>
    <row r="49" spans="1:17" x14ac:dyDescent="0.3">
      <c r="A49">
        <v>608234920287694</v>
      </c>
      <c r="B49">
        <v>1.5179237999999999</v>
      </c>
      <c r="C49">
        <v>1.1875241000000001</v>
      </c>
      <c r="D49">
        <v>11.037269999999999</v>
      </c>
      <c r="E49">
        <f t="shared" si="0"/>
        <v>-2.7596752596987493</v>
      </c>
      <c r="F49">
        <f t="shared" si="1"/>
        <v>7.0503247403012512</v>
      </c>
      <c r="G49">
        <f t="shared" si="2"/>
        <v>7.737764039462963</v>
      </c>
      <c r="H49">
        <f>SQRT((0.2*D49+0.3*D50+0.3*D51+0.1*D52+0.1*D53)^2+(0.2*C49+0.3*C50+0.3*C51+0.1*C52+0.1*C53)^2+(0.2*B49+0.3*B50+0.3*B51+0.1*B52+0.1*B53)^2)-9.81</f>
        <v>-1.8699928635971768</v>
      </c>
      <c r="I49">
        <f t="shared" si="3"/>
        <v>-3.0603796815485502</v>
      </c>
      <c r="J49">
        <f t="shared" si="4"/>
        <v>-2.1765487753137949</v>
      </c>
      <c r="K49">
        <f t="shared" si="8"/>
        <v>-2.7241651966925229</v>
      </c>
      <c r="L49">
        <f>0.1*E49+0.1*E50+0.3*E51+0.3*E52+0.2*E53</f>
        <v>-2.072235960537038</v>
      </c>
      <c r="M49">
        <f t="shared" si="5"/>
        <v>-3.0249818448070158</v>
      </c>
      <c r="N49">
        <f t="shared" si="6"/>
        <v>1.3942686152906578</v>
      </c>
      <c r="O49">
        <f t="shared" si="7"/>
        <v>11.204268615290658</v>
      </c>
      <c r="P49">
        <f>AVERAGE(N49:N50)</f>
        <v>0.4399858083326782</v>
      </c>
      <c r="Q49">
        <f>AVERAGE(N49:N51)</f>
        <v>-1.048342843945699</v>
      </c>
    </row>
    <row r="50" spans="1:17" x14ac:dyDescent="0.3">
      <c r="A50">
        <v>608234980057648</v>
      </c>
      <c r="B50">
        <v>1.9105730000000001</v>
      </c>
      <c r="C50">
        <v>0.49799395000000002</v>
      </c>
      <c r="D50">
        <v>9.0836009999999998</v>
      </c>
      <c r="E50">
        <f t="shared" si="0"/>
        <v>-3.3469788866127903</v>
      </c>
      <c r="F50">
        <f t="shared" si="1"/>
        <v>6.4630211133872102</v>
      </c>
      <c r="G50">
        <f t="shared" si="2"/>
        <v>8.8656023316625685</v>
      </c>
      <c r="H50">
        <f>SQRT((0.2*D50+0.3*D51+0.3*D52+0.1*D53+0.1*D54)^2+(0.2*C50+0.3*C51+0.3*C52+0.1*C53+0.1*C54)^2+(0.2*B50+0.3*B51+0.3*B52+0.1*B53+0.1*B54)^2)-9.81</f>
        <v>-3.0519314596920406</v>
      </c>
      <c r="I50">
        <f t="shared" si="3"/>
        <v>-3.0627292618960666</v>
      </c>
      <c r="J50">
        <f t="shared" si="4"/>
        <v>-2.7689172785123031</v>
      </c>
      <c r="K50">
        <f t="shared" si="8"/>
        <v>-3.313016257056514</v>
      </c>
      <c r="L50">
        <f>0.1*E50+0.1*E51+0.3*E52+0.3*E53+0.2*E54</f>
        <v>-0.94439766833743133</v>
      </c>
      <c r="M50">
        <f t="shared" si="5"/>
        <v>-3.0284114617993771</v>
      </c>
      <c r="N50">
        <f t="shared" si="6"/>
        <v>-0.51429699862530143</v>
      </c>
      <c r="O50">
        <f t="shared" si="7"/>
        <v>9.2957030013746991</v>
      </c>
      <c r="P50">
        <f>AVERAGE(N50:N51)</f>
        <v>-2.2696485735638774</v>
      </c>
      <c r="Q50">
        <f>AVERAGE(N50:N52)</f>
        <v>-2.8330531699368477</v>
      </c>
    </row>
    <row r="51" spans="1:17" x14ac:dyDescent="0.3">
      <c r="A51">
        <v>608235039844269</v>
      </c>
      <c r="B51">
        <v>0.28251579999999998</v>
      </c>
      <c r="C51">
        <v>0.56024320000000005</v>
      </c>
      <c r="D51">
        <v>5.7508726000000001</v>
      </c>
      <c r="E51">
        <f t="shared" si="0"/>
        <v>-2.9883065429427287</v>
      </c>
      <c r="F51">
        <f t="shared" si="1"/>
        <v>6.8216934570572718</v>
      </c>
      <c r="G51">
        <f t="shared" si="2"/>
        <v>10.285644861691878</v>
      </c>
      <c r="H51">
        <f>SQRT((0.2*D51+0.3*D52+0.3*D53+0.1*D54+0.1*D55)^2+(0.2*C51+0.3*C52+0.3*C53+0.1*C54+0.1*C55)^2+(0.2*B51+0.3*B52+0.3*B53+0.1*B54+0.1*B55)^2)-9.81</f>
        <v>-3.2717515638273689</v>
      </c>
      <c r="I51">
        <f t="shared" si="3"/>
        <v>-2.4094132925712799</v>
      </c>
      <c r="J51">
        <f t="shared" si="4"/>
        <v>-2.6902686360192449</v>
      </c>
      <c r="K51">
        <f t="shared" si="8"/>
        <v>-2.9590074550622187</v>
      </c>
      <c r="L51">
        <f>0.1*E51+0.1*E52+0.3*E53+0.3*E54+0.2*E55</f>
        <v>0.47564486169187653</v>
      </c>
      <c r="M51">
        <f t="shared" si="5"/>
        <v>-2.3786342243720098</v>
      </c>
      <c r="N51">
        <f t="shared" si="6"/>
        <v>-4.0250001485024534</v>
      </c>
      <c r="O51">
        <f t="shared" si="7"/>
        <v>5.7849998514975471</v>
      </c>
      <c r="P51">
        <f>AVERAGE(N51:N52)</f>
        <v>-3.9924312555926207</v>
      </c>
      <c r="Q51">
        <f>AVERAGE(N51:N53)</f>
        <v>-3.8574879255917112</v>
      </c>
    </row>
    <row r="52" spans="1:17" x14ac:dyDescent="0.3">
      <c r="A52">
        <v>608235099625473</v>
      </c>
      <c r="B52">
        <v>0.1436521</v>
      </c>
      <c r="C52">
        <v>1.316811</v>
      </c>
      <c r="D52">
        <v>5.6981999999999999</v>
      </c>
      <c r="E52">
        <f t="shared" si="0"/>
        <v>-1.7223504292400929</v>
      </c>
      <c r="F52">
        <f t="shared" si="1"/>
        <v>8.0876495707599076</v>
      </c>
      <c r="G52">
        <f t="shared" si="2"/>
        <v>11.661372472937229</v>
      </c>
      <c r="H52">
        <f>SQRT((0.2*D52+0.3*D53+0.3*D54+0.1*D55+0.1*D56)^2+(0.2*C52+0.3*C53+0.3*C54+0.1*C55+0.1*C56)^2+(0.2*B52+0.3*B53+0.3*B54+0.1*B55+0.1*B56)^2)-9.81</f>
        <v>-2.3049461055847713</v>
      </c>
      <c r="I52">
        <f t="shared" si="3"/>
        <v>-1.1468874138514735</v>
      </c>
      <c r="J52">
        <f t="shared" si="4"/>
        <v>-1.7342282688650066</v>
      </c>
      <c r="K52">
        <f t="shared" si="8"/>
        <v>-1.6974833731682766</v>
      </c>
      <c r="L52">
        <f>0.1*E52+0.1*E53+0.3*E54+0.3*E55+0.2*E56</f>
        <v>1.8513724729372285</v>
      </c>
      <c r="M52">
        <f t="shared" si="5"/>
        <v>-1.1278416810446514</v>
      </c>
      <c r="N52">
        <f t="shared" si="6"/>
        <v>-3.959862362682788</v>
      </c>
      <c r="O52">
        <f t="shared" si="7"/>
        <v>5.8501376373172125</v>
      </c>
      <c r="P52">
        <f>AVERAGE(N52:N53)</f>
        <v>-3.7737318141363407</v>
      </c>
      <c r="Q52">
        <f>AVERAGE(N52:N54)</f>
        <v>-3.0328923070988894</v>
      </c>
    </row>
    <row r="53" spans="1:17" x14ac:dyDescent="0.3">
      <c r="A53">
        <v>608235159285947</v>
      </c>
      <c r="B53">
        <v>1.0055647000000001</v>
      </c>
      <c r="C53">
        <v>1.5658079</v>
      </c>
      <c r="D53">
        <v>5.9376199999999999</v>
      </c>
      <c r="E53">
        <f t="shared" si="0"/>
        <v>-0.24186727125518637</v>
      </c>
      <c r="F53">
        <f t="shared" si="1"/>
        <v>9.5681327287448141</v>
      </c>
      <c r="G53">
        <f t="shared" si="2"/>
        <v>12.444506230395904</v>
      </c>
      <c r="H53">
        <f>SQRT((0.2*D53+0.3*D54+0.3*D55+0.1*D56+0.1*D57)^2+(0.2*C53+0.3*C54+0.3*C55+0.1*C56+0.1*C57)^2+(0.2*B53+0.3*B54+0.3*B55+0.1*B56+0.1*B57)^2)-9.81</f>
        <v>-0.81839433947431495</v>
      </c>
      <c r="I53">
        <f t="shared" si="3"/>
        <v>0.38164958984803476</v>
      </c>
      <c r="J53">
        <f t="shared" si="4"/>
        <v>-0.19371029874749901</v>
      </c>
      <c r="K53">
        <f t="shared" si="8"/>
        <v>-0.21965078356307466</v>
      </c>
      <c r="L53">
        <f>0.1*E53+0.1*E54+0.3*E55+0.3*E56+0.2*E57</f>
        <v>2.6345062303959033</v>
      </c>
      <c r="M53">
        <f t="shared" si="5"/>
        <v>0.40606952241644223</v>
      </c>
      <c r="N53">
        <f t="shared" si="6"/>
        <v>-3.5876012655898935</v>
      </c>
      <c r="O53">
        <f t="shared" si="7"/>
        <v>6.222398734410107</v>
      </c>
      <c r="P53">
        <f>AVERAGE(N53:N54)</f>
        <v>-2.5694072793069407</v>
      </c>
      <c r="Q53">
        <f>AVERAGE(N53:N55)</f>
        <v>-1.7771108623201626</v>
      </c>
    </row>
    <row r="54" spans="1:17" x14ac:dyDescent="0.3">
      <c r="A54">
        <v>608235219175120</v>
      </c>
      <c r="B54">
        <v>0.32561143999999997</v>
      </c>
      <c r="C54">
        <v>1.3263878</v>
      </c>
      <c r="D54">
        <v>8.1450739999999993</v>
      </c>
      <c r="E54">
        <f t="shared" si="0"/>
        <v>1.3919809238335219</v>
      </c>
      <c r="F54">
        <f t="shared" si="1"/>
        <v>11.201980923833522</v>
      </c>
      <c r="G54">
        <f t="shared" si="2"/>
        <v>12.316488771363499</v>
      </c>
      <c r="H54">
        <f>SQRT((0.2*D54+0.3*D55+0.3*D56+0.1*D57+0.1*D58)^2+(0.2*C54+0.3*C55+0.3*C56+0.1*C57+0.1*C58)^2+(0.2*B54+0.3*B55+0.3*B56+0.1*B57+0.1*B58)^2)-9.81</f>
        <v>0.76895894052767666</v>
      </c>
      <c r="I54">
        <f t="shared" si="3"/>
        <v>2.2612713440044185</v>
      </c>
      <c r="J54">
        <f t="shared" si="4"/>
        <v>1.6375110012025456</v>
      </c>
      <c r="K54">
        <f t="shared" si="8"/>
        <v>1.4109290673261827</v>
      </c>
      <c r="L54">
        <f>0.1*E54+0.1*E55+0.3*E56+0.3*E57+0.2*E58</f>
        <v>2.506488771363498</v>
      </c>
      <c r="M54">
        <f t="shared" si="5"/>
        <v>2.2833395422286982</v>
      </c>
      <c r="N54">
        <f t="shared" si="6"/>
        <v>-1.5512132930239879</v>
      </c>
      <c r="O54">
        <f t="shared" si="7"/>
        <v>8.2587867069760126</v>
      </c>
      <c r="P54">
        <f>AVERAGE(N54:N55)</f>
        <v>-0.87186566068529725</v>
      </c>
      <c r="Q54">
        <f>AVERAGE(N54:N56)</f>
        <v>-0.33120364346720638</v>
      </c>
    </row>
    <row r="55" spans="1:17" x14ac:dyDescent="0.3">
      <c r="A55">
        <v>608235277006167</v>
      </c>
      <c r="B55">
        <v>-0.49320554999999999</v>
      </c>
      <c r="C55">
        <v>1.5370775000000001</v>
      </c>
      <c r="D55">
        <v>9.4810390000000009</v>
      </c>
      <c r="E55">
        <f t="shared" si="0"/>
        <v>3.0083823156832903</v>
      </c>
      <c r="F55">
        <f t="shared" si="1"/>
        <v>12.818382315683291</v>
      </c>
      <c r="G55">
        <f t="shared" si="2"/>
        <v>11.400562754420655</v>
      </c>
      <c r="H55">
        <f>SQRT((0.2*D55+0.3*D56+0.3*D57+0.1*D58+0.1*D59)^2+(0.2*C55+0.3*C56+0.3*C57+0.1*C58+0.1*C59)^2+(0.2*B55+0.3*B56+0.3*B57+0.1*B58+0.1*B59)^2)-9.81</f>
        <v>2.1351534245582755</v>
      </c>
      <c r="I55">
        <f t="shared" si="3"/>
        <v>3.404209352009957</v>
      </c>
      <c r="J55">
        <f t="shared" si="4"/>
        <v>2.5284034310463195</v>
      </c>
      <c r="K55">
        <f t="shared" si="8"/>
        <v>3.0333132560646647</v>
      </c>
      <c r="L55">
        <f>0.1*E55+0.1*E56+0.3*E57+0.3*E58+0.2*E59</f>
        <v>1.5905627544206551</v>
      </c>
      <c r="M55">
        <f t="shared" si="5"/>
        <v>3.4273309475263045</v>
      </c>
      <c r="N55">
        <f t="shared" si="6"/>
        <v>-0.19251802834660658</v>
      </c>
      <c r="O55">
        <f t="shared" si="7"/>
        <v>9.6174819716533939</v>
      </c>
      <c r="P55">
        <f>AVERAGE(N55:N56)</f>
        <v>0.27880118131118437</v>
      </c>
      <c r="Q55">
        <f>AVERAGE(N55:N57)</f>
        <v>1.4403179033593225</v>
      </c>
    </row>
    <row r="56" spans="1:17" x14ac:dyDescent="0.3">
      <c r="A56">
        <v>608235338723882</v>
      </c>
      <c r="B56">
        <v>-0.37349546</v>
      </c>
      <c r="C56">
        <v>2.0254946</v>
      </c>
      <c r="D56">
        <v>10.357317</v>
      </c>
      <c r="E56">
        <f t="shared" si="0"/>
        <v>3.638426355658563</v>
      </c>
      <c r="F56">
        <f t="shared" si="1"/>
        <v>13.448426355658563</v>
      </c>
      <c r="G56">
        <f t="shared" si="2"/>
        <v>10.10081864482925</v>
      </c>
      <c r="H56">
        <f>SQRT((0.2*D56+0.3*D57+0.3*D58+0.1*D59+0.1*D60)^2+(0.2*C56+0.3*C57+0.3*C58+0.1*C59+0.1*C60)^2+(0.2*B56+0.3*B57+0.3*B58+0.1*B59+0.1*B60)^2)-9.81</f>
        <v>3.2383498984814008</v>
      </c>
      <c r="I56">
        <f t="shared" si="3"/>
        <v>3.0410532795057907</v>
      </c>
      <c r="J56">
        <f t="shared" si="4"/>
        <v>2.6376582694249162</v>
      </c>
      <c r="K56">
        <f t="shared" si="8"/>
        <v>3.6570245146475302</v>
      </c>
      <c r="L56">
        <f>0.1*E56+0.1*E57+0.3*E58+0.3*E59+0.2*E60</f>
        <v>0.29081864482924991</v>
      </c>
      <c r="M56">
        <f t="shared" si="5"/>
        <v>3.0573244149806134</v>
      </c>
      <c r="N56">
        <f t="shared" si="6"/>
        <v>0.75012039096897531</v>
      </c>
      <c r="O56">
        <f t="shared" si="7"/>
        <v>10.560120390968976</v>
      </c>
      <c r="P56">
        <f>AVERAGE(N56:N57)</f>
        <v>2.256735869212287</v>
      </c>
      <c r="Q56">
        <f>AVERAGE(N56:N58)</f>
        <v>3.3439425008721675</v>
      </c>
    </row>
    <row r="57" spans="1:17" x14ac:dyDescent="0.3">
      <c r="A57">
        <v>608235396557846</v>
      </c>
      <c r="B57">
        <v>0.79008657000000004</v>
      </c>
      <c r="C57">
        <v>1.7908629</v>
      </c>
      <c r="D57">
        <v>13.431471999999999</v>
      </c>
      <c r="E57">
        <f t="shared" si="0"/>
        <v>2.6272613186775686</v>
      </c>
      <c r="F57">
        <f t="shared" si="1"/>
        <v>12.437261318677569</v>
      </c>
      <c r="G57">
        <f t="shared" si="2"/>
        <v>8.7456914234371688</v>
      </c>
      <c r="H57">
        <f>SQRT((0.2*D57+0.3*D58+0.3*D59+0.1*D60+0.1*D61)^2+(0.2*C57+0.3*C58+0.3*C59+0.1*C60+0.1*C61)^2+(0.2*B57+0.3*B58+0.3*B59+0.1*B60+0.1*B61)^2)-9.81</f>
        <v>3.2221588176481895</v>
      </c>
      <c r="I57">
        <f t="shared" si="3"/>
        <v>1.7287908463891402</v>
      </c>
      <c r="J57">
        <f t="shared" si="4"/>
        <v>2.3230129889032973</v>
      </c>
      <c r="K57">
        <f t="shared" si="8"/>
        <v>2.6365735095248874</v>
      </c>
      <c r="L57">
        <f>0.1*E57+0.1*E58+0.3*E59+0.3*E60+0.2*E61</f>
        <v>-1.0643085765628317</v>
      </c>
      <c r="M57">
        <f t="shared" si="5"/>
        <v>1.738717388009182</v>
      </c>
      <c r="N57">
        <f t="shared" si="6"/>
        <v>3.7633513474555986</v>
      </c>
      <c r="O57">
        <f t="shared" si="7"/>
        <v>13.573351347455599</v>
      </c>
      <c r="P57">
        <f>AVERAGE(N57:N58)</f>
        <v>4.6408535558237638</v>
      </c>
      <c r="Q57">
        <f>AVERAGE(N57:N59)</f>
        <v>4.0723333334988583</v>
      </c>
    </row>
    <row r="58" spans="1:17" x14ac:dyDescent="0.3">
      <c r="A58">
        <v>608235457946602</v>
      </c>
      <c r="B58">
        <v>-0.13886370000000001</v>
      </c>
      <c r="C58">
        <v>1.1492168</v>
      </c>
      <c r="D58">
        <v>15.284584000000001</v>
      </c>
      <c r="E58">
        <f t="shared" si="0"/>
        <v>0.93373072555488612</v>
      </c>
      <c r="F58">
        <f t="shared" si="1"/>
        <v>10.743730725554887</v>
      </c>
      <c r="G58">
        <f t="shared" si="2"/>
        <v>7.7060005527186757</v>
      </c>
      <c r="H58">
        <f>SQRT((0.2*D58+0.3*D59+0.3*D60+0.1*D61+0.1*D62)^2+(0.2*C58+0.3*C59+0.3*C60+0.1*C61+0.1*C62)^2+(0.2*B58+0.3*B59+0.3*B60+0.1*B61+0.1*B62)^2)-9.81</f>
        <v>1.8313458358103336</v>
      </c>
      <c r="I58">
        <f t="shared" si="3"/>
        <v>0.34977172058983719</v>
      </c>
      <c r="J58">
        <f t="shared" si="4"/>
        <v>1.2468429232949632</v>
      </c>
      <c r="K58">
        <f t="shared" si="8"/>
        <v>0.93657449664986958</v>
      </c>
      <c r="L58">
        <f>0.1*E58+0.1*E59+0.3*E60+0.3*E61+0.2*E62</f>
        <v>-2.1039994472813239</v>
      </c>
      <c r="M58">
        <f t="shared" si="5"/>
        <v>0.35345151598571428</v>
      </c>
      <c r="N58">
        <f t="shared" si="6"/>
        <v>5.518355764191929</v>
      </c>
      <c r="O58">
        <f t="shared" si="7"/>
        <v>15.328355764191929</v>
      </c>
      <c r="P58">
        <f>AVERAGE(N58:N59)</f>
        <v>4.2268243265204877</v>
      </c>
      <c r="Q58">
        <f>AVERAGE(N58:N60)</f>
        <v>2.9343539597234307</v>
      </c>
    </row>
    <row r="59" spans="1:17" x14ac:dyDescent="0.3">
      <c r="A59">
        <v>608235517984212</v>
      </c>
      <c r="B59">
        <v>-0.17717093</v>
      </c>
      <c r="C59">
        <v>0.54587799999999997</v>
      </c>
      <c r="D59">
        <v>12.732365</v>
      </c>
      <c r="E59">
        <f t="shared" si="0"/>
        <v>-0.71207862991633242</v>
      </c>
      <c r="F59">
        <f t="shared" si="1"/>
        <v>9.0979213700836681</v>
      </c>
      <c r="G59">
        <f t="shared" si="2"/>
        <v>7.2814840960584872</v>
      </c>
      <c r="H59">
        <f>SQRT((0.2*D59+0.3*D60+0.3*D61+0.1*D62+0.1*D63)^2+(0.2*C59+0.3*C60+0.3*C61+0.1*C62+0.1*C63)^2+(0.2*B59+0.3*B60+0.3*B61+0.1*B62+0.1*B63)^2)-9.81</f>
        <v>-0.12852139920268435</v>
      </c>
      <c r="I59">
        <f t="shared" si="3"/>
        <v>-1.2160430359860595</v>
      </c>
      <c r="J59">
        <f t="shared" si="4"/>
        <v>-0.63221600536034295</v>
      </c>
      <c r="K59">
        <f t="shared" si="8"/>
        <v>-0.70764965374859301</v>
      </c>
      <c r="L59">
        <f>0.1*E59+0.1*E60+0.3*E61+0.3*E62+0.2*E63</f>
        <v>-2.5285159039415128</v>
      </c>
      <c r="M59">
        <f t="shared" si="5"/>
        <v>-1.2092698797564068</v>
      </c>
      <c r="N59">
        <f t="shared" si="6"/>
        <v>2.9352928888490464</v>
      </c>
      <c r="O59">
        <f t="shared" si="7"/>
        <v>12.745292888849047</v>
      </c>
      <c r="P59">
        <f>AVERAGE(N59:N60)</f>
        <v>1.6423530574891814</v>
      </c>
      <c r="Q59">
        <f>AVERAGE(N59:N61)</f>
        <v>0.80346010891098807</v>
      </c>
    </row>
    <row r="60" spans="1:17" x14ac:dyDescent="0.3">
      <c r="A60">
        <v>608235575828697</v>
      </c>
      <c r="B60">
        <v>-6.7037650000000004E-2</v>
      </c>
      <c r="C60">
        <v>0.39743748000000001</v>
      </c>
      <c r="D60">
        <v>10.151415</v>
      </c>
      <c r="E60">
        <f t="shared" si="0"/>
        <v>-2.0112287564796469</v>
      </c>
      <c r="F60">
        <f t="shared" si="1"/>
        <v>7.7987712435203536</v>
      </c>
      <c r="G60">
        <f t="shared" si="2"/>
        <v>7.6359250272620036</v>
      </c>
      <c r="H60">
        <f>SQRT((0.2*D60+0.3*D61+0.3*D62+0.1*D63+0.1*D64)^2+(0.2*C60+0.3*C61+0.3*C62+0.1*C63+0.1*C64)^2+(0.2*B60+0.3*B61+0.3*B62+0.1*B63+0.1*B64)^2)-9.81</f>
        <v>-1.507520010501791</v>
      </c>
      <c r="I60">
        <f t="shared" si="3"/>
        <v>-2.5630515718757261</v>
      </c>
      <c r="J60">
        <f t="shared" si="4"/>
        <v>-2.0603509273392167</v>
      </c>
      <c r="K60">
        <f t="shared" si="8"/>
        <v>-1.9970786073140583</v>
      </c>
      <c r="L60">
        <f>0.1*E60+0.1*E61+0.3*E62+0.3*E63+0.2*E64</f>
        <v>-2.174074972737996</v>
      </c>
      <c r="M60">
        <f t="shared" si="5"/>
        <v>-2.5438101571808893</v>
      </c>
      <c r="N60">
        <f t="shared" si="6"/>
        <v>0.34941322612931636</v>
      </c>
      <c r="O60">
        <f t="shared" si="7"/>
        <v>10.159413226129317</v>
      </c>
      <c r="P60">
        <f>AVERAGE(N60:N61)</f>
        <v>-0.26245628105804109</v>
      </c>
      <c r="Q60">
        <f>AVERAGE(N60:N62)</f>
        <v>-0.73237015517795834</v>
      </c>
    </row>
    <row r="61" spans="1:17" x14ac:dyDescent="0.3">
      <c r="A61">
        <v>608235637759641</v>
      </c>
      <c r="B61">
        <v>7.6614453999999999E-2</v>
      </c>
      <c r="C61">
        <v>5.7460839999999999E-2</v>
      </c>
      <c r="D61">
        <v>8.9351610000000008</v>
      </c>
      <c r="E61">
        <f t="shared" si="0"/>
        <v>-3.0170778253364166</v>
      </c>
      <c r="F61">
        <f t="shared" si="1"/>
        <v>6.7929221746635839</v>
      </c>
      <c r="G61">
        <f t="shared" si="2"/>
        <v>8.6586903402991737</v>
      </c>
      <c r="H61">
        <f>SQRT((0.2*D61+0.3*D62+0.3*D63+0.1*D64+0.1*D65)^2+(0.2*C61+0.3*C62+0.3*C63+0.1*C64+0.1*C65)^2+(0.2*B61+0.3*B62+0.3*B63+0.1*B64+0.1*B65)^2)-9.81</f>
        <v>-2.4697497234004935</v>
      </c>
      <c r="I61">
        <f t="shared" si="3"/>
        <v>-3.0770208551748333</v>
      </c>
      <c r="J61">
        <f t="shared" si="4"/>
        <v>-2.5342608998335932</v>
      </c>
      <c r="K61">
        <f t="shared" si="8"/>
        <v>-2.9994012755904653</v>
      </c>
      <c r="L61">
        <f>0.1*E61+0.1*E62+0.3*E63+0.3*E64+0.2*E65</f>
        <v>-1.1513096597008279</v>
      </c>
      <c r="M61">
        <f t="shared" si="5"/>
        <v>-3.0607599147873303</v>
      </c>
      <c r="N61">
        <f t="shared" si="6"/>
        <v>-0.87432578824539853</v>
      </c>
      <c r="O61">
        <f t="shared" si="7"/>
        <v>8.935674211754602</v>
      </c>
      <c r="P61">
        <f>AVERAGE(N61:N62)</f>
        <v>-1.2732618458315956</v>
      </c>
      <c r="Q61">
        <f>AVERAGE(N61:N63)</f>
        <v>-2.1384802034798733</v>
      </c>
    </row>
    <row r="62" spans="1:17" x14ac:dyDescent="0.3">
      <c r="A62">
        <v>608235696081678</v>
      </c>
      <c r="B62">
        <v>-0.19153613</v>
      </c>
      <c r="C62">
        <v>2.873042E-2</v>
      </c>
      <c r="D62">
        <v>8.1354970000000009</v>
      </c>
      <c r="E62">
        <f t="shared" si="0"/>
        <v>-3.0883634115018026</v>
      </c>
      <c r="F62">
        <f t="shared" si="1"/>
        <v>6.7216365884981979</v>
      </c>
      <c r="G62">
        <f t="shared" si="2"/>
        <v>10.141345468172563</v>
      </c>
      <c r="H62">
        <f>SQRT((0.2*D62+0.3*D63+0.3*D64+0.1*D65+0.1*D66)^2+(0.2*C62+0.3*C63+0.3*C64+0.1*C65+0.1*C66)^2+(0.2*B62+0.3*B63+0.3*B64+0.1*B65+0.1*B66)^2)-9.81</f>
        <v>-3.0313712782516022</v>
      </c>
      <c r="I62">
        <f t="shared" si="3"/>
        <v>-2.561600280779829</v>
      </c>
      <c r="J62">
        <f t="shared" si="4"/>
        <v>-2.5039065126021436</v>
      </c>
      <c r="K62">
        <f t="shared" si="8"/>
        <v>-3.0746014197450999</v>
      </c>
      <c r="L62">
        <f>0.1*E62+0.1*E63+0.3*E64+0.3*E65+0.2*E66</f>
        <v>0.33134546817256211</v>
      </c>
      <c r="M62">
        <f t="shared" si="5"/>
        <v>-2.547868943477174</v>
      </c>
      <c r="N62">
        <f t="shared" si="6"/>
        <v>-1.6721979034177927</v>
      </c>
      <c r="O62">
        <f t="shared" si="7"/>
        <v>8.1378020965822078</v>
      </c>
      <c r="P62">
        <f>AVERAGE(N62:N63)</f>
        <v>-2.7705574110971107</v>
      </c>
      <c r="Q62">
        <f>AVERAGE(N62:N64)</f>
        <v>-3.2286790312497651</v>
      </c>
    </row>
    <row r="63" spans="1:17" x14ac:dyDescent="0.3">
      <c r="A63">
        <v>608235757179340</v>
      </c>
      <c r="B63">
        <v>0.19632453999999999</v>
      </c>
      <c r="C63">
        <v>0.63206923000000004</v>
      </c>
      <c r="D63">
        <v>5.9041014000000001</v>
      </c>
      <c r="E63">
        <f t="shared" si="0"/>
        <v>-2.1227639712522457</v>
      </c>
      <c r="F63">
        <f t="shared" si="1"/>
        <v>7.6872360287477548</v>
      </c>
      <c r="G63">
        <f t="shared" si="2"/>
        <v>11.566484051104592</v>
      </c>
      <c r="H63">
        <f>SQRT((0.2*D63+0.3*D64+0.3*D65+0.1*D66+0.1*D67)^2+(0.2*C63+0.3*C64+0.3*C65+0.1*C66+0.1*C67)^2+(0.2*B63+0.3*B64+0.3*B65+0.1*B66+0.1*B67)^2)-9.81</f>
        <v>-2.6489921307697442</v>
      </c>
      <c r="I63">
        <f t="shared" si="3"/>
        <v>-1.5310716249840475</v>
      </c>
      <c r="J63">
        <f t="shared" si="4"/>
        <v>-2.0576414051316467</v>
      </c>
      <c r="K63">
        <f t="shared" si="8"/>
        <v>-2.1159324739261232</v>
      </c>
      <c r="L63">
        <f>0.1*E63+0.1*E64+0.3*E65+0.3*E66+0.2*E67</f>
        <v>1.7564840511045916</v>
      </c>
      <c r="M63">
        <f t="shared" si="5"/>
        <v>-1.5229335546997349</v>
      </c>
      <c r="N63">
        <f t="shared" si="6"/>
        <v>-3.8689169187764287</v>
      </c>
      <c r="O63">
        <f t="shared" si="7"/>
        <v>5.9410830812235718</v>
      </c>
      <c r="P63">
        <f>AVERAGE(N63:N64)</f>
        <v>-4.0069195951657512</v>
      </c>
      <c r="Q63">
        <f>AVERAGE(N63:N65)</f>
        <v>-3.3412060443131022</v>
      </c>
    </row>
    <row r="64" spans="1:17" x14ac:dyDescent="0.3">
      <c r="A64">
        <v>608235816940388</v>
      </c>
      <c r="B64">
        <v>0.50278233999999999</v>
      </c>
      <c r="C64">
        <v>0.93852705000000003</v>
      </c>
      <c r="D64">
        <v>5.5641246000000004</v>
      </c>
      <c r="E64">
        <f t="shared" si="0"/>
        <v>-0.53953049865087621</v>
      </c>
      <c r="F64">
        <f t="shared" si="1"/>
        <v>9.2704695013491243</v>
      </c>
      <c r="G64">
        <f t="shared" si="2"/>
        <v>12.349235491580462</v>
      </c>
      <c r="H64">
        <f>SQRT((0.2*D64+0.3*D65+0.3*D66+0.1*D67+0.1*D68)^2+(0.2*C64+0.3*C65+0.3*C66+0.1*C67+0.1*C68)^2+(0.2*B64+0.3*B65+0.3*B66+0.1*B67+0.1*B68)^2)-9.81</f>
        <v>-1.1312178216076312</v>
      </c>
      <c r="I64">
        <f t="shared" si="3"/>
        <v>0.2673803918528268</v>
      </c>
      <c r="J64">
        <f t="shared" si="4"/>
        <v>-0.32395689685734652</v>
      </c>
      <c r="K64">
        <f t="shared" si="8"/>
        <v>-0.52664916448155741</v>
      </c>
      <c r="L64">
        <f>0.1*E64+0.1*E65+0.3*E66+0.3*E67+0.2*E68</f>
        <v>2.5392354915804605</v>
      </c>
      <c r="M64">
        <f t="shared" si="5"/>
        <v>0.28129297718241131</v>
      </c>
      <c r="N64">
        <f t="shared" si="6"/>
        <v>-4.1449222715550729</v>
      </c>
      <c r="O64">
        <f t="shared" si="7"/>
        <v>5.6650777284449276</v>
      </c>
      <c r="P64">
        <f>AVERAGE(N64:N65)</f>
        <v>-3.0773506070814385</v>
      </c>
      <c r="Q64">
        <f>AVERAGE(N64:N66)</f>
        <v>-2.2971455664024405</v>
      </c>
    </row>
    <row r="65" spans="1:17" x14ac:dyDescent="0.3">
      <c r="A65">
        <v>608235876722998</v>
      </c>
      <c r="B65">
        <v>0.5506664</v>
      </c>
      <c r="C65">
        <v>0.81402856000000001</v>
      </c>
      <c r="D65">
        <v>7.7380599999999999</v>
      </c>
      <c r="E65">
        <f t="shared" si="0"/>
        <v>1.2896140247696533</v>
      </c>
      <c r="F65">
        <f t="shared" si="1"/>
        <v>11.099614024769654</v>
      </c>
      <c r="G65">
        <f t="shared" si="2"/>
        <v>12.166195404478053</v>
      </c>
      <c r="H65">
        <f>SQRT((0.2*D65+0.3*D66+0.3*D67+0.1*D68+0.1*D69)^2+(0.2*C65+0.3*C66+0.3*C67+0.1*C68+0.1*C69)^2+(0.2*B65+0.3*B66+0.3*B67+0.1*B68+0.1*B69)^2)-9.81</f>
        <v>0.47824825935040494</v>
      </c>
      <c r="I65">
        <f t="shared" si="3"/>
        <v>2.2812739374975557</v>
      </c>
      <c r="J65">
        <f t="shared" si="4"/>
        <v>1.4666454460677354</v>
      </c>
      <c r="K65">
        <f t="shared" si="8"/>
        <v>1.3084136711802099</v>
      </c>
      <c r="L65">
        <f>0.1*E65+0.1*E66+0.3*E67+0.3*E68+0.2*E69</f>
        <v>2.356195404478052</v>
      </c>
      <c r="M65">
        <f t="shared" si="5"/>
        <v>2.3007257979776101</v>
      </c>
      <c r="N65">
        <f t="shared" si="6"/>
        <v>-2.0097789426078041</v>
      </c>
      <c r="O65">
        <f t="shared" si="7"/>
        <v>7.8002210573921964</v>
      </c>
      <c r="P65">
        <f>AVERAGE(N65:N66)</f>
        <v>-1.3732572138261245</v>
      </c>
      <c r="Q65">
        <f>AVERAGE(N65:N67)</f>
        <v>-0.74483032150226636</v>
      </c>
    </row>
    <row r="66" spans="1:17" x14ac:dyDescent="0.3">
      <c r="A66">
        <v>608235936507066</v>
      </c>
      <c r="B66">
        <v>2.873042E-2</v>
      </c>
      <c r="C66">
        <v>1.2066777</v>
      </c>
      <c r="D66">
        <v>8.9926209999999998</v>
      </c>
      <c r="E66">
        <f t="shared" si="0"/>
        <v>3.1371657430616686</v>
      </c>
      <c r="F66">
        <f t="shared" si="1"/>
        <v>12.947165743061669</v>
      </c>
      <c r="G66">
        <f t="shared" si="2"/>
        <v>11.236898124274804</v>
      </c>
      <c r="H66">
        <f>SQRT((0.2*D66+0.3*D67+0.3*D68+0.1*D69+0.1*D70)^2+(0.2*C66+0.3*C67+0.3*C68+0.1*C69+0.1*C70)^2+(0.2*B66+0.3*B67+0.3*B68+0.1*B69+0.1*B70)^2)-9.81</f>
        <v>2.143968847058785</v>
      </c>
      <c r="I66">
        <f t="shared" si="3"/>
        <v>3.3119146316534902</v>
      </c>
      <c r="J66">
        <f t="shared" si="4"/>
        <v>2.3158025174941628</v>
      </c>
      <c r="K66">
        <f t="shared" si="8"/>
        <v>3.1562996320178103</v>
      </c>
      <c r="L66">
        <f>0.1*E66+0.1*E67+0.3*E68+0.3*E69+0.2*E70</f>
        <v>1.4268981242748033</v>
      </c>
      <c r="M66">
        <f t="shared" si="5"/>
        <v>3.3344714386521344</v>
      </c>
      <c r="N66">
        <f t="shared" si="6"/>
        <v>-0.73673548504444497</v>
      </c>
      <c r="O66">
        <f t="shared" si="7"/>
        <v>9.0732645149555555</v>
      </c>
      <c r="P66">
        <f>AVERAGE(N66:N67)</f>
        <v>-0.11235601094949743</v>
      </c>
      <c r="Q66">
        <f>AVERAGE(N66:N68)</f>
        <v>1.5320571679809973</v>
      </c>
    </row>
    <row r="67" spans="1:17" x14ac:dyDescent="0.3">
      <c r="A67">
        <v>608235994120874</v>
      </c>
      <c r="B67">
        <v>0.89543145999999996</v>
      </c>
      <c r="C67">
        <v>0.79966336000000005</v>
      </c>
      <c r="D67">
        <v>10.251970999999999</v>
      </c>
      <c r="E67">
        <f t="shared" ref="E67:E117" si="9">SQRT((0.1*D67+0.2*D68+0.4*D69+0.2*D70+0.1*D71)^2+(0.1*C67+0.2*C68+0.4*C69+0.2*C70+0.1*C71)^2+(0.1*B67+0.2*B68+0.4*B69+0.2*B70+0.1*B71)^2)-9.81</f>
        <v>3.4733978387275357</v>
      </c>
      <c r="F67">
        <f t="shared" ref="F67:F117" si="10">SQRT((0.1*B67+0.2*B68+0.4*B69+0.2*B70+0.1*B71)^2+(0.1*D67+0.2*D68+0.4*D69+0.2*D70+0.1*D71)^2+(0.1*C67+0.2*C68+0.4*C69+0.2*C70+0.1*C71)^2)</f>
        <v>13.283397838727536</v>
      </c>
      <c r="G67">
        <f t="shared" ref="G67:G117" si="11">0.1*F67+0.1*F68+0.3*F69+0.3*F70+0.2*F71</f>
        <v>9.8894791965207602</v>
      </c>
      <c r="H67">
        <f>SQRT((0.2*D67+0.3*D68+0.3*D69+0.1*D70+0.1*D71)^2+(0.2*C67+0.3*C68+0.3*C69+0.1*C70+0.1*C71)^2+(0.2*B67+0.3*B68+0.3*B69+0.1*B70+0.1*B71)^2)-9.81</f>
        <v>3.2962044648082607</v>
      </c>
      <c r="I67">
        <f t="shared" ref="I67:I117" si="12">SQRT((0.1*D67+0.1*D68+0.3*D69+0.3*D70+0.2*D71)^2+(0.1*C67+0.1*C68+0.3*C69+0.3*C70+0.2*C71)^2+(0.1*B67+0.1*B68+0.3*B69+0.3*B70+0.2*B71)^2)-9.81</f>
        <v>2.8027361991578257</v>
      </c>
      <c r="J67">
        <f t="shared" ref="J67:J117" si="13">SQRT((0.2*D67+0.2*D68+0.2*D69+0.2*D70+0.2*D71)^2+(0.2*C67+0.2*C68+0.2*C69+0.2*C70+0.2*C71)^2+(0.2*B67+0.2*B68+0.2*B69+0.2*B70+0.2*B71)^2)-9.81</f>
        <v>2.6265061122254139</v>
      </c>
      <c r="K67">
        <f t="shared" ref="K67:K117" si="14">0.1*N67+0.2*N68+0.4*N69+0.2*N70+0.1*N71</f>
        <v>3.4887772888877784</v>
      </c>
      <c r="L67">
        <f>0.1*E67+0.1*E68+0.3*E69+0.3*E70+0.2*E71</f>
        <v>7.9479196520759909E-2</v>
      </c>
      <c r="M67">
        <f t="shared" ref="M67:M117" si="15">0.1*N67+0.1*N68+0.3*N69+0.3*N70+0.2*N71</f>
        <v>2.8176143800821403</v>
      </c>
      <c r="N67">
        <f t="shared" ref="N67:N117" si="16">SQRT(B67^2+C67^2+D67^2)-9.81</f>
        <v>0.51202346314545011</v>
      </c>
      <c r="O67">
        <f t="shared" ref="O67:O117" si="17">SQRT(B67^2+C67^2+D67^2)</f>
        <v>10.322023463145451</v>
      </c>
      <c r="P67">
        <f>AVERAGE(N67:N68)</f>
        <v>2.6664534944937186</v>
      </c>
      <c r="Q67">
        <f>AVERAGE(N67:N69)</f>
        <v>3.403477569740152</v>
      </c>
    </row>
    <row r="68" spans="1:17" x14ac:dyDescent="0.3">
      <c r="A68">
        <v>608236056067183</v>
      </c>
      <c r="B68">
        <v>1.6041151</v>
      </c>
      <c r="C68">
        <v>0.99119950000000001</v>
      </c>
      <c r="D68">
        <v>14.508862499999999</v>
      </c>
      <c r="E68">
        <f t="shared" si="9"/>
        <v>2.4052903221591091</v>
      </c>
      <c r="F68">
        <f t="shared" si="10"/>
        <v>12.21529032215911</v>
      </c>
      <c r="G68">
        <f t="shared" si="11"/>
        <v>8.5940395799563252</v>
      </c>
      <c r="H68">
        <f>SQRT((0.2*D68+0.3*D69+0.3*D70+0.1*D71+0.1*D72)^2+(0.2*C68+0.3*C69+0.3*C70+0.1*C71+0.1*C72)^2+(0.2*B68+0.3*B69+0.3*B70+0.1*B71+0.1*B72)^2)-9.81</f>
        <v>3.075482711776349</v>
      </c>
      <c r="I68">
        <f t="shared" si="12"/>
        <v>1.6869521569708112</v>
      </c>
      <c r="J68">
        <f t="shared" si="13"/>
        <v>2.3566688403698635</v>
      </c>
      <c r="K68">
        <f t="shared" si="14"/>
        <v>2.4181356244978005</v>
      </c>
      <c r="L68">
        <f>0.1*E68+0.1*E69+0.3*E70+0.3*E71+0.2*E72</f>
        <v>-1.215960420043676</v>
      </c>
      <c r="M68">
        <f t="shared" si="15"/>
        <v>1.6974074305005704</v>
      </c>
      <c r="N68">
        <f t="shared" si="16"/>
        <v>4.8208835258419871</v>
      </c>
      <c r="O68">
        <f t="shared" si="17"/>
        <v>14.630883525841988</v>
      </c>
      <c r="P68">
        <f>AVERAGE(N68:N69)</f>
        <v>4.8492046230375028</v>
      </c>
      <c r="Q68">
        <f>AVERAGE(N68:N70)</f>
        <v>3.9785028603908885</v>
      </c>
    </row>
    <row r="69" spans="1:17" x14ac:dyDescent="0.3">
      <c r="A69">
        <v>608236115836199</v>
      </c>
      <c r="B69">
        <v>2.8730419999999999</v>
      </c>
      <c r="C69">
        <v>1.0534488</v>
      </c>
      <c r="D69">
        <v>14.365211</v>
      </c>
      <c r="E69">
        <f t="shared" si="9"/>
        <v>0.74955489714463042</v>
      </c>
      <c r="F69">
        <f t="shared" si="10"/>
        <v>10.559554897144631</v>
      </c>
      <c r="G69">
        <f t="shared" si="11"/>
        <v>7.6822362860215927</v>
      </c>
      <c r="H69">
        <f>SQRT((0.2*D69+0.3*D70+0.3*D71+0.1*D72+0.1*D73)^2+(0.2*C69+0.3*C70+0.3*C71+0.1*C72+0.1*C73)^2+(0.2*B69+0.3*B70+0.3*B71+0.1*B72+0.1*B73)^2)-9.81</f>
        <v>1.4675215456288129</v>
      </c>
      <c r="I69">
        <f t="shared" si="12"/>
        <v>6.0416166200768728E-2</v>
      </c>
      <c r="J69">
        <f t="shared" si="13"/>
        <v>0.77825725983381311</v>
      </c>
      <c r="K69">
        <f t="shared" si="14"/>
        <v>0.76056840416199978</v>
      </c>
      <c r="L69">
        <f>0.1*E69+0.1*E70+0.3*E71+0.3*E72+0.2*E73</f>
        <v>-2.1277637139784082</v>
      </c>
      <c r="M69">
        <f t="shared" si="15"/>
        <v>7.1647795067176001E-2</v>
      </c>
      <c r="N69">
        <f t="shared" si="16"/>
        <v>4.8775257202330184</v>
      </c>
      <c r="O69">
        <f t="shared" si="17"/>
        <v>14.687525720233019</v>
      </c>
      <c r="P69">
        <f>AVERAGE(N69:N70)</f>
        <v>3.5573125276653395</v>
      </c>
      <c r="Q69">
        <f>AVERAGE(N69:N71)</f>
        <v>2.6214352927505478</v>
      </c>
    </row>
    <row r="70" spans="1:17" x14ac:dyDescent="0.3">
      <c r="A70">
        <v>608236175610840</v>
      </c>
      <c r="B70">
        <v>1.5275006</v>
      </c>
      <c r="C70">
        <v>1.4556746</v>
      </c>
      <c r="D70">
        <v>11.860875</v>
      </c>
      <c r="E70">
        <f t="shared" si="9"/>
        <v>-0.90305899847619386</v>
      </c>
      <c r="F70">
        <f t="shared" si="10"/>
        <v>8.9069410015238066</v>
      </c>
      <c r="G70">
        <f t="shared" si="11"/>
        <v>7.4070970300610117</v>
      </c>
      <c r="H70">
        <f>SQRT((0.2*D70+0.3*D71+0.3*D72+0.1*D73+0.1*D74)^2+(0.2*C70+0.3*C71+0.3*C72+0.1*C73+0.1*C74)^2+(0.2*B70+0.3*B71+0.3*B72+0.1*B73+0.1*B74)^2)-9.81</f>
        <v>-0.21376940756006491</v>
      </c>
      <c r="I70">
        <f t="shared" si="12"/>
        <v>-1.5179896364369601</v>
      </c>
      <c r="J70">
        <f t="shared" si="13"/>
        <v>-0.8284968459545361</v>
      </c>
      <c r="K70">
        <f t="shared" si="14"/>
        <v>-0.89091530791615625</v>
      </c>
      <c r="L70">
        <f>0.1*E70+0.1*E71+0.3*E72+0.3*E73+0.2*E74</f>
        <v>-2.4029029699389874</v>
      </c>
      <c r="M70">
        <f t="shared" si="15"/>
        <v>-1.5032671199003711</v>
      </c>
      <c r="N70">
        <f t="shared" si="16"/>
        <v>2.2370993350976605</v>
      </c>
      <c r="O70">
        <f t="shared" si="17"/>
        <v>12.047099335097661</v>
      </c>
      <c r="P70">
        <f>AVERAGE(N70:N71)</f>
        <v>1.4933900790093126</v>
      </c>
      <c r="Q70">
        <f>AVERAGE(N70:N72)</f>
        <v>0.71481415015201222</v>
      </c>
    </row>
    <row r="71" spans="1:17" x14ac:dyDescent="0.3">
      <c r="A71">
        <v>608236235385169</v>
      </c>
      <c r="B71">
        <v>1.1204864000000001</v>
      </c>
      <c r="C71">
        <v>0.53151280000000001</v>
      </c>
      <c r="D71">
        <v>10.486604</v>
      </c>
      <c r="E71">
        <f t="shared" si="9"/>
        <v>-2.3116919458421776</v>
      </c>
      <c r="F71">
        <f t="shared" si="10"/>
        <v>7.4983080541578229</v>
      </c>
      <c r="G71">
        <f t="shared" si="11"/>
        <v>7.7045151872086519</v>
      </c>
      <c r="H71">
        <f>SQRT((0.2*D71+0.3*D72+0.3*D73+0.1*D74+0.1*D75)^2+(0.2*C71+0.3*C72+0.3*C73+0.1*C74+0.1*C75)^2+(0.2*B71+0.3*B72+0.3*B73+0.1*B74+0.1*B75)^2)-9.81</f>
        <v>-1.6998265867690527</v>
      </c>
      <c r="I71">
        <f t="shared" si="12"/>
        <v>-2.5832080613088841</v>
      </c>
      <c r="J71">
        <f t="shared" si="13"/>
        <v>-1.9761066883039575</v>
      </c>
      <c r="K71">
        <f t="shared" si="14"/>
        <v>-2.2941578144388264</v>
      </c>
      <c r="L71">
        <f>0.1*E71+0.1*E72+0.3*E73+0.3*E74+0.2*E75</f>
        <v>-2.1054848127913472</v>
      </c>
      <c r="M71">
        <f t="shared" si="15"/>
        <v>-2.5649296083057855</v>
      </c>
      <c r="N71">
        <f t="shared" si="16"/>
        <v>0.74968082292096483</v>
      </c>
      <c r="O71">
        <f t="shared" si="17"/>
        <v>10.559680822920965</v>
      </c>
      <c r="P71">
        <f>AVERAGE(N71:N72)</f>
        <v>-4.6328442320811902E-2</v>
      </c>
      <c r="Q71">
        <f>AVERAGE(N71:N73)</f>
        <v>-1.050915036669549</v>
      </c>
    </row>
    <row r="72" spans="1:17" x14ac:dyDescent="0.3">
      <c r="A72">
        <v>608236293701060</v>
      </c>
      <c r="B72">
        <v>1.1444284</v>
      </c>
      <c r="C72">
        <v>0.35434186000000001</v>
      </c>
      <c r="D72">
        <v>8.8872769999999992</v>
      </c>
      <c r="E72">
        <f t="shared" si="9"/>
        <v>-2.8350982933926927</v>
      </c>
      <c r="F72">
        <f t="shared" si="10"/>
        <v>6.9749017066073078</v>
      </c>
      <c r="G72">
        <f t="shared" si="11"/>
        <v>8.6679703438299924</v>
      </c>
      <c r="H72">
        <f>SQRT((0.2*D72+0.3*D73+0.3*D74+0.1*D75+0.1*D76)^2+(0.2*C72+0.3*C73+0.3*C74+0.1*C75+0.1*C76)^2+(0.2*B72+0.3*B73+0.3*B74+0.1*B75+0.1*B76)^2)-9.81</f>
        <v>-2.5681218986824472</v>
      </c>
      <c r="I72">
        <f t="shared" si="12"/>
        <v>-2.7314027280397264</v>
      </c>
      <c r="J72">
        <f t="shared" si="13"/>
        <v>-2.4659853217726218</v>
      </c>
      <c r="K72">
        <f t="shared" si="14"/>
        <v>-2.8187251944887728</v>
      </c>
      <c r="L72">
        <f>0.1*E72+0.1*E73+0.3*E74+0.3*E75+0.2*E76</f>
        <v>-1.1420296561700081</v>
      </c>
      <c r="M72">
        <f t="shared" si="15"/>
        <v>-2.7117410518045588</v>
      </c>
      <c r="N72">
        <f t="shared" si="16"/>
        <v>-0.84233770756258863</v>
      </c>
      <c r="O72">
        <f t="shared" si="17"/>
        <v>8.9676622924374119</v>
      </c>
      <c r="P72">
        <f>AVERAGE(N72:N73)</f>
        <v>-1.9512129664648059</v>
      </c>
      <c r="Q72">
        <f>AVERAGE(N72:N74)</f>
        <v>-2.3528375706821207</v>
      </c>
    </row>
    <row r="73" spans="1:17" x14ac:dyDescent="0.3">
      <c r="A73">
        <v>608236354973619</v>
      </c>
      <c r="B73">
        <v>0.65122290000000005</v>
      </c>
      <c r="C73">
        <v>0.91458505000000001</v>
      </c>
      <c r="D73">
        <v>6.6558809999999999</v>
      </c>
      <c r="E73">
        <f t="shared" si="9"/>
        <v>-2.841881160373954</v>
      </c>
      <c r="F73">
        <f t="shared" si="10"/>
        <v>6.9681188396260465</v>
      </c>
      <c r="G73">
        <f t="shared" si="11"/>
        <v>10.016533212576491</v>
      </c>
      <c r="H73">
        <f>SQRT((0.2*D73+0.3*D74+0.3*D75+0.1*D76+0.1*D77)^2+(0.2*C73+0.3*C74+0.3*C75+0.1*C76+0.1*C77)^2+(0.2*B73+0.3*B74+0.3*B75+0.1*B76+0.1*B77)^2)-9.81</f>
        <v>-2.9482863244263449</v>
      </c>
      <c r="I73">
        <f t="shared" si="12"/>
        <v>-2.5215160525464437</v>
      </c>
      <c r="J73">
        <f t="shared" si="13"/>
        <v>-2.6294494352258972</v>
      </c>
      <c r="K73">
        <f t="shared" si="14"/>
        <v>-2.8266244343044233</v>
      </c>
      <c r="L73">
        <f>0.1*E73+0.1*E74+0.3*E75+0.3*E76+0.2*E77</f>
        <v>0.20653321257648988</v>
      </c>
      <c r="M73">
        <f t="shared" si="15"/>
        <v>-2.5041578175799741</v>
      </c>
      <c r="N73">
        <f t="shared" si="16"/>
        <v>-3.0600882253670232</v>
      </c>
      <c r="O73">
        <f t="shared" si="17"/>
        <v>6.7499117746329773</v>
      </c>
      <c r="P73">
        <f>AVERAGE(N73:N74)</f>
        <v>-3.108087502241887</v>
      </c>
      <c r="Q73">
        <f>AVERAGE(N73:N75)</f>
        <v>-3.2234106989887423</v>
      </c>
    </row>
    <row r="74" spans="1:17" x14ac:dyDescent="0.3">
      <c r="A74">
        <v>608236412827583</v>
      </c>
      <c r="B74">
        <v>0.96246909999999997</v>
      </c>
      <c r="C74">
        <v>1.2737153000000001</v>
      </c>
      <c r="D74">
        <v>6.4595560000000001</v>
      </c>
      <c r="E74">
        <f t="shared" si="9"/>
        <v>-1.8916701968857819</v>
      </c>
      <c r="F74">
        <f t="shared" si="10"/>
        <v>7.9183298031142186</v>
      </c>
      <c r="G74">
        <f t="shared" si="11"/>
        <v>11.574712351259832</v>
      </c>
      <c r="H74">
        <f>SQRT((0.2*D74+0.3*D75+0.3*D76+0.1*D77+0.1*D78)^2+(0.2*C74+0.3*C75+0.3*C76+0.1*C77+0.1*C78)^2+(0.2*B74+0.3*B75+0.3*B76+0.1*B77+0.1*B78)^2)-9.81</f>
        <v>-2.2142812382328305</v>
      </c>
      <c r="I74">
        <f t="shared" si="12"/>
        <v>-1.401578356818332</v>
      </c>
      <c r="J74">
        <f t="shared" si="13"/>
        <v>-1.7256740746889605</v>
      </c>
      <c r="K74">
        <f t="shared" si="14"/>
        <v>-1.8759493458906025</v>
      </c>
      <c r="L74">
        <f>0.1*E74+0.1*E75+0.3*E76+0.3*E77+0.2*E78</f>
        <v>1.7647123512598299</v>
      </c>
      <c r="M74">
        <f t="shared" si="15"/>
        <v>-1.3846145216256498</v>
      </c>
      <c r="N74">
        <f t="shared" si="16"/>
        <v>-3.1560867791167508</v>
      </c>
      <c r="O74">
        <f t="shared" si="17"/>
        <v>6.6539132208832497</v>
      </c>
      <c r="P74">
        <f>AVERAGE(N74:N75)</f>
        <v>-3.3050719357996026</v>
      </c>
      <c r="Q74">
        <f>AVERAGE(N74:N76)</f>
        <v>-2.7674734522527955</v>
      </c>
    </row>
    <row r="75" spans="1:17" x14ac:dyDescent="0.3">
      <c r="A75">
        <v>608236474497537</v>
      </c>
      <c r="B75">
        <v>0.94810384999999997</v>
      </c>
      <c r="C75">
        <v>1.4317327</v>
      </c>
      <c r="D75">
        <v>6.1195792999999998</v>
      </c>
      <c r="E75">
        <f t="shared" si="9"/>
        <v>-0.85370190844969862</v>
      </c>
      <c r="F75">
        <f t="shared" si="10"/>
        <v>8.9562980915503019</v>
      </c>
      <c r="G75">
        <f t="shared" si="11"/>
        <v>12.469356504386765</v>
      </c>
      <c r="H75">
        <f>SQRT((0.2*D75+0.3*D76+0.3*D77+0.1*D78+0.1*D79)^2+(0.2*C75+0.3*C76+0.3*C77+0.1*C78+0.1*C79)^2+(0.2*B75+0.3*B76+0.3*B77+0.1*B78+0.1*B79)^2)-9.81</f>
        <v>-1.3436389853047004</v>
      </c>
      <c r="I75">
        <f t="shared" si="12"/>
        <v>-0.13113371540358543</v>
      </c>
      <c r="J75">
        <f t="shared" si="13"/>
        <v>-0.62005153660968837</v>
      </c>
      <c r="K75">
        <f t="shared" si="14"/>
        <v>-0.82656888693570196</v>
      </c>
      <c r="L75">
        <f>0.1*E75+0.1*E76+0.3*E77+0.3*E78+0.2*E79</f>
        <v>2.6593565043867633</v>
      </c>
      <c r="M75">
        <f t="shared" si="15"/>
        <v>-9.9470097897981835E-2</v>
      </c>
      <c r="N75">
        <f t="shared" si="16"/>
        <v>-3.4540570924824543</v>
      </c>
      <c r="O75">
        <f t="shared" si="17"/>
        <v>6.3559429075175462</v>
      </c>
      <c r="P75">
        <f>AVERAGE(N75:N76)</f>
        <v>-2.5731667888208181</v>
      </c>
      <c r="Q75">
        <f>AVERAGE(N75:N77)</f>
        <v>-2.2798449322790546</v>
      </c>
    </row>
    <row r="76" spans="1:17" x14ac:dyDescent="0.3">
      <c r="A76">
        <v>608236534284001</v>
      </c>
      <c r="B76">
        <v>0.28251579999999998</v>
      </c>
      <c r="C76">
        <v>1.6232686999999999</v>
      </c>
      <c r="D76">
        <v>7.9487494999999999</v>
      </c>
      <c r="E76">
        <f t="shared" si="9"/>
        <v>1.2463996040365029</v>
      </c>
      <c r="F76">
        <f t="shared" si="10"/>
        <v>11.056399604036503</v>
      </c>
      <c r="G76">
        <f t="shared" si="11"/>
        <v>12.391134152390531</v>
      </c>
      <c r="H76">
        <f>SQRT((0.2*D76+0.3*D77+0.3*D78+0.1*D79+0.1*D80)^2+(0.2*C76+0.3*C77+0.3*C78+0.1*C79+0.1*C80)^2+(0.2*B76+0.3*B77+0.3*B78+0.1*B79+0.1*B80)^2)-9.81</f>
        <v>0.5159060774246722</v>
      </c>
      <c r="I76">
        <f t="shared" si="12"/>
        <v>2.2362597480773942</v>
      </c>
      <c r="J76">
        <f t="shared" si="13"/>
        <v>1.4980797872476206</v>
      </c>
      <c r="K76">
        <f t="shared" si="14"/>
        <v>1.2947751793901157</v>
      </c>
      <c r="L76">
        <f>0.1*E76+0.1*E77+0.3*E78+0.3*E79+0.2*E80</f>
        <v>2.5811341523905296</v>
      </c>
      <c r="M76">
        <f t="shared" si="15"/>
        <v>2.2941010007711911</v>
      </c>
      <c r="N76">
        <f t="shared" si="16"/>
        <v>-1.6922764851591818</v>
      </c>
      <c r="O76">
        <f t="shared" si="17"/>
        <v>8.1177235148408187</v>
      </c>
      <c r="P76">
        <f>AVERAGE(N76:N77)</f>
        <v>-1.6927388521773548</v>
      </c>
      <c r="Q76">
        <f>AVERAGE(N76:N78)</f>
        <v>-0.64175394005043052</v>
      </c>
    </row>
    <row r="77" spans="1:17" x14ac:dyDescent="0.3">
      <c r="A77">
        <v>608236594058799</v>
      </c>
      <c r="B77">
        <v>-1.436521E-2</v>
      </c>
      <c r="C77">
        <v>1.9967642000000001</v>
      </c>
      <c r="D77">
        <v>7.8673469999999996</v>
      </c>
      <c r="E77">
        <f t="shared" si="9"/>
        <v>2.8103951981321114</v>
      </c>
      <c r="F77">
        <f t="shared" si="10"/>
        <v>12.620395198132112</v>
      </c>
      <c r="G77">
        <f t="shared" si="11"/>
        <v>11.274111086469189</v>
      </c>
      <c r="H77">
        <f>SQRT((0.2*D77+0.3*D78+0.3*D79+0.1*D80+0.1*D81)^2+(0.2*C77+0.3*C78+0.3*C79+0.1*C80+0.1*C81)^2+(0.2*B77+0.3*B78+0.3*B79+0.1*B80+0.1*B81)^2)-9.81</f>
        <v>1.8115837134426425</v>
      </c>
      <c r="I77">
        <f t="shared" si="12"/>
        <v>3.4688226909038367</v>
      </c>
      <c r="J77">
        <f t="shared" si="13"/>
        <v>2.4612493766600494</v>
      </c>
      <c r="K77">
        <f t="shared" si="14"/>
        <v>2.8830721709960878</v>
      </c>
      <c r="L77">
        <f>0.1*E77+0.1*E78+0.3*E79+0.3*E80+0.2*E81</f>
        <v>1.464111086469188</v>
      </c>
      <c r="M77">
        <f t="shared" si="15"/>
        <v>3.5512546900412088</v>
      </c>
      <c r="N77">
        <f t="shared" si="16"/>
        <v>-1.6932012191955277</v>
      </c>
      <c r="O77">
        <f t="shared" si="17"/>
        <v>8.1167987808044728</v>
      </c>
      <c r="P77">
        <f>AVERAGE(N77:N78)</f>
        <v>-0.11649266749605491</v>
      </c>
      <c r="Q77">
        <f>AVERAGE(N77:N79)</f>
        <v>0.73076965560898799</v>
      </c>
    </row>
    <row r="78" spans="1:17" x14ac:dyDescent="0.3">
      <c r="A78">
        <v>608236653857138</v>
      </c>
      <c r="B78">
        <v>0.89543145999999996</v>
      </c>
      <c r="C78">
        <v>1.6424223</v>
      </c>
      <c r="D78">
        <v>11.113884000000001</v>
      </c>
      <c r="E78">
        <f t="shared" si="9"/>
        <v>4.1110556057139682</v>
      </c>
      <c r="F78">
        <f t="shared" si="10"/>
        <v>13.921055605713969</v>
      </c>
      <c r="G78">
        <f t="shared" si="11"/>
        <v>9.8933426367956798</v>
      </c>
      <c r="H78">
        <f>SQRT((0.2*D78+0.3*D79+0.3*D80+0.1*D81+0.1*D82)^2+(0.2*C78+0.3*C79+0.3*C80+0.1*C81+0.1*C82)^2+(0.2*B78+0.3*B79+0.3*B80+0.1*B81+0.1*B82)^2)-9.81</f>
        <v>3.4353189534356385</v>
      </c>
      <c r="I78">
        <f t="shared" si="12"/>
        <v>3.4241717357601935</v>
      </c>
      <c r="J78">
        <f t="shared" si="13"/>
        <v>2.7369521217254338</v>
      </c>
      <c r="K78">
        <f t="shared" si="14"/>
        <v>4.1689029553758177</v>
      </c>
      <c r="L78">
        <f>0.1*E78+0.1*E79+0.3*E80+0.3*E81+0.2*E82</f>
        <v>8.3342636795680325E-2</v>
      </c>
      <c r="M78">
        <f t="shared" si="15"/>
        <v>3.4734710633383719</v>
      </c>
      <c r="N78">
        <f t="shared" si="16"/>
        <v>1.4602158842034179</v>
      </c>
      <c r="O78">
        <f t="shared" si="17"/>
        <v>11.270215884203418</v>
      </c>
      <c r="P78">
        <f>AVERAGE(N78:N79)</f>
        <v>1.9427550930112458</v>
      </c>
      <c r="Q78">
        <f>AVERAGE(N78:N80)</f>
        <v>3.740162921007355</v>
      </c>
    </row>
    <row r="79" spans="1:17" x14ac:dyDescent="0.3">
      <c r="A79">
        <v>608236711721935</v>
      </c>
      <c r="B79">
        <v>2.0638017999999998</v>
      </c>
      <c r="C79">
        <v>1.5753847000000001</v>
      </c>
      <c r="D79">
        <v>11.956643</v>
      </c>
      <c r="E79">
        <f t="shared" si="9"/>
        <v>2.718257468371295</v>
      </c>
      <c r="F79">
        <f t="shared" si="10"/>
        <v>12.528257468371296</v>
      </c>
      <c r="G79">
        <f t="shared" si="11"/>
        <v>8.6078820894964991</v>
      </c>
      <c r="H79">
        <f>SQRT((0.2*D79+0.3*D80+0.3*D81+0.1*D82+0.1*D83)^2+(0.2*C79+0.3*C80+0.3*C81+0.1*C82+0.1*C83)^2+(0.2*B79+0.3*B80+0.3*B81+0.1*B82+0.1*B83)^2)-9.81</f>
        <v>3.3966879337217843</v>
      </c>
      <c r="I79">
        <f t="shared" si="12"/>
        <v>1.4588549586414672</v>
      </c>
      <c r="J79">
        <f t="shared" si="13"/>
        <v>2.1351258056568412</v>
      </c>
      <c r="K79">
        <f t="shared" si="14"/>
        <v>2.7551800831148836</v>
      </c>
      <c r="L79">
        <f>0.1*E79+0.1*E80+0.3*E81+0.3*E82+0.2*E83</f>
        <v>-1.2021179105035014</v>
      </c>
      <c r="M79">
        <f t="shared" si="15"/>
        <v>1.4937990473139169</v>
      </c>
      <c r="N79">
        <f t="shared" si="16"/>
        <v>2.4252943018190738</v>
      </c>
      <c r="O79">
        <f t="shared" si="17"/>
        <v>12.235294301819074</v>
      </c>
      <c r="P79">
        <f>AVERAGE(N79:N80)</f>
        <v>4.8801364394093234</v>
      </c>
      <c r="Q79">
        <f>AVERAGE(N79:N81)</f>
        <v>4.3308765594309246</v>
      </c>
    </row>
    <row r="80" spans="1:17" x14ac:dyDescent="0.3">
      <c r="A80">
        <v>608236773400119</v>
      </c>
      <c r="B80">
        <v>1.4556746</v>
      </c>
      <c r="C80">
        <v>-0.31124622000000002</v>
      </c>
      <c r="D80">
        <v>17.080234999999998</v>
      </c>
      <c r="E80">
        <f t="shared" si="9"/>
        <v>0.63330374974044545</v>
      </c>
      <c r="F80">
        <f t="shared" si="10"/>
        <v>10.443303749740446</v>
      </c>
      <c r="G80">
        <f t="shared" si="11"/>
        <v>7.7780808100738152</v>
      </c>
      <c r="H80">
        <f>SQRT((0.2*D80+0.3*D81+0.3*D82+0.1*D83+0.1*D84)^2+(0.2*C80+0.3*C81+0.3*C82+0.1*C83+0.1*C84)^2+(0.2*B80+0.3*B81+0.3*B82+0.1*B83+0.1*B84)^2)-9.81</f>
        <v>1.8904039816844183</v>
      </c>
      <c r="I80">
        <f t="shared" si="12"/>
        <v>-5.4054108136320167E-2</v>
      </c>
      <c r="J80">
        <f t="shared" si="13"/>
        <v>1.202870713618033</v>
      </c>
      <c r="K80">
        <f t="shared" si="14"/>
        <v>0.6424363921628784</v>
      </c>
      <c r="L80">
        <f>0.1*E80+0.1*E81+0.3*E82+0.3*E83+0.2*E84</f>
        <v>-2.0319191899261861</v>
      </c>
      <c r="M80">
        <f t="shared" si="15"/>
        <v>-4.3123478650868297E-2</v>
      </c>
      <c r="N80">
        <f t="shared" si="16"/>
        <v>7.334978576999573</v>
      </c>
      <c r="O80">
        <f t="shared" si="17"/>
        <v>17.144978576999574</v>
      </c>
      <c r="P80">
        <f>AVERAGE(N80:N81)</f>
        <v>5.2836676882368501</v>
      </c>
      <c r="Q80">
        <f>AVERAGE(N80:N82)</f>
        <v>3.3803108451479216</v>
      </c>
    </row>
    <row r="81" spans="1:17" x14ac:dyDescent="0.3">
      <c r="A81">
        <v>608236831685645</v>
      </c>
      <c r="B81">
        <v>-2.3942016E-2</v>
      </c>
      <c r="C81">
        <v>-0.58418524000000005</v>
      </c>
      <c r="D81">
        <v>13.029245</v>
      </c>
      <c r="E81">
        <f t="shared" si="9"/>
        <v>-1.1675117967447104</v>
      </c>
      <c r="F81">
        <f t="shared" si="10"/>
        <v>8.6424882032552901</v>
      </c>
      <c r="G81">
        <f t="shared" si="11"/>
        <v>7.5293223907329265</v>
      </c>
      <c r="H81">
        <f>SQRT((0.2*D81+0.3*D82+0.3*D83+0.1*D84+0.1*D85)^2+(0.2*C81+0.3*C82+0.3*C83+0.1*C84+0.1*C85)^2+(0.2*B81+0.3*B82+0.3*B83+0.1*B84+0.1*B85)^2)-9.81</f>
        <v>-0.48146823970135344</v>
      </c>
      <c r="I81">
        <f t="shared" si="12"/>
        <v>-1.4717868423118805</v>
      </c>
      <c r="J81">
        <f t="shared" si="13"/>
        <v>-0.78766752790681238</v>
      </c>
      <c r="K81">
        <f t="shared" si="14"/>
        <v>-1.1577104400781502</v>
      </c>
      <c r="L81">
        <f>0.1*E81+0.1*E82+0.3*E83+0.3*E84+0.2*E85</f>
        <v>-2.280677609267074</v>
      </c>
      <c r="M81">
        <f t="shared" si="15"/>
        <v>-1.457742376622994</v>
      </c>
      <c r="N81">
        <f t="shared" si="16"/>
        <v>3.2323567994741271</v>
      </c>
      <c r="O81">
        <f t="shared" si="17"/>
        <v>13.042356799474128</v>
      </c>
      <c r="P81">
        <f>AVERAGE(N81:N82)</f>
        <v>1.4029769792220961</v>
      </c>
      <c r="Q81">
        <f>AVERAGE(N81:N83)</f>
        <v>0.39529393931272178</v>
      </c>
    </row>
    <row r="82" spans="1:17" x14ac:dyDescent="0.3">
      <c r="A82">
        <v>608236892944453</v>
      </c>
      <c r="B82">
        <v>-7.1826050000000002E-2</v>
      </c>
      <c r="C82">
        <v>-0.37828386000000003</v>
      </c>
      <c r="D82">
        <v>9.3756939999999993</v>
      </c>
      <c r="E82">
        <f t="shared" si="9"/>
        <v>-2.1966312825578331</v>
      </c>
      <c r="F82">
        <f t="shared" si="10"/>
        <v>7.6133687174421674</v>
      </c>
      <c r="G82">
        <f t="shared" si="11"/>
        <v>8.0304240653591386</v>
      </c>
      <c r="H82">
        <f>SQRT((0.2*D82+0.3*D83+0.3*D84+0.1*D85+0.1*D86)^2+(0.2*C82+0.3*C83+0.3*C84+0.1*C85+0.1*C86)^2+(0.2*B82+0.3*B83+0.3*B84+0.1*B85+0.1*B86)^2)-9.81</f>
        <v>-1.897538583166364</v>
      </c>
      <c r="I82">
        <f t="shared" si="12"/>
        <v>-2.3696560145903325</v>
      </c>
      <c r="J82">
        <f t="shared" si="13"/>
        <v>-2.0754146143817813</v>
      </c>
      <c r="K82">
        <f t="shared" si="14"/>
        <v>-2.1658294277973633</v>
      </c>
      <c r="L82">
        <f>0.1*E82+0.1*E83+0.3*E84+0.3*E85+0.2*E86</f>
        <v>-1.7795759346408631</v>
      </c>
      <c r="M82">
        <f t="shared" si="15"/>
        <v>-2.3264884509665853</v>
      </c>
      <c r="N82">
        <f t="shared" si="16"/>
        <v>-0.42640284102993498</v>
      </c>
      <c r="O82">
        <f t="shared" si="17"/>
        <v>9.3835971589700655</v>
      </c>
      <c r="P82">
        <f>AVERAGE(N82:N83)</f>
        <v>-1.0232374907679809</v>
      </c>
      <c r="Q82">
        <f>AVERAGE(N82:N84)</f>
        <v>-1.4920158635744036</v>
      </c>
    </row>
    <row r="83" spans="1:17" x14ac:dyDescent="0.3">
      <c r="A83">
        <v>608236950844615</v>
      </c>
      <c r="B83">
        <v>-4.7884032E-2</v>
      </c>
      <c r="C83">
        <v>-0.16280571999999999</v>
      </c>
      <c r="D83">
        <v>8.1881695000000008</v>
      </c>
      <c r="E83">
        <f t="shared" si="9"/>
        <v>-2.6401555426195626</v>
      </c>
      <c r="F83">
        <f t="shared" si="10"/>
        <v>7.1698444573804379</v>
      </c>
      <c r="G83">
        <f t="shared" si="11"/>
        <v>9.2915400910767314</v>
      </c>
      <c r="H83">
        <f>SQRT((0.2*D83+0.3*D84+0.3*D85+0.1*D86+0.1*D87)^2+(0.2*C83+0.3*C84+0.3*C85+0.1*C86+0.1*C87)^2+(0.2*B83+0.3*B84+0.3*B85+0.1*B86+0.1*B87)^2)-9.81</f>
        <v>-2.4775944753437553</v>
      </c>
      <c r="I83">
        <f t="shared" si="12"/>
        <v>-2.7421501169305849</v>
      </c>
      <c r="J83">
        <f t="shared" si="13"/>
        <v>-2.5903038089127461</v>
      </c>
      <c r="K83">
        <f t="shared" si="14"/>
        <v>-2.6006476035812849</v>
      </c>
      <c r="L83">
        <f>0.1*E83+0.1*E84+0.3*E85+0.3*E86+0.2*E87</f>
        <v>-0.51845990892326999</v>
      </c>
      <c r="M83">
        <f t="shared" si="15"/>
        <v>-2.6979040170983808</v>
      </c>
      <c r="N83">
        <f t="shared" si="16"/>
        <v>-1.6200721405060268</v>
      </c>
      <c r="O83">
        <f t="shared" si="17"/>
        <v>8.1899278594939737</v>
      </c>
      <c r="P83">
        <f>AVERAGE(N83:N84)</f>
        <v>-2.0248223748466381</v>
      </c>
      <c r="Q83">
        <f>AVERAGE(N83:N85)</f>
        <v>-2.2222888291634759</v>
      </c>
    </row>
    <row r="84" spans="1:17" x14ac:dyDescent="0.3">
      <c r="A84">
        <v>608237012508684</v>
      </c>
      <c r="B84">
        <v>-0.23942018000000001</v>
      </c>
      <c r="C84">
        <v>0.32561143999999997</v>
      </c>
      <c r="D84">
        <v>7.3693530000000003</v>
      </c>
      <c r="E84">
        <f t="shared" si="9"/>
        <v>-2.6373116883627041</v>
      </c>
      <c r="F84">
        <f t="shared" si="10"/>
        <v>7.1726883116372964</v>
      </c>
      <c r="G84">
        <f t="shared" si="11"/>
        <v>10.879137873576202</v>
      </c>
      <c r="H84">
        <f>SQRT((0.2*D84+0.3*D85+0.3*D86+0.1*D87+0.1*D88)^2+(0.2*C84+0.3*C85+0.3*C86+0.1*C87+0.1*C88)^2+(0.2*B84+0.3*B85+0.3*B86+0.1*B87+0.1*B88)^2)-9.81</f>
        <v>-2.544088661288531</v>
      </c>
      <c r="I84">
        <f t="shared" si="12"/>
        <v>-2.393515571424528</v>
      </c>
      <c r="J84">
        <f t="shared" si="13"/>
        <v>-2.2997339329408062</v>
      </c>
      <c r="K84">
        <f t="shared" si="14"/>
        <v>-2.6038273518846959</v>
      </c>
      <c r="L84">
        <f>0.1*E84+0.1*E85+0.3*E86+0.3*E87+0.2*E88</f>
        <v>1.069137873576202</v>
      </c>
      <c r="M84">
        <f t="shared" si="15"/>
        <v>-2.3619897758606463</v>
      </c>
      <c r="N84">
        <f t="shared" si="16"/>
        <v>-2.4295726091872494</v>
      </c>
      <c r="O84">
        <f t="shared" si="17"/>
        <v>7.3804273908127511</v>
      </c>
      <c r="P84">
        <f>AVERAGE(N84:N85)</f>
        <v>-2.5233971734922007</v>
      </c>
      <c r="Q84">
        <f>AVERAGE(N84:N86)</f>
        <v>-2.6952691968575819</v>
      </c>
    </row>
    <row r="85" spans="1:17" x14ac:dyDescent="0.3">
      <c r="A85">
        <v>608237072289628</v>
      </c>
      <c r="B85">
        <v>0.31124622000000002</v>
      </c>
      <c r="C85">
        <v>0.72783730000000002</v>
      </c>
      <c r="D85">
        <v>7.1490865000000001</v>
      </c>
      <c r="E85">
        <f t="shared" si="9"/>
        <v>-1.8051156602106992</v>
      </c>
      <c r="F85">
        <f t="shared" si="10"/>
        <v>8.0048843397893013</v>
      </c>
      <c r="G85">
        <f t="shared" si="11"/>
        <v>12.016902527942063</v>
      </c>
      <c r="H85">
        <f>SQRT((0.2*D85+0.3*D86+0.3*D87+0.1*D88+0.1*D89)^2+(0.2*C85+0.3*C86+0.3*C87+0.1*C88+0.1*C89)^2+(0.2*B85+0.3*B86+0.3*B87+0.1*B88+0.1*B89)^2)-9.81</f>
        <v>-2.0493845276652403</v>
      </c>
      <c r="I85">
        <f t="shared" si="12"/>
        <v>-0.89638948489405301</v>
      </c>
      <c r="J85">
        <f t="shared" si="13"/>
        <v>-1.1413702687857441</v>
      </c>
      <c r="K85">
        <f t="shared" si="14"/>
        <v>-1.7829883928018893</v>
      </c>
      <c r="L85">
        <f>0.1*E85+0.1*E86+0.3*E87+0.3*E88+0.2*E89</f>
        <v>2.2069025279420638</v>
      </c>
      <c r="M85">
        <f t="shared" si="15"/>
        <v>-0.87662662120625012</v>
      </c>
      <c r="N85">
        <f t="shared" si="16"/>
        <v>-2.6172217377971521</v>
      </c>
      <c r="O85">
        <f t="shared" si="17"/>
        <v>7.1927782622028484</v>
      </c>
      <c r="P85">
        <f>AVERAGE(N85:N86)</f>
        <v>-2.828117490692748</v>
      </c>
      <c r="Q85">
        <f>AVERAGE(N85:N87)</f>
        <v>-2.8788600733175067</v>
      </c>
    </row>
    <row r="86" spans="1:17" x14ac:dyDescent="0.3">
      <c r="A86">
        <v>608237131908956</v>
      </c>
      <c r="B86">
        <v>1.3024458000000001</v>
      </c>
      <c r="C86">
        <v>1.2210429</v>
      </c>
      <c r="D86">
        <v>6.5313819999999998</v>
      </c>
      <c r="E86">
        <f t="shared" si="9"/>
        <v>0.18415476224448746</v>
      </c>
      <c r="F86">
        <f t="shared" si="10"/>
        <v>9.994154762244488</v>
      </c>
      <c r="G86">
        <f t="shared" si="11"/>
        <v>12.055169197235941</v>
      </c>
      <c r="H86">
        <f>SQRT((0.2*D86+0.3*D87+0.3*D88+0.1*D89+0.1*D90)^2+(0.2*C86+0.3*C87+0.3*C88+0.1*C89+0.1*C90)^2+(0.2*B86+0.3*B87+0.3*B88+0.1*B89+0.1*B90)^2)-9.81</f>
        <v>-0.72779817239330491</v>
      </c>
      <c r="I86">
        <f t="shared" si="12"/>
        <v>1.3865952580567331</v>
      </c>
      <c r="J86">
        <f t="shared" si="13"/>
        <v>0.47156113089879881</v>
      </c>
      <c r="K86">
        <f t="shared" si="14"/>
        <v>0.20384321337213374</v>
      </c>
      <c r="L86">
        <f>0.1*E86+0.1*E87+0.3*E88+0.3*E89+0.2*E90</f>
        <v>2.2451691972359402</v>
      </c>
      <c r="M86">
        <f t="shared" si="15"/>
        <v>1.4042709923242984</v>
      </c>
      <c r="N86">
        <f t="shared" si="16"/>
        <v>-3.0390132435883439</v>
      </c>
      <c r="O86">
        <f t="shared" si="17"/>
        <v>6.7709867564116566</v>
      </c>
      <c r="P86">
        <f>AVERAGE(N86:N87)</f>
        <v>-3.0096792410776838</v>
      </c>
      <c r="Q86">
        <f>AVERAGE(N86:N88)</f>
        <v>-2.0922908215777825</v>
      </c>
    </row>
    <row r="87" spans="1:17" x14ac:dyDescent="0.3">
      <c r="A87">
        <v>608237191843962</v>
      </c>
      <c r="B87">
        <v>0.81402856000000001</v>
      </c>
      <c r="C87">
        <v>1.4796165999999999</v>
      </c>
      <c r="D87">
        <v>6.6175733000000001</v>
      </c>
      <c r="E87">
        <f t="shared" si="9"/>
        <v>2.4778754178241016</v>
      </c>
      <c r="F87">
        <f t="shared" si="10"/>
        <v>12.287875417824102</v>
      </c>
      <c r="G87">
        <f t="shared" si="11"/>
        <v>11.072179113296674</v>
      </c>
      <c r="H87">
        <f>SQRT((0.2*D87+0.3*D88+0.3*D89+0.1*D90+0.1*D91)^2+(0.2*C87+0.3*C88+0.3*C89+0.1*C90+0.1*C91)^2+(0.2*B87+0.3*B88+0.3*B89+0.1*B90+0.1*B91)^2)-9.81</f>
        <v>1.2728634284686109</v>
      </c>
      <c r="I87">
        <f t="shared" si="12"/>
        <v>3.1435392706428154</v>
      </c>
      <c r="J87">
        <f t="shared" si="13"/>
        <v>1.9370394961322006</v>
      </c>
      <c r="K87">
        <f t="shared" si="14"/>
        <v>2.4887590462590921</v>
      </c>
      <c r="L87">
        <f>0.1*E87+0.1*E88+0.3*E89+0.3*E90+0.2*E91</f>
        <v>1.2621791132966742</v>
      </c>
      <c r="M87">
        <f t="shared" si="15"/>
        <v>3.1554556677590146</v>
      </c>
      <c r="N87">
        <f t="shared" si="16"/>
        <v>-2.9803452385670237</v>
      </c>
      <c r="O87">
        <f t="shared" si="17"/>
        <v>6.8296547614329768</v>
      </c>
      <c r="P87">
        <f>AVERAGE(N87:N88)</f>
        <v>-1.6189296105725015</v>
      </c>
      <c r="Q87">
        <f>AVERAGE(N87:N89)</f>
        <v>2.1304665077999847E-2</v>
      </c>
    </row>
    <row r="88" spans="1:17" x14ac:dyDescent="0.3">
      <c r="A88">
        <v>608237251587458</v>
      </c>
      <c r="B88">
        <v>0.32082300000000002</v>
      </c>
      <c r="C88">
        <v>1.4077904999999999</v>
      </c>
      <c r="D88">
        <v>9.4427319999999995</v>
      </c>
      <c r="E88">
        <f t="shared" si="9"/>
        <v>3.5738577720648284</v>
      </c>
      <c r="F88">
        <f t="shared" si="10"/>
        <v>13.383857772064829</v>
      </c>
      <c r="G88">
        <f t="shared" si="11"/>
        <v>9.5620836623085275</v>
      </c>
      <c r="H88">
        <f>SQRT((0.2*D88+0.3*D89+0.3*D90+0.1*D91+0.1*D92)^2+(0.2*C88+0.3*C89+0.3*C90+0.1*C91+0.1*C92)^2+(0.2*B88+0.3*B89+0.3*B90+0.1*B91+0.1*B92)^2)-9.81</f>
        <v>2.9077593884825088</v>
      </c>
      <c r="I88">
        <f t="shared" si="12"/>
        <v>3.0308751679654904</v>
      </c>
      <c r="J88">
        <f t="shared" si="13"/>
        <v>2.3652834002477636</v>
      </c>
      <c r="K88">
        <f t="shared" si="14"/>
        <v>3.5854564308203631</v>
      </c>
      <c r="L88">
        <f>0.1*E88+0.1*E89+0.3*E90+0.3*E91+0.2*E92</f>
        <v>-0.24791633769147436</v>
      </c>
      <c r="M88">
        <f t="shared" si="15"/>
        <v>3.0491516093057416</v>
      </c>
      <c r="N88">
        <f t="shared" si="16"/>
        <v>-0.25751398257797931</v>
      </c>
      <c r="O88">
        <f t="shared" si="17"/>
        <v>9.5524860174220212</v>
      </c>
      <c r="P88">
        <f>AVERAGE(N88:N89)</f>
        <v>1.5221296169005116</v>
      </c>
      <c r="Q88">
        <f>AVERAGE(N88:N90)</f>
        <v>2.8363015285995545</v>
      </c>
    </row>
    <row r="89" spans="1:17" x14ac:dyDescent="0.3">
      <c r="A89">
        <v>608237311391735</v>
      </c>
      <c r="B89">
        <v>0.58897363999999996</v>
      </c>
      <c r="C89">
        <v>1.3455414000000001</v>
      </c>
      <c r="D89">
        <v>13.029245</v>
      </c>
      <c r="E89">
        <f t="shared" si="9"/>
        <v>2.7673933038600307</v>
      </c>
      <c r="F89">
        <f t="shared" si="10"/>
        <v>12.577393303860031</v>
      </c>
      <c r="G89">
        <f t="shared" si="11"/>
        <v>8.2180708083968845</v>
      </c>
      <c r="H89">
        <f>SQRT((0.2*D89+0.3*D90+0.3*D91+0.1*D92+0.1*D93)^2+(0.2*C89+0.3*C90+0.3*C91+0.1*C92+0.1*C93)^2+(0.2*B89+0.3*B90+0.3*B91+0.1*B92+0.1*B93)^2)-9.81</f>
        <v>3.3104272476379464</v>
      </c>
      <c r="I89">
        <f t="shared" si="12"/>
        <v>1.543855532030431</v>
      </c>
      <c r="J89">
        <f t="shared" si="13"/>
        <v>2.0859107749799701</v>
      </c>
      <c r="K89">
        <f t="shared" si="14"/>
        <v>2.7901325567136657</v>
      </c>
      <c r="L89">
        <f>0.1*E89+0.1*E90+0.3*E91+0.3*E92+0.2*E93</f>
        <v>-1.5919291916031157</v>
      </c>
      <c r="M89">
        <f t="shared" si="15"/>
        <v>1.5717251121460514</v>
      </c>
      <c r="N89">
        <f t="shared" si="16"/>
        <v>3.3017732163790026</v>
      </c>
      <c r="O89">
        <f t="shared" si="17"/>
        <v>13.111773216379003</v>
      </c>
      <c r="P89">
        <f>AVERAGE(N89:N90)</f>
        <v>4.3832092841883217</v>
      </c>
      <c r="Q89">
        <f>AVERAGE(N89:N91)</f>
        <v>4.3376662217264181</v>
      </c>
    </row>
    <row r="90" spans="1:17" x14ac:dyDescent="0.3">
      <c r="A90">
        <v>608237369268928</v>
      </c>
      <c r="B90">
        <v>1.0007763000000001</v>
      </c>
      <c r="C90">
        <v>1.2114661</v>
      </c>
      <c r="D90">
        <v>15.1936035</v>
      </c>
      <c r="E90">
        <f t="shared" si="9"/>
        <v>0.38295428225811889</v>
      </c>
      <c r="F90">
        <f t="shared" si="10"/>
        <v>10.192954282258119</v>
      </c>
      <c r="G90">
        <f t="shared" si="11"/>
        <v>7.3779975182790913</v>
      </c>
      <c r="H90">
        <f>SQRT((0.2*D90+0.3*D91+0.3*D92+0.1*D93+0.1*D94)^2+(0.2*C90+0.3*C91+0.3*C92+0.1*C93+0.1*C94)^2+(0.2*B90+0.3*B91+0.3*B92+0.1*B93+0.1*B94)^2)-9.81</f>
        <v>1.6027316860362948</v>
      </c>
      <c r="I90">
        <f t="shared" si="12"/>
        <v>-0.4393191757940027</v>
      </c>
      <c r="J90">
        <f t="shared" si="13"/>
        <v>0.77947043721346709</v>
      </c>
      <c r="K90">
        <f t="shared" si="14"/>
        <v>0.41229958037225228</v>
      </c>
      <c r="L90">
        <f>0.1*E90+0.1*E91+0.3*E92+0.3*E93+0.2*E94</f>
        <v>-2.4320024817209092</v>
      </c>
      <c r="M90">
        <f t="shared" si="15"/>
        <v>-0.41127060637958179</v>
      </c>
      <c r="N90">
        <f t="shared" si="16"/>
        <v>5.4646453519976408</v>
      </c>
      <c r="O90">
        <f t="shared" si="17"/>
        <v>15.274645351997641</v>
      </c>
      <c r="P90">
        <f>AVERAGE(N90:N91)</f>
        <v>4.8556127244001255</v>
      </c>
      <c r="Q90">
        <f>AVERAGE(N90:N92)</f>
        <v>2.9560052350760238</v>
      </c>
    </row>
    <row r="91" spans="1:17" x14ac:dyDescent="0.3">
      <c r="A91">
        <v>608237429016434</v>
      </c>
      <c r="B91">
        <v>0.11492168</v>
      </c>
      <c r="C91">
        <v>1.2401964999999999</v>
      </c>
      <c r="D91">
        <v>14.001291</v>
      </c>
      <c r="E91">
        <f t="shared" si="9"/>
        <v>-1.4404924076383185</v>
      </c>
      <c r="F91">
        <f t="shared" si="10"/>
        <v>8.369507592361682</v>
      </c>
      <c r="G91">
        <f t="shared" si="11"/>
        <v>7.3886584067059253</v>
      </c>
      <c r="H91">
        <f>SQRT((0.2*D91+0.3*D92+0.3*D93+0.1*D94+0.1*D95)^2+(0.2*C91+0.3*C92+0.3*C93+0.1*C94+0.1*C95)^2+(0.2*B91+0.3*B92+0.3*B93+0.1*B94+0.1*B95)^2)-9.81</f>
        <v>-0.61827529013610061</v>
      </c>
      <c r="I91">
        <f t="shared" si="12"/>
        <v>-1.886101865836765</v>
      </c>
      <c r="J91">
        <f t="shared" si="13"/>
        <v>-1.0632469068406891</v>
      </c>
      <c r="K91">
        <f t="shared" si="14"/>
        <v>-1.404412331278448</v>
      </c>
      <c r="L91">
        <f>0.1*E91+0.1*E92+0.3*E93+0.3*E94+0.2*E95</f>
        <v>-2.4213415932940761</v>
      </c>
      <c r="M91">
        <f t="shared" si="15"/>
        <v>-1.8454308964152277</v>
      </c>
      <c r="N91">
        <f t="shared" si="16"/>
        <v>4.2465800968026102</v>
      </c>
      <c r="O91">
        <f t="shared" si="17"/>
        <v>14.056580096802611</v>
      </c>
      <c r="P91">
        <f>AVERAGE(N91:N92)</f>
        <v>1.7016851766152152</v>
      </c>
      <c r="Q91">
        <f>AVERAGE(N91:N93)</f>
        <v>0.59124369997557358</v>
      </c>
    </row>
    <row r="92" spans="1:17" x14ac:dyDescent="0.3">
      <c r="A92">
        <v>608237488811857</v>
      </c>
      <c r="B92">
        <v>1.3263878</v>
      </c>
      <c r="C92">
        <v>1.3934253000000001</v>
      </c>
      <c r="D92">
        <v>8.7579899999999995</v>
      </c>
      <c r="E92">
        <f t="shared" si="9"/>
        <v>-2.8239000383495014</v>
      </c>
      <c r="F92">
        <f t="shared" si="10"/>
        <v>6.9860999616504991</v>
      </c>
      <c r="G92">
        <f t="shared" si="11"/>
        <v>8.1260076366901792</v>
      </c>
      <c r="H92">
        <f>SQRT((0.2*D92+0.3*D93+0.3*D94+0.1*D95+0.1*D96)^2+(0.2*C92+0.3*C93+0.3*C94+0.1*C95+0.1*C96)^2+(0.2*B92+0.3*B93+0.3*B94+0.1*B95+0.1*B96)^2)-9.81</f>
        <v>-2.3830031609888183</v>
      </c>
      <c r="I92">
        <f t="shared" si="12"/>
        <v>-3.0639689423853689</v>
      </c>
      <c r="J92">
        <f t="shared" si="13"/>
        <v>-2.6300376385857582</v>
      </c>
      <c r="K92">
        <f t="shared" si="14"/>
        <v>-2.7862501315332775</v>
      </c>
      <c r="L92">
        <f>0.1*E92+0.1*E93+0.3*E94+0.3*E95+0.2*E96</f>
        <v>-1.6839923633098206</v>
      </c>
      <c r="M92">
        <f t="shared" si="15"/>
        <v>-3.0299071435001745</v>
      </c>
      <c r="N92">
        <f t="shared" si="16"/>
        <v>-0.8432097435721797</v>
      </c>
      <c r="O92">
        <f t="shared" si="17"/>
        <v>8.9667902564278208</v>
      </c>
      <c r="P92">
        <f>AVERAGE(N92:N93)</f>
        <v>-1.2364244984379447</v>
      </c>
      <c r="Q92">
        <f>AVERAGE(N92:N94)</f>
        <v>-1.8918470859533632</v>
      </c>
    </row>
    <row r="93" spans="1:17" x14ac:dyDescent="0.3">
      <c r="A93">
        <v>608237548689571</v>
      </c>
      <c r="B93">
        <v>1.292869</v>
      </c>
      <c r="C93">
        <v>0.95768070000000005</v>
      </c>
      <c r="D93">
        <v>8.0205760000000001</v>
      </c>
      <c r="E93">
        <f t="shared" si="9"/>
        <v>-3.1382310820929238</v>
      </c>
      <c r="F93">
        <f t="shared" si="10"/>
        <v>6.6717689179070767</v>
      </c>
      <c r="G93">
        <f t="shared" si="11"/>
        <v>9.4122750492496365</v>
      </c>
      <c r="H93">
        <f>SQRT((0.2*D93+0.3*D94+0.3*D95+0.1*D96+0.1*D97)^2+(0.2*C93+0.3*C94+0.3*C95+0.1*C96+0.1*C97)^2+(0.2*B93+0.3*B94+0.3*B95+0.1*B96+0.1*B97)^2)-9.81</f>
        <v>-2.9048108428126724</v>
      </c>
      <c r="I93">
        <f t="shared" si="12"/>
        <v>-2.9276565312341143</v>
      </c>
      <c r="J93">
        <f t="shared" si="13"/>
        <v>-2.695782703331643</v>
      </c>
      <c r="K93">
        <f t="shared" si="14"/>
        <v>-3.1113111809495262</v>
      </c>
      <c r="L93">
        <f>0.1*E93+0.1*E94+0.3*E95+0.3*E96+0.2*E97</f>
        <v>-0.39772495075036329</v>
      </c>
      <c r="M93">
        <f t="shared" si="15"/>
        <v>-2.8998236399739374</v>
      </c>
      <c r="N93">
        <f t="shared" si="16"/>
        <v>-1.6296392533037096</v>
      </c>
      <c r="O93">
        <f t="shared" si="17"/>
        <v>8.1803607466962909</v>
      </c>
      <c r="P93">
        <f>AVERAGE(N93:N94)</f>
        <v>-2.416165757143955</v>
      </c>
      <c r="Q93">
        <f>AVERAGE(N93:N95)</f>
        <v>-2.837557967182466</v>
      </c>
    </row>
    <row r="94" spans="1:17" x14ac:dyDescent="0.3">
      <c r="A94">
        <v>608237610286504</v>
      </c>
      <c r="B94">
        <v>-0.15801730999999999</v>
      </c>
      <c r="C94">
        <v>0.88585460000000005</v>
      </c>
      <c r="D94">
        <v>6.5457473000000004</v>
      </c>
      <c r="E94">
        <f t="shared" si="9"/>
        <v>-2.6880466652508082</v>
      </c>
      <c r="F94">
        <f t="shared" si="10"/>
        <v>7.1219533347491923</v>
      </c>
      <c r="G94">
        <f t="shared" si="11"/>
        <v>10.828124363650646</v>
      </c>
      <c r="H94">
        <f>SQRT((0.2*D94+0.3*D95+0.3*D96+0.1*D97+0.1*D98)^2+(0.2*C94+0.3*C95+0.3*C96+0.1*C97+0.1*C98)^2+(0.2*B94+0.3*B95+0.3*B96+0.1*B97+0.1*B98)^2)-9.81</f>
        <v>-2.8993036723546233</v>
      </c>
      <c r="I94">
        <f t="shared" si="12"/>
        <v>-2.026768959037998</v>
      </c>
      <c r="J94">
        <f t="shared" si="13"/>
        <v>-2.2374491019300455</v>
      </c>
      <c r="K94">
        <f t="shared" si="14"/>
        <v>-2.6760031713263617</v>
      </c>
      <c r="L94">
        <f>0.1*E94+0.1*E95+0.3*E96+0.3*E97+0.2*E98</f>
        <v>1.0181243636506445</v>
      </c>
      <c r="M94">
        <f t="shared" si="15"/>
        <v>-2.0153947778487189</v>
      </c>
      <c r="N94">
        <f t="shared" si="16"/>
        <v>-3.2026922609842003</v>
      </c>
      <c r="O94">
        <f t="shared" si="17"/>
        <v>6.6073077390158002</v>
      </c>
      <c r="P94">
        <f>AVERAGE(N94:N95)</f>
        <v>-3.4415173241218446</v>
      </c>
      <c r="Q94">
        <f>AVERAGE(N94:N96)</f>
        <v>-3.4905312983136945</v>
      </c>
    </row>
    <row r="95" spans="1:17" x14ac:dyDescent="0.3">
      <c r="A95">
        <v>608237670054791</v>
      </c>
      <c r="B95">
        <v>-0.33518824000000003</v>
      </c>
      <c r="C95">
        <v>1.4460979</v>
      </c>
      <c r="D95">
        <v>5.9471970000000001</v>
      </c>
      <c r="E95">
        <f t="shared" si="9"/>
        <v>-1.2350951224608711</v>
      </c>
      <c r="F95">
        <f t="shared" si="10"/>
        <v>8.5749048775391294</v>
      </c>
      <c r="G95">
        <f t="shared" si="11"/>
        <v>12.000239240201324</v>
      </c>
      <c r="H95">
        <f>SQRT((0.2*D95+0.3*D96+0.3*D97+0.1*D98+0.1*D99)^2+(0.2*C95+0.3*C96+0.3*C97+0.1*C98+0.1*C99)^2+(0.2*B95+0.3*B96+0.3*B97+0.1*B98+0.1*B99)^2)-9.81</f>
        <v>-1.8976588307508875</v>
      </c>
      <c r="I95">
        <f t="shared" si="12"/>
        <v>-0.47637004067809308</v>
      </c>
      <c r="J95">
        <f t="shared" si="13"/>
        <v>-1.1397238799380691</v>
      </c>
      <c r="K95">
        <f t="shared" si="14"/>
        <v>-1.2264384983701055</v>
      </c>
      <c r="L95">
        <f>0.1*E95+0.1*E96+0.3*E97+0.3*E98+0.2*E99</f>
        <v>2.1902392402013238</v>
      </c>
      <c r="M95">
        <f t="shared" si="15"/>
        <v>-0.47015321737083565</v>
      </c>
      <c r="N95">
        <f t="shared" si="16"/>
        <v>-3.6803423872594889</v>
      </c>
      <c r="O95">
        <f t="shared" si="17"/>
        <v>6.1296576127405116</v>
      </c>
      <c r="P95">
        <f>AVERAGE(N95:N96)</f>
        <v>-3.6344508169784411</v>
      </c>
      <c r="Q95">
        <f>AVERAGE(N95:N97)</f>
        <v>-2.8161672085824301</v>
      </c>
    </row>
    <row r="96" spans="1:17" x14ac:dyDescent="0.3">
      <c r="A96">
        <v>608237729835891</v>
      </c>
      <c r="B96">
        <v>6.7037650000000004E-2</v>
      </c>
      <c r="C96">
        <v>1.6615759999999999</v>
      </c>
      <c r="D96">
        <v>5.9950809999999999</v>
      </c>
      <c r="E96">
        <f t="shared" si="9"/>
        <v>0.44581642523962905</v>
      </c>
      <c r="F96">
        <f t="shared" si="10"/>
        <v>10.25581642523963</v>
      </c>
      <c r="G96">
        <f t="shared" si="11"/>
        <v>12.513286734977674</v>
      </c>
      <c r="H96">
        <f>SQRT((0.2*D96+0.3*D97+0.3*D98+0.1*D99+0.1*D100)^2+(0.2*C96+0.3*C97+0.3*C98+0.1*C99+0.1*C100)^2+(0.2*B96+0.3*B97+0.3*B98+0.1*B99+0.1*B100)^2)-9.81</f>
        <v>-0.3126851394565886</v>
      </c>
      <c r="I96">
        <f t="shared" si="12"/>
        <v>1.1232680545639973</v>
      </c>
      <c r="J96">
        <f t="shared" si="13"/>
        <v>0.36470631290752742</v>
      </c>
      <c r="K96">
        <f t="shared" si="14"/>
        <v>0.45247509437460548</v>
      </c>
      <c r="L96">
        <f>0.1*E96+0.1*E97+0.3*E98+0.3*E99+0.2*E100</f>
        <v>2.7032867349776737</v>
      </c>
      <c r="M96">
        <f t="shared" si="15"/>
        <v>1.1315038367616022</v>
      </c>
      <c r="N96">
        <f t="shared" si="16"/>
        <v>-3.5885592466973932</v>
      </c>
      <c r="O96">
        <f t="shared" si="17"/>
        <v>6.2214407533026073</v>
      </c>
      <c r="P96">
        <f>AVERAGE(N96:N97)</f>
        <v>-2.3840796192439004</v>
      </c>
      <c r="Q96">
        <f>AVERAGE(N96:N98)</f>
        <v>-1.4171256486259498</v>
      </c>
    </row>
    <row r="97" spans="1:17" x14ac:dyDescent="0.3">
      <c r="A97">
        <v>608237789630168</v>
      </c>
      <c r="B97">
        <v>-0.67995329999999998</v>
      </c>
      <c r="C97">
        <v>1.5849614999999999</v>
      </c>
      <c r="D97">
        <v>8.4563210000000009</v>
      </c>
      <c r="E97">
        <f t="shared" si="9"/>
        <v>2.1084321657519123</v>
      </c>
      <c r="F97">
        <f t="shared" si="10"/>
        <v>11.918432165751913</v>
      </c>
      <c r="G97">
        <f t="shared" si="11"/>
        <v>12.199795017472027</v>
      </c>
      <c r="H97">
        <f>SQRT((0.2*D97+0.3*D98+0.3*D99+0.1*D100+0.1*D101)^2+(0.2*C97+0.3*C98+0.3*C99+0.1*C100+0.1*C101)^2+(0.2*B97+0.3*B98+0.3*B99+0.1*B100+0.1*B101)^2)-9.81</f>
        <v>1.431231174317535</v>
      </c>
      <c r="I97">
        <f t="shared" si="12"/>
        <v>2.6661333241037362</v>
      </c>
      <c r="J97">
        <f t="shared" si="13"/>
        <v>1.9895353452986786</v>
      </c>
      <c r="K97">
        <f t="shared" si="14"/>
        <v>2.1260417792287738</v>
      </c>
      <c r="L97">
        <f>0.1*E97+0.1*E98+0.3*E99+0.3*E100+0.2*E101</f>
        <v>2.3897950174720273</v>
      </c>
      <c r="M97">
        <f t="shared" si="15"/>
        <v>2.6910973858266729</v>
      </c>
      <c r="N97">
        <f t="shared" si="16"/>
        <v>-1.1795999917904076</v>
      </c>
      <c r="O97">
        <f t="shared" si="17"/>
        <v>8.6304000082095929</v>
      </c>
      <c r="P97">
        <f>AVERAGE(N97:N98)</f>
        <v>-0.33140884959022809</v>
      </c>
      <c r="Q97">
        <f>AVERAGE(N97:N99)</f>
        <v>0.53836452657149714</v>
      </c>
    </row>
    <row r="98" spans="1:17" x14ac:dyDescent="0.3">
      <c r="A98">
        <v>608237849175278</v>
      </c>
      <c r="B98">
        <v>-0.63206923000000004</v>
      </c>
      <c r="C98">
        <v>1.9919758000000001</v>
      </c>
      <c r="D98">
        <v>10.113108</v>
      </c>
      <c r="E98">
        <f t="shared" si="9"/>
        <v>3.2208198256217493</v>
      </c>
      <c r="F98">
        <f t="shared" si="10"/>
        <v>13.03081982562175</v>
      </c>
      <c r="G98">
        <f t="shared" si="11"/>
        <v>11.270406644628927</v>
      </c>
      <c r="H98">
        <f>SQRT((0.2*D98+0.3*D99+0.3*D100+0.1*D101+0.1*D102)^2+(0.2*C98+0.3*C99+0.3*C100+0.1*C101+0.1*C102)^2+(0.2*B98+0.3*B99+0.3*B100+0.1*B101+0.1*B102)^2)-9.81</f>
        <v>2.6577558321015431</v>
      </c>
      <c r="I98">
        <f t="shared" si="12"/>
        <v>3.3564512416640966</v>
      </c>
      <c r="J98">
        <f t="shared" si="13"/>
        <v>2.786466632758545</v>
      </c>
      <c r="K98">
        <f t="shared" si="14"/>
        <v>3.2693760174026627</v>
      </c>
      <c r="L98">
        <f>0.1*E98+0.1*E99+0.3*E100+0.3*E101+0.2*E102</f>
        <v>1.4604066446289266</v>
      </c>
      <c r="M98">
        <f t="shared" si="15"/>
        <v>3.4193520798096317</v>
      </c>
      <c r="N98">
        <f t="shared" si="16"/>
        <v>0.51678229260995145</v>
      </c>
      <c r="O98">
        <f t="shared" si="17"/>
        <v>10.326782292609952</v>
      </c>
      <c r="P98">
        <f>AVERAGE(N98:N99)</f>
        <v>1.3973467857524495</v>
      </c>
      <c r="Q98">
        <f>AVERAGE(N98:N100)</f>
        <v>2.2147506724331536</v>
      </c>
    </row>
    <row r="99" spans="1:17" x14ac:dyDescent="0.3">
      <c r="A99">
        <v>608237909182888</v>
      </c>
      <c r="B99">
        <v>-1.2354080999999999</v>
      </c>
      <c r="C99">
        <v>2.6384102999999999</v>
      </c>
      <c r="D99">
        <v>11.731588</v>
      </c>
      <c r="E99">
        <f t="shared" si="9"/>
        <v>3.3519575625567484</v>
      </c>
      <c r="F99">
        <f t="shared" si="10"/>
        <v>13.161957562556749</v>
      </c>
      <c r="G99">
        <f t="shared" si="11"/>
        <v>10.043878960429641</v>
      </c>
      <c r="H99">
        <f>SQRT((0.2*D99+0.3*D100+0.3*D101+0.1*D102+0.1*D103)^2+(0.2*C99+0.3*C100+0.3*C101+0.1*C102+0.1*C103)^2+(0.2*B99+0.3*B100+0.3*B101+0.1*B102+0.1*B103)^2)-9.81</f>
        <v>3.2024997119868903</v>
      </c>
      <c r="I99">
        <f t="shared" si="12"/>
        <v>2.7775089886345725</v>
      </c>
      <c r="J99">
        <f t="shared" si="13"/>
        <v>2.6136931914564094</v>
      </c>
      <c r="K99">
        <f t="shared" si="14"/>
        <v>3.4147800931416286</v>
      </c>
      <c r="L99">
        <f>0.1*E99+0.1*E100+0.3*E101+0.3*E102+0.2*E103</f>
        <v>0.23387896042963996</v>
      </c>
      <c r="M99">
        <f t="shared" si="15"/>
        <v>2.8459020131037427</v>
      </c>
      <c r="N99">
        <f t="shared" si="16"/>
        <v>2.2779112788949476</v>
      </c>
      <c r="O99">
        <f t="shared" si="17"/>
        <v>12.087911278894948</v>
      </c>
      <c r="P99">
        <f>AVERAGE(N99:N100)</f>
        <v>3.0637348623447549</v>
      </c>
      <c r="Q99">
        <f>AVERAGE(N99:N101)</f>
        <v>3.5743869721262791</v>
      </c>
    </row>
    <row r="100" spans="1:17" x14ac:dyDescent="0.3">
      <c r="A100">
        <v>608237968486227</v>
      </c>
      <c r="B100">
        <v>-0.60333884000000004</v>
      </c>
      <c r="C100">
        <v>2.3846250000000002</v>
      </c>
      <c r="D100">
        <v>13.436260000000001</v>
      </c>
      <c r="E100">
        <f t="shared" si="9"/>
        <v>2.3801432971248531</v>
      </c>
      <c r="F100">
        <f t="shared" si="10"/>
        <v>12.190143297124854</v>
      </c>
      <c r="G100">
        <f t="shared" si="11"/>
        <v>8.8610694847496703</v>
      </c>
      <c r="H100">
        <f>SQRT((0.2*D100+0.3*D101+0.3*D102+0.1*D103+0.1*D104)^2+(0.2*C100+0.3*C101+0.3*C102+0.1*C103+0.1*C104)^2+(0.2*B100+0.3*B101+0.3*B102+0.1*B103+0.1*B104)^2)-9.81</f>
        <v>2.941250775759455</v>
      </c>
      <c r="I100">
        <f t="shared" si="12"/>
        <v>1.5672771844874376</v>
      </c>
      <c r="J100">
        <f t="shared" si="13"/>
        <v>2.1267047487121982</v>
      </c>
      <c r="K100">
        <f t="shared" si="14"/>
        <v>2.441031780029967</v>
      </c>
      <c r="L100">
        <f>0.1*E100+0.1*E101+0.3*E102+0.3*E103+0.2*E104</f>
        <v>-0.94893051525033112</v>
      </c>
      <c r="M100">
        <f t="shared" si="15"/>
        <v>1.6301378114352272</v>
      </c>
      <c r="N100">
        <f t="shared" si="16"/>
        <v>3.8495584457945622</v>
      </c>
      <c r="O100">
        <f t="shared" si="17"/>
        <v>13.659558445794563</v>
      </c>
      <c r="P100">
        <f>AVERAGE(N100:N101)</f>
        <v>4.2226248187419451</v>
      </c>
      <c r="Q100">
        <f>AVERAGE(N100:N102)</f>
        <v>3.8255962648512543</v>
      </c>
    </row>
    <row r="101" spans="1:17" x14ac:dyDescent="0.3">
      <c r="A101">
        <v>608238028722848</v>
      </c>
      <c r="B101">
        <v>-0.65601129999999996</v>
      </c>
      <c r="C101">
        <v>0.93373865</v>
      </c>
      <c r="D101">
        <v>14.360422</v>
      </c>
      <c r="E101">
        <f t="shared" si="9"/>
        <v>0.68619780215090209</v>
      </c>
      <c r="F101">
        <f t="shared" si="10"/>
        <v>10.496197802150903</v>
      </c>
      <c r="G101">
        <f t="shared" si="11"/>
        <v>7.9383603203879272</v>
      </c>
      <c r="H101">
        <f>SQRT((0.2*D101+0.3*D102+0.3*D103+0.1*D104+0.1*D105)^2+(0.2*C101+0.3*C102+0.3*C103+0.1*C104+0.1*C105)^2+(0.2*B101+0.3*B102+0.3*B103+0.1*B104+0.1*B105)^2)-9.81</f>
        <v>1.4925353930074774</v>
      </c>
      <c r="I101">
        <f t="shared" si="12"/>
        <v>0.20157777778552166</v>
      </c>
      <c r="J101">
        <f t="shared" si="13"/>
        <v>1.0028099629546752</v>
      </c>
      <c r="K101">
        <f t="shared" si="14"/>
        <v>0.72186078467957437</v>
      </c>
      <c r="L101">
        <f>0.1*E101+0.1*E102+0.3*E103+0.3*E104+0.2*E105</f>
        <v>-1.8716396796120733</v>
      </c>
      <c r="M101">
        <f t="shared" si="15"/>
        <v>0.23288976477400991</v>
      </c>
      <c r="N101">
        <f t="shared" si="16"/>
        <v>4.5956911916893279</v>
      </c>
      <c r="O101">
        <f t="shared" si="17"/>
        <v>14.405691191689328</v>
      </c>
      <c r="P101">
        <f>AVERAGE(N101:N102)</f>
        <v>3.8136151743796001</v>
      </c>
      <c r="Q101">
        <f>AVERAGE(N101:N103)</f>
        <v>2.4507200095981201</v>
      </c>
    </row>
    <row r="102" spans="1:17" x14ac:dyDescent="0.3">
      <c r="A102">
        <v>608238088499312</v>
      </c>
      <c r="B102">
        <v>-2.0877439999999998</v>
      </c>
      <c r="C102">
        <v>-0.36870705999999998</v>
      </c>
      <c r="D102">
        <v>12.665327</v>
      </c>
      <c r="E102">
        <f t="shared" si="9"/>
        <v>-0.58386711985824924</v>
      </c>
      <c r="F102">
        <f t="shared" si="10"/>
        <v>9.2261328801417513</v>
      </c>
      <c r="G102">
        <f t="shared" si="11"/>
        <v>7.5646568075202705</v>
      </c>
      <c r="H102">
        <f>SQRT((0.2*D102+0.3*D103+0.3*D104+0.1*D105+0.1*D106)^2+(0.2*C102+0.3*C103+0.3*C104+0.1*C105+0.1*C106)^2+(0.2*B102+0.3*B103+0.3*B104+0.1*B105+0.1*B106)^2)-9.81</f>
        <v>-0.10322954608050416</v>
      </c>
      <c r="I102">
        <f t="shared" si="12"/>
        <v>-1.061352268096579</v>
      </c>
      <c r="J102">
        <f t="shared" si="13"/>
        <v>-0.58264960418479816</v>
      </c>
      <c r="K102">
        <f t="shared" si="14"/>
        <v>-0.54825906234203381</v>
      </c>
      <c r="L102">
        <f>0.1*E102+0.1*E103+0.3*E104+0.3*E105+0.2*E106</f>
        <v>-2.24534319247973</v>
      </c>
      <c r="M102">
        <f t="shared" si="15"/>
        <v>-1.0211712013171983</v>
      </c>
      <c r="N102">
        <f t="shared" si="16"/>
        <v>3.0315391570698722</v>
      </c>
      <c r="O102">
        <f t="shared" si="17"/>
        <v>12.841539157069873</v>
      </c>
      <c r="P102">
        <f>AVERAGE(N102:N103)</f>
        <v>1.3782344185525162</v>
      </c>
      <c r="Q102">
        <f>AVERAGE(N102:N104)</f>
        <v>0.84994327329389152</v>
      </c>
    </row>
    <row r="103" spans="1:17" x14ac:dyDescent="0.3">
      <c r="A103">
        <v>608238148281141</v>
      </c>
      <c r="B103">
        <v>-0.39264907999999998</v>
      </c>
      <c r="C103">
        <v>-0.48362875</v>
      </c>
      <c r="D103">
        <v>9.5145579999999992</v>
      </c>
      <c r="E103">
        <f t="shared" si="9"/>
        <v>-1.8501516511315801</v>
      </c>
      <c r="F103">
        <f t="shared" si="10"/>
        <v>7.9598483488684204</v>
      </c>
      <c r="G103">
        <f t="shared" si="11"/>
        <v>7.7947377615035291</v>
      </c>
      <c r="H103">
        <f>SQRT((0.2*D103+0.3*D104+0.3*D105+0.1*D106+0.1*D107)^2+(0.2*C103+0.3*C104+0.3*C105+0.1*C106+0.1*C107)^2+(0.2*B103+0.3*B104+0.3*B105+0.1*B106+0.1*B107)^2)-9.81</f>
        <v>-1.3799417095832638</v>
      </c>
      <c r="I103">
        <f t="shared" si="12"/>
        <v>-2.2933634678344781</v>
      </c>
      <c r="J103">
        <f t="shared" si="13"/>
        <v>-1.8307389782299666</v>
      </c>
      <c r="K103">
        <f t="shared" si="14"/>
        <v>-1.8183522409967074</v>
      </c>
      <c r="L103">
        <f>0.1*E103+0.1*E104+0.3*E105+0.3*E106+0.2*E107</f>
        <v>-2.0152622384964709</v>
      </c>
      <c r="M103">
        <f t="shared" si="15"/>
        <v>-2.2554817342450368</v>
      </c>
      <c r="N103">
        <f t="shared" si="16"/>
        <v>-0.27507031996483988</v>
      </c>
      <c r="O103">
        <f t="shared" si="17"/>
        <v>9.5349296800351606</v>
      </c>
      <c r="P103">
        <f>AVERAGE(N103:N104)</f>
        <v>-0.24085466859409888</v>
      </c>
      <c r="Q103">
        <f>AVERAGE(N103:N105)</f>
        <v>-0.80277056063848384</v>
      </c>
    </row>
    <row r="104" spans="1:17" x14ac:dyDescent="0.3">
      <c r="A104">
        <v>608238208066824</v>
      </c>
      <c r="B104">
        <v>0.41180267999999998</v>
      </c>
      <c r="C104">
        <v>-0.49799395000000002</v>
      </c>
      <c r="D104">
        <v>9.5815950000000001</v>
      </c>
      <c r="E104">
        <f t="shared" si="9"/>
        <v>-2.6267949694047896</v>
      </c>
      <c r="F104">
        <f t="shared" si="10"/>
        <v>7.1832050305952109</v>
      </c>
      <c r="G104">
        <f t="shared" si="11"/>
        <v>8.5769249673237269</v>
      </c>
      <c r="H104">
        <f>SQRT((0.2*D104+0.3*D105+0.3*D106+0.1*D107+0.1*D108)^2+(0.2*C104+0.3*C105+0.3*C106+0.1*C107+0.1*C108)^2+(0.2*B104+0.3*B105+0.3*B106+0.1*B107+0.1*B108)^2)-9.81</f>
        <v>-2.1952687411223009</v>
      </c>
      <c r="I104">
        <f t="shared" si="12"/>
        <v>-2.6599242721623657</v>
      </c>
      <c r="J104">
        <f t="shared" si="13"/>
        <v>-2.2379158531141119</v>
      </c>
      <c r="K104">
        <f t="shared" si="14"/>
        <v>-2.5899899857984976</v>
      </c>
      <c r="L104">
        <f>0.1*E104+0.1*E105+0.3*E106+0.3*E107+0.2*E108</f>
        <v>-1.2330750326762732</v>
      </c>
      <c r="M104">
        <f t="shared" si="15"/>
        <v>-2.6171903841280559</v>
      </c>
      <c r="N104">
        <f t="shared" si="16"/>
        <v>-0.20663901722335787</v>
      </c>
      <c r="O104">
        <f t="shared" si="17"/>
        <v>9.6033609827766426</v>
      </c>
      <c r="P104">
        <f>AVERAGE(N104:N105)</f>
        <v>-1.0666206809753058</v>
      </c>
      <c r="Q104">
        <f>AVERAGE(N104:N106)</f>
        <v>-1.8058232480544005</v>
      </c>
    </row>
    <row r="105" spans="1:17" x14ac:dyDescent="0.3">
      <c r="A105">
        <v>608238267439330</v>
      </c>
      <c r="B105">
        <v>7.1826050000000002E-2</v>
      </c>
      <c r="C105">
        <v>0.31124622000000002</v>
      </c>
      <c r="D105">
        <v>7.8769235999999996</v>
      </c>
      <c r="E105">
        <f t="shared" si="9"/>
        <v>-2.6939438084021399</v>
      </c>
      <c r="F105">
        <f t="shared" si="10"/>
        <v>7.1160561915978606</v>
      </c>
      <c r="G105">
        <f t="shared" si="11"/>
        <v>9.7806016353278551</v>
      </c>
      <c r="H105">
        <f>SQRT((0.2*D105+0.3*D106+0.3*D107+0.1*D108+0.1*D109)^2+(0.2*C105+0.3*C106+0.3*C107+0.1*C108+0.1*C109)^2+(0.2*B105+0.3*B106+0.3*B107+0.1*B108+0.1*B109)^2)-9.81</f>
        <v>-2.6740606957876674</v>
      </c>
      <c r="I105">
        <f t="shared" si="12"/>
        <v>-2.3499734582399903</v>
      </c>
      <c r="J105">
        <f t="shared" si="13"/>
        <v>-2.3354676775292917</v>
      </c>
      <c r="K105">
        <f t="shared" si="14"/>
        <v>-2.6665771594238921</v>
      </c>
      <c r="L105">
        <f>0.1*E105+0.1*E106+0.3*E107+0.3*E108+0.2*E109</f>
        <v>-2.9398364672146682E-2</v>
      </c>
      <c r="M105">
        <f t="shared" si="15"/>
        <v>-2.3188189337992102</v>
      </c>
      <c r="N105">
        <f t="shared" si="16"/>
        <v>-1.9266023447272538</v>
      </c>
      <c r="O105">
        <f t="shared" si="17"/>
        <v>7.8833976552727467</v>
      </c>
      <c r="P105">
        <f>AVERAGE(N105:N106)</f>
        <v>-2.605415363469922</v>
      </c>
      <c r="Q105">
        <f>AVERAGE(N105:N107)</f>
        <v>-2.8103795463870553</v>
      </c>
    </row>
    <row r="106" spans="1:17" x14ac:dyDescent="0.3">
      <c r="A106">
        <v>608238327619544</v>
      </c>
      <c r="B106">
        <v>0.23463175999999999</v>
      </c>
      <c r="C106">
        <v>0.86191260000000003</v>
      </c>
      <c r="D106">
        <v>6.4643445000000002</v>
      </c>
      <c r="E106">
        <f t="shared" si="9"/>
        <v>-2.0285984101933412</v>
      </c>
      <c r="F106">
        <f t="shared" si="10"/>
        <v>7.7814015898066593</v>
      </c>
      <c r="G106">
        <f t="shared" si="11"/>
        <v>11.012663829216892</v>
      </c>
      <c r="H106">
        <f>SQRT((0.2*D106+0.3*D107+0.3*D108+0.1*D109+0.1*D110)^2+(0.2*C106+0.3*C107+0.3*C108+0.1*C109+0.1*C110)^2+(0.2*B106+0.3*B107+0.3*B108+0.1*B109+0.1*B110)^2)-9.81</f>
        <v>-2.375830710273946</v>
      </c>
      <c r="I106">
        <f t="shared" si="12"/>
        <v>-1.5413717430907141</v>
      </c>
      <c r="J106">
        <f t="shared" si="13"/>
        <v>-1.8901434886492376</v>
      </c>
      <c r="K106">
        <f t="shared" si="14"/>
        <v>-2.0097270381817083</v>
      </c>
      <c r="L106">
        <f>0.1*E106+0.1*E107+0.3*E108+0.3*E109+0.2*E110</f>
        <v>1.2026638292168923</v>
      </c>
      <c r="M106">
        <f t="shared" si="15"/>
        <v>-1.5172327414514084</v>
      </c>
      <c r="N106">
        <f t="shared" si="16"/>
        <v>-3.2842283822125902</v>
      </c>
      <c r="O106">
        <f t="shared" si="17"/>
        <v>6.5257716177874103</v>
      </c>
      <c r="P106">
        <f>AVERAGE(N106:N107)</f>
        <v>-3.2522681472169555</v>
      </c>
      <c r="Q106">
        <f>AVERAGE(N106:N108)</f>
        <v>-2.9223543641493399</v>
      </c>
    </row>
    <row r="107" spans="1:17" x14ac:dyDescent="0.3">
      <c r="A107">
        <v>608238385480071</v>
      </c>
      <c r="B107">
        <v>-0.30645781999999999</v>
      </c>
      <c r="C107">
        <v>1.4269442999999999</v>
      </c>
      <c r="D107">
        <v>6.4260373</v>
      </c>
      <c r="E107">
        <f t="shared" si="9"/>
        <v>-0.75402455432094939</v>
      </c>
      <c r="F107">
        <f t="shared" si="10"/>
        <v>9.0559754456790511</v>
      </c>
      <c r="G107">
        <f t="shared" si="11"/>
        <v>11.855587725827533</v>
      </c>
      <c r="H107">
        <f>SQRT((0.2*D107+0.3*D108+0.3*D109+0.1*D110+0.1*D111)^2+(0.2*C107+0.3*C108+0.3*C109+0.1*C110+0.1*C111)^2+(0.2*B107+0.3*B108+0.3*B109+0.1*B110+0.1*B111)^2)-9.81</f>
        <v>-1.2418878111583833</v>
      </c>
      <c r="I107">
        <f t="shared" si="12"/>
        <v>-0.12373178451116473</v>
      </c>
      <c r="J107">
        <f t="shared" si="13"/>
        <v>-0.61039906846568215</v>
      </c>
      <c r="K107">
        <f t="shared" si="14"/>
        <v>-0.73068237725267804</v>
      </c>
      <c r="L107">
        <f>0.1*E107+0.1*E108+0.3*E109+0.3*E110+0.2*E111</f>
        <v>2.0455877258275321</v>
      </c>
      <c r="M107">
        <f t="shared" si="15"/>
        <v>-9.9015853516554064E-2</v>
      </c>
      <c r="N107">
        <f t="shared" si="16"/>
        <v>-3.2203079122213207</v>
      </c>
      <c r="O107">
        <f t="shared" si="17"/>
        <v>6.5896920877786798</v>
      </c>
      <c r="P107">
        <f>AVERAGE(N107:N108)</f>
        <v>-2.7414173551177146</v>
      </c>
      <c r="Q107">
        <f>AVERAGE(N107:N109)</f>
        <v>-2.0824206501361382</v>
      </c>
    </row>
    <row r="108" spans="1:17" x14ac:dyDescent="0.3">
      <c r="A108">
        <v>608238447158306</v>
      </c>
      <c r="B108">
        <v>-2.873042E-2</v>
      </c>
      <c r="C108">
        <v>1.9440918</v>
      </c>
      <c r="D108">
        <v>7.2927384000000002</v>
      </c>
      <c r="E108">
        <f t="shared" si="9"/>
        <v>0.6689286722935357</v>
      </c>
      <c r="F108">
        <f t="shared" si="10"/>
        <v>10.478928672293536</v>
      </c>
      <c r="G108">
        <f t="shared" si="11"/>
        <v>11.764580411197032</v>
      </c>
      <c r="H108">
        <f>SQRT((0.2*D108+0.3*D109+0.3*D110+0.1*D111+0.1*D112)^2+(0.2*C108+0.3*C109+0.3*C110+0.1*C111+0.1*C112)^2+(0.2*B108+0.3*B109+0.3*B110+0.1*B111+0.1*B112)^2)-9.81</f>
        <v>3.3167768106588724E-2</v>
      </c>
      <c r="I108">
        <f t="shared" si="12"/>
        <v>1.4182230875317305</v>
      </c>
      <c r="J108">
        <f t="shared" si="13"/>
        <v>0.77852458797456947</v>
      </c>
      <c r="K108">
        <f t="shared" si="14"/>
        <v>0.70641550090856353</v>
      </c>
      <c r="L108">
        <f>0.1*E108+0.1*E109+0.3*E110+0.3*E111+0.2*E112</f>
        <v>1.9545804111970315</v>
      </c>
      <c r="M108">
        <f t="shared" si="15"/>
        <v>1.4568265348567975</v>
      </c>
      <c r="N108">
        <f t="shared" si="16"/>
        <v>-2.2625267980141084</v>
      </c>
      <c r="O108">
        <f t="shared" si="17"/>
        <v>7.5474732019858921</v>
      </c>
      <c r="P108">
        <f>AVERAGE(N108:N109)</f>
        <v>-1.5134770190935467</v>
      </c>
      <c r="Q108">
        <f>AVERAGE(N108:N110)</f>
        <v>-0.94013951364884674</v>
      </c>
    </row>
    <row r="109" spans="1:17" x14ac:dyDescent="0.3">
      <c r="A109">
        <v>608238506890448</v>
      </c>
      <c r="B109">
        <v>-1.1779473</v>
      </c>
      <c r="C109">
        <v>2.3942017999999998</v>
      </c>
      <c r="D109">
        <v>8.6430679999999995</v>
      </c>
      <c r="E109">
        <f t="shared" si="9"/>
        <v>2.3419231089781274</v>
      </c>
      <c r="F109">
        <f t="shared" si="10"/>
        <v>12.151923108978128</v>
      </c>
      <c r="G109">
        <f t="shared" si="11"/>
        <v>10.950848412860175</v>
      </c>
      <c r="H109">
        <f>SQRT((0.2*D109+0.3*D110+0.3*D111+0.1*D112+0.1*D113)^2+(0.2*C109+0.3*C110+0.3*C111+0.1*C112+0.1*C113)^2+(0.2*B109+0.3*B110+0.3*B111+0.1*B112+0.1*B113)^2)-9.81</f>
        <v>1.5836517553311911</v>
      </c>
      <c r="I109">
        <f t="shared" si="12"/>
        <v>2.8136978618938553</v>
      </c>
      <c r="J109">
        <f t="shared" si="13"/>
        <v>2.0453707900739584</v>
      </c>
      <c r="K109">
        <f t="shared" si="14"/>
        <v>2.3922394371309355</v>
      </c>
      <c r="L109">
        <f>0.1*E109+0.1*E110+0.3*E111+0.3*E112+0.2*E113</f>
        <v>1.1408484128601741</v>
      </c>
      <c r="M109">
        <f t="shared" si="15"/>
        <v>2.8710688086785749</v>
      </c>
      <c r="N109">
        <f t="shared" si="16"/>
        <v>-0.76442724017298502</v>
      </c>
      <c r="O109">
        <f t="shared" si="17"/>
        <v>9.0455727598270155</v>
      </c>
      <c r="P109">
        <f>AVERAGE(N109:N110)</f>
        <v>-0.27894587146621586</v>
      </c>
      <c r="Q109">
        <f>AVERAGE(N109:N111)</f>
        <v>0.84176131966705314</v>
      </c>
    </row>
    <row r="110" spans="1:17" x14ac:dyDescent="0.3">
      <c r="A110">
        <v>608238566773579</v>
      </c>
      <c r="B110">
        <v>0.21068975000000001</v>
      </c>
      <c r="C110">
        <v>2.6815060000000002</v>
      </c>
      <c r="D110">
        <v>9.6486330000000002</v>
      </c>
      <c r="E110">
        <f t="shared" si="9"/>
        <v>2.8883529564341117</v>
      </c>
      <c r="F110">
        <f t="shared" si="10"/>
        <v>12.698352956434112</v>
      </c>
      <c r="G110">
        <f t="shared" si="11"/>
        <v>9.5771131916138028</v>
      </c>
      <c r="H110">
        <f>SQRT((0.2*D110+0.3*D111+0.3*D112+0.1*D113+0.1*D114)^2+(0.2*C110+0.3*C111+0.3*C112+0.1*C113+0.1*C114)^2+(0.2*B110+0.3*B111+0.3*B112+0.1*B113+0.1*B114)^2)-9.81</f>
        <v>2.4063639803868782</v>
      </c>
      <c r="I110">
        <f t="shared" si="12"/>
        <v>2.5158348334165943</v>
      </c>
      <c r="J110">
        <f t="shared" si="13"/>
        <v>2.0271497200378796</v>
      </c>
      <c r="K110">
        <f t="shared" si="14"/>
        <v>2.9267729608378499</v>
      </c>
      <c r="L110">
        <f>0.1*E110+0.1*E111+0.3*E112+0.3*E113+0.2*E114</f>
        <v>-0.23288680838619891</v>
      </c>
      <c r="M110">
        <f t="shared" si="15"/>
        <v>2.5549220120599845</v>
      </c>
      <c r="N110">
        <f t="shared" si="16"/>
        <v>0.20653549724055331</v>
      </c>
      <c r="O110">
        <f t="shared" si="17"/>
        <v>10.016535497240554</v>
      </c>
      <c r="P110">
        <f>AVERAGE(N110:N111)</f>
        <v>1.6448555995870722</v>
      </c>
      <c r="Q110">
        <f>AVERAGE(N110:N112)</f>
        <v>2.3842513645968206</v>
      </c>
    </row>
    <row r="111" spans="1:17" x14ac:dyDescent="0.3">
      <c r="A111">
        <v>608238624625355</v>
      </c>
      <c r="B111">
        <v>-0.19632453999999999</v>
      </c>
      <c r="C111">
        <v>2.3798366</v>
      </c>
      <c r="D111">
        <v>12.670114999999999</v>
      </c>
      <c r="E111">
        <f t="shared" si="9"/>
        <v>2.4250724720330101</v>
      </c>
      <c r="F111">
        <f t="shared" si="10"/>
        <v>12.235072472033011</v>
      </c>
      <c r="G111">
        <f t="shared" si="11"/>
        <v>8.0959796280078251</v>
      </c>
      <c r="H111">
        <f>SQRT((0.2*D111+0.3*D112+0.3*D113+0.1*D114+0.1*D115)^2+(0.2*C111+0.3*C112+0.3*C113+0.1*C114+0.1*C115)^2+(0.2*B111+0.3*B112+0.3*B113+0.1*B114+0.1*B115)^2)-9.81</f>
        <v>2.7925743423141256</v>
      </c>
      <c r="I111">
        <f t="shared" si="12"/>
        <v>1.400356135038642</v>
      </c>
      <c r="J111">
        <f t="shared" si="13"/>
        <v>1.7690545922624246</v>
      </c>
      <c r="K111">
        <f t="shared" si="14"/>
        <v>2.4496142930265283</v>
      </c>
      <c r="L111">
        <f>0.1*E111+0.1*E112+0.3*E113+0.3*E114+0.2*E115</f>
        <v>-1.7140203719921743</v>
      </c>
      <c r="M111">
        <f t="shared" si="15"/>
        <v>1.4232424285839833</v>
      </c>
      <c r="N111">
        <f t="shared" si="16"/>
        <v>3.083175701933591</v>
      </c>
      <c r="O111">
        <f t="shared" si="17"/>
        <v>12.893175701933592</v>
      </c>
      <c r="P111">
        <f>AVERAGE(N111:N112)</f>
        <v>3.4731092982749541</v>
      </c>
      <c r="Q111">
        <f>AVERAGE(N111:N113)</f>
        <v>3.7203935388613796</v>
      </c>
    </row>
    <row r="112" spans="1:17" x14ac:dyDescent="0.3">
      <c r="A112">
        <v>608238684805361</v>
      </c>
      <c r="B112">
        <v>0.85233579999999998</v>
      </c>
      <c r="C112">
        <v>1.3934253000000001</v>
      </c>
      <c r="D112">
        <v>13.575124000000001</v>
      </c>
      <c r="E112">
        <f t="shared" si="9"/>
        <v>0.29733802264864373</v>
      </c>
      <c r="F112">
        <f t="shared" si="10"/>
        <v>10.107338022648644</v>
      </c>
      <c r="G112">
        <f t="shared" si="11"/>
        <v>6.1303550961955393</v>
      </c>
      <c r="H112">
        <f>SQRT((0.2*D112+0.3*D113+0.3*D114+0.1*D115+0.1*D116)^2+(0.2*C112+0.3*C113+0.3*C114+0.1*C115+0.1*C116)^2+(0.2*B112+0.3*B113+0.3*B114+0.1*B115+0.1*B116)^2)-9.81</f>
        <v>1.3219096365554552</v>
      </c>
      <c r="I112">
        <f t="shared" si="12"/>
        <v>-0.42514576396544257</v>
      </c>
      <c r="J112">
        <f t="shared" si="13"/>
        <v>0.59943445447441235</v>
      </c>
      <c r="K112">
        <f t="shared" si="14"/>
        <v>0.31630231840122341</v>
      </c>
      <c r="L112">
        <f>0.1*E112+0.1*E113+0.3*E114+0.3*E115+0.2*E116</f>
        <v>-3.6796449038044612</v>
      </c>
      <c r="M112">
        <f t="shared" si="15"/>
        <v>-0.40471572118677662</v>
      </c>
      <c r="N112">
        <f t="shared" si="16"/>
        <v>3.8630428946163171</v>
      </c>
      <c r="O112">
        <f t="shared" si="17"/>
        <v>13.673042894616318</v>
      </c>
      <c r="P112">
        <f>AVERAGE(N112:N113)</f>
        <v>4.0390024573252736</v>
      </c>
      <c r="Q112">
        <f>AVERAGE(N112:N114)</f>
        <v>2.3635840011291926</v>
      </c>
    </row>
    <row r="113" spans="1:17" x14ac:dyDescent="0.3">
      <c r="A113">
        <v>608238746064638</v>
      </c>
      <c r="B113">
        <v>3.3518825000000002E-2</v>
      </c>
      <c r="C113">
        <v>0.35434186000000001</v>
      </c>
      <c r="D113">
        <v>14.020445</v>
      </c>
      <c r="E113">
        <f t="shared" si="9"/>
        <v>-0.99451171042773012</v>
      </c>
      <c r="F113">
        <f t="shared" si="10"/>
        <v>8.8154882895722704</v>
      </c>
      <c r="G113">
        <f t="shared" si="11"/>
        <v>4.1100888050401165</v>
      </c>
      <c r="H113">
        <f>SQRT((0.2*D113+0.3*D114+0.3*D115+0.1*D116+0.1*D117)^2+(0.2*C113+0.3*C114+0.3*C115+0.1*C116+0.1*C117)^2+(0.2*B113+0.3*B114+0.3*B115+0.1*B116+0.1*B117)^2)-9.81</f>
        <v>-0.27382908116585547</v>
      </c>
      <c r="I113">
        <f t="shared" si="12"/>
        <v>-1.2175144034138548</v>
      </c>
      <c r="J113">
        <f t="shared" si="13"/>
        <v>-0.49999224090942995</v>
      </c>
      <c r="K113">
        <f t="shared" si="14"/>
        <v>-0.97525545481474629</v>
      </c>
      <c r="L113">
        <f>0.1*E113+0.1*E114+0.3*E115+0.3*E116+0.2*E117</f>
        <v>-5.699911194959884</v>
      </c>
      <c r="M113">
        <f t="shared" si="15"/>
        <v>-1.1981997821383792</v>
      </c>
      <c r="N113">
        <f t="shared" si="16"/>
        <v>4.2149620200342302</v>
      </c>
      <c r="O113">
        <f t="shared" si="17"/>
        <v>14.024962020034231</v>
      </c>
      <c r="P113">
        <f>AVERAGE(N113:N114)</f>
        <v>1.6138545543856306</v>
      </c>
      <c r="Q113">
        <f>AVERAGE(N113:N115)</f>
        <v>0.67641609675311065</v>
      </c>
    </row>
    <row r="114" spans="1:17" x14ac:dyDescent="0.3">
      <c r="A114">
        <v>608238805845113</v>
      </c>
      <c r="B114">
        <v>0.77572140000000001</v>
      </c>
      <c r="C114">
        <v>0.93373865</v>
      </c>
      <c r="D114">
        <v>8.7388359999999992</v>
      </c>
      <c r="E114">
        <f t="shared" si="9"/>
        <v>-2.775386224495926</v>
      </c>
      <c r="F114">
        <f t="shared" si="10"/>
        <v>7.0346137755040745</v>
      </c>
      <c r="G114">
        <f t="shared" si="11"/>
        <v>2.2036205517219885</v>
      </c>
      <c r="H114">
        <f>SQRT((0.2*D114+0.3*D115+0.3*D116+0.1*D117+0.1*D118)^2+(0.2*C114+0.3*C115+0.3*C116+0.1*C117+0.1*C118)^2+(0.2*B114+0.3*B115+0.3*B116+0.1*B117+0.1*B118)^2)-9.81</f>
        <v>-2.555858273066212</v>
      </c>
      <c r="I114">
        <f t="shared" si="12"/>
        <v>-3.518359724094128</v>
      </c>
      <c r="J114">
        <f t="shared" si="13"/>
        <v>-3.2996750068282275</v>
      </c>
      <c r="K114">
        <f t="shared" si="14"/>
        <v>-1.7782509491502902</v>
      </c>
      <c r="L114" t="e">
        <f>0.1*E114+0.1*E115+0.3*E116+0.3*E117+0.2*#REF!</f>
        <v>#REF!</v>
      </c>
      <c r="M114">
        <f t="shared" si="15"/>
        <v>-1.5431184738808579</v>
      </c>
      <c r="N114">
        <f t="shared" si="16"/>
        <v>-0.98725291126296888</v>
      </c>
      <c r="O114">
        <f t="shared" si="17"/>
        <v>8.8227470887370316</v>
      </c>
      <c r="P114">
        <f>AVERAGE(N114:N115)</f>
        <v>-1.092856864887449</v>
      </c>
      <c r="Q114">
        <f>AVERAGE(N114:N116)</f>
        <v>-1.6565747327905693</v>
      </c>
    </row>
    <row r="115" spans="1:17" x14ac:dyDescent="0.3">
      <c r="A115">
        <v>608238865627098</v>
      </c>
      <c r="B115">
        <v>0.21547815000000001</v>
      </c>
      <c r="C115">
        <v>0.63206923000000004</v>
      </c>
      <c r="D115">
        <v>8.5856080000000006</v>
      </c>
      <c r="E115">
        <f t="shared" si="9"/>
        <v>-4.2764602049162139</v>
      </c>
      <c r="F115">
        <f t="shared" si="10"/>
        <v>5.5335397950837866</v>
      </c>
      <c r="G115">
        <f t="shared" si="11"/>
        <v>1.032532780374491</v>
      </c>
      <c r="H115">
        <f>SQRT((0.2*D115+0.3*D116+0.3*D117+0.1*D118+0.1*D119)^2+(0.2*C115+0.3*C116+0.3*C117+0.1*C118+0.1*C119)^2+(0.2*B115+0.3*B116+0.3*B117+0.1*B118+0.1*B119)^2)-9.81</f>
        <v>-3.5341035180904568</v>
      </c>
      <c r="I115">
        <f t="shared" si="12"/>
        <v>-5.7963005860690648</v>
      </c>
      <c r="J115">
        <f t="shared" si="13"/>
        <v>-5.0535238166994647</v>
      </c>
      <c r="K115">
        <f t="shared" si="14"/>
        <v>-1.329106789336322</v>
      </c>
      <c r="L115" t="e">
        <f>0.1*E115+0.1*E116+0.3*E117+0.3*#REF!+0.2*#REF!</f>
        <v>#REF!</v>
      </c>
      <c r="M115">
        <f t="shared" si="15"/>
        <v>-0.88759108903519923</v>
      </c>
      <c r="N115">
        <f t="shared" si="16"/>
        <v>-1.1984608185119292</v>
      </c>
      <c r="O115">
        <f t="shared" si="17"/>
        <v>8.6115391814880713</v>
      </c>
      <c r="P115">
        <f>AVERAGE(N115:N116)</f>
        <v>-1.9912356435543694</v>
      </c>
      <c r="Q115">
        <f>AVERAGE(N115:N117)</f>
        <v>-1.8712059405077188</v>
      </c>
    </row>
    <row r="116" spans="1:17" x14ac:dyDescent="0.3">
      <c r="A116">
        <v>608238925405437</v>
      </c>
      <c r="B116">
        <v>-0.66079969999999999</v>
      </c>
      <c r="C116">
        <v>0.76614450000000001</v>
      </c>
      <c r="D116">
        <v>6.9527616999999999</v>
      </c>
      <c r="E116">
        <f t="shared" si="9"/>
        <v>-7.4718680310145515</v>
      </c>
      <c r="F116">
        <f t="shared" si="10"/>
        <v>2.3381319689854489</v>
      </c>
      <c r="G116">
        <f t="shared" si="11"/>
        <v>0.31560173155440074</v>
      </c>
      <c r="H116">
        <f>SQRT((0.2*D116+0.3*D117+0.3*D118+0.1*D119+0.1*D120)^2+(0.2*C116+0.3*C117+0.3*C118+0.1*C119+0.1*C120)^2+(0.2*B116+0.3*B117+0.3*B118+0.1*B119+0.1*B120)^2)-9.81</f>
        <v>-5.951578135845752</v>
      </c>
      <c r="I116">
        <f t="shared" si="12"/>
        <v>-8.289698465251842</v>
      </c>
      <c r="J116">
        <f t="shared" si="13"/>
        <v>-6.7693969305036816</v>
      </c>
      <c r="K116">
        <f t="shared" si="14"/>
        <v>-0.60463035374256457</v>
      </c>
      <c r="L116" t="e">
        <f>0.1*E116+0.1*E117+0.3*#REF!+0.3*#REF!+0.2*E120</f>
        <v>#REF!</v>
      </c>
      <c r="M116">
        <f t="shared" si="15"/>
        <v>-0.44151570030112275</v>
      </c>
      <c r="N116">
        <f t="shared" si="16"/>
        <v>-2.7840104685968097</v>
      </c>
      <c r="O116">
        <f t="shared" si="17"/>
        <v>7.0259895314031908</v>
      </c>
      <c r="P116">
        <f>AVERAGE(N116:N117)</f>
        <v>-2.2075785015056137</v>
      </c>
    </row>
    <row r="117" spans="1:17" x14ac:dyDescent="0.3">
      <c r="A117">
        <v>608238983274714</v>
      </c>
      <c r="B117">
        <v>-0.51714753999999996</v>
      </c>
      <c r="C117">
        <v>0.86670100000000005</v>
      </c>
      <c r="D117">
        <v>8.1163434999999993</v>
      </c>
      <c r="E117">
        <f t="shared" si="9"/>
        <v>-8.9921146534414422</v>
      </c>
      <c r="F117">
        <f t="shared" si="10"/>
        <v>0.81788534655855827</v>
      </c>
      <c r="G117">
        <f t="shared" si="11"/>
        <v>8.1788534655855838E-2</v>
      </c>
      <c r="H117">
        <f>SQRT((0.2*D117+0.3*D118+0.3*D119+0.1*D120+0.1*D121)^2+(0.2*C117+0.3*C118+0.3*C119+0.1*C120+0.1*C121)^2+(0.2*B117+0.3*B118+0.3*B119+0.1*B120+0.1*B121)^2)-9.81</f>
        <v>-8.174229306882884</v>
      </c>
      <c r="I117">
        <f t="shared" si="12"/>
        <v>-8.9921146534414422</v>
      </c>
      <c r="J117">
        <f t="shared" si="13"/>
        <v>-8.174229306882884</v>
      </c>
      <c r="K117">
        <f t="shared" si="14"/>
        <v>-0.1631146534414418</v>
      </c>
      <c r="L117" t="e">
        <f>0.1*E117+0.1*#REF!+0.3*#REF!+0.3*E120+0.2*E121</f>
        <v>#REF!</v>
      </c>
      <c r="M117">
        <f t="shared" si="15"/>
        <v>-0.1631146534414418</v>
      </c>
      <c r="N117">
        <f t="shared" si="16"/>
        <v>-1.6311465344144178</v>
      </c>
      <c r="O117">
        <f t="shared" si="17"/>
        <v>8.1788534655855827</v>
      </c>
    </row>
  </sheetData>
  <conditionalFormatting sqref="N1:N1048576 I2:J117 E2:E117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P1:P104857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Q1:Q1048576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E1:M1">
    <cfRule type="cellIs" dxfId="13" priority="15" operator="greaterThan">
      <formula>0</formula>
    </cfRule>
    <cfRule type="cellIs" dxfId="12" priority="16" operator="lessThan">
      <formula>0</formula>
    </cfRule>
  </conditionalFormatting>
  <conditionalFormatting sqref="H2:H11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L2:L117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K2:K117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:M117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O2:O117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F2:G11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stappen ui in de hand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 Vanhauwaert</dc:creator>
  <cp:lastModifiedBy>Arthur Saelens</cp:lastModifiedBy>
  <cp:lastPrinted>2022-10-25T16:53:24Z</cp:lastPrinted>
  <dcterms:created xsi:type="dcterms:W3CDTF">2022-10-25T16:53:26Z</dcterms:created>
  <dcterms:modified xsi:type="dcterms:W3CDTF">2022-11-03T15:10:19Z</dcterms:modified>
</cp:coreProperties>
</file>