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ure Kinetics\"/>
    </mc:Choice>
  </mc:AlternateContent>
  <xr:revisionPtr revIDLastSave="0" documentId="13_ncr:1_{A5C1F01F-7003-4936-B535-91E3B46F8D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_Benedetto" sheetId="14" r:id="rId1"/>
  </sheets>
  <definedNames>
    <definedName name="solver_adj" localSheetId="0" hidden="1">Di_Benedetto!$B$3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Di_Benedetto!#REF!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4" l="1"/>
  <c r="Q13" i="14"/>
  <c r="R6" i="14"/>
  <c r="Q6" i="14"/>
  <c r="R7" i="14"/>
  <c r="Q7" i="14"/>
  <c r="Q12" i="14" l="1"/>
  <c r="R11" i="14" l="1"/>
  <c r="Q11" i="14"/>
  <c r="R9" i="14"/>
  <c r="Q9" i="14"/>
  <c r="R8" i="14"/>
  <c r="Q8" i="14"/>
  <c r="R10" i="14"/>
  <c r="Q10" i="14"/>
  <c r="R12" i="14"/>
  <c r="R5" i="14"/>
  <c r="R4" i="14"/>
  <c r="Q5" i="14"/>
  <c r="Q3" i="14"/>
  <c r="B1" i="14" s="1"/>
  <c r="R3" i="14"/>
  <c r="Q4" i="14" l="1"/>
  <c r="B2" i="14" l="1"/>
</calcChain>
</file>

<file path=xl/sharedStrings.xml><?xml version="1.0" encoding="utf-8"?>
<sst xmlns="http://schemas.openxmlformats.org/spreadsheetml/2006/main" count="28" uniqueCount="28">
  <si>
    <t>alpha</t>
  </si>
  <si>
    <t>Tgo</t>
  </si>
  <si>
    <t>Tg00</t>
  </si>
  <si>
    <t>data</t>
  </si>
  <si>
    <t>0-50</t>
  </si>
  <si>
    <t>0-60</t>
  </si>
  <si>
    <t>0-70</t>
  </si>
  <si>
    <t>0-80</t>
  </si>
  <si>
    <t>0-90</t>
  </si>
  <si>
    <t>0-100</t>
  </si>
  <si>
    <t>0-110</t>
  </si>
  <si>
    <t>0-120</t>
  </si>
  <si>
    <t>0-130</t>
  </si>
  <si>
    <t>0-153</t>
  </si>
  <si>
    <t>Tg0</t>
  </si>
  <si>
    <t>Average</t>
  </si>
  <si>
    <t>Tg 50</t>
  </si>
  <si>
    <t>Tg 60</t>
  </si>
  <si>
    <t>Tg 70</t>
  </si>
  <si>
    <t>Tg 80</t>
  </si>
  <si>
    <t>Tg 90</t>
  </si>
  <si>
    <t>Tg 100</t>
  </si>
  <si>
    <t>Tg 110</t>
  </si>
  <si>
    <t>Tg 120</t>
  </si>
  <si>
    <t>Tg 130</t>
  </si>
  <si>
    <t>Tg ult</t>
  </si>
  <si>
    <t>DSC 65 for 70 min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</si>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</sst>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 data</c:v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Di_Benedetto!$H$3:$H$13</c:f>
              <c:numCache>
                <c:formatCode>General</c:formatCode>
                <c:ptCount val="11"/>
                <c:pt idx="0">
                  <c:v>0</c:v>
                </c:pt>
                <c:pt idx="1">
                  <c:v>4.9000000000000002E-2</c:v>
                </c:pt>
                <c:pt idx="2">
                  <c:v>0.114</c:v>
                </c:pt>
                <c:pt idx="3">
                  <c:v>0.24199999999999999</c:v>
                </c:pt>
                <c:pt idx="4">
                  <c:v>0.439</c:v>
                </c:pt>
                <c:pt idx="5">
                  <c:v>0.64500000000000002</c:v>
                </c:pt>
                <c:pt idx="6">
                  <c:v>0.75</c:v>
                </c:pt>
                <c:pt idx="7">
                  <c:v>0.9</c:v>
                </c:pt>
                <c:pt idx="8">
                  <c:v>0.95</c:v>
                </c:pt>
                <c:pt idx="9">
                  <c:v>0.98</c:v>
                </c:pt>
                <c:pt idx="10">
                  <c:v>1</c:v>
                </c:pt>
              </c:numCache>
            </c:numRef>
          </c:xVal>
          <c:yVal>
            <c:numRef>
              <c:f>Di_Benedetto!$I$3:$I$13</c:f>
              <c:numCache>
                <c:formatCode>General</c:formatCode>
                <c:ptCount val="11"/>
                <c:pt idx="0">
                  <c:v>-54.576666666666661</c:v>
                </c:pt>
                <c:pt idx="1">
                  <c:v>-48.633333333333326</c:v>
                </c:pt>
                <c:pt idx="2">
                  <c:v>-43.21</c:v>
                </c:pt>
                <c:pt idx="3">
                  <c:v>-30.083333333333332</c:v>
                </c:pt>
                <c:pt idx="4">
                  <c:v>-12.530000000000001</c:v>
                </c:pt>
                <c:pt idx="5">
                  <c:v>14.733333333333334</c:v>
                </c:pt>
                <c:pt idx="6">
                  <c:v>35.833333333333336</c:v>
                </c:pt>
                <c:pt idx="7">
                  <c:v>57.5</c:v>
                </c:pt>
                <c:pt idx="8">
                  <c:v>68.666666666666671</c:v>
                </c:pt>
                <c:pt idx="9">
                  <c:v>80.333333333333329</c:v>
                </c:pt>
                <c:pt idx="10">
                  <c:v>88.853333333333339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C6-9F46-B7A7-C6B5D67D1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57408"/>
        <c:axId val="248659328"/>
      </c:scatterChart>
      <c:valAx>
        <c:axId val="2486574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tint val="50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Degree of cure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8659328"/>
        <c:crossesAt val="-54"/>
        <c:crossBetween val="midCat"/>
      </c:valAx>
      <c:valAx>
        <c:axId val="248659328"/>
        <c:scaling>
          <c:orientation val="minMax"/>
          <c:max val="90"/>
          <c:min val="-55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tint val="50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Glass transition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8657408"/>
        <c:crossesAt val="-54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114778583791982"/>
          <c:y val="0.15588261241460785"/>
          <c:w val="0.36628047997821817"/>
          <c:h val="4.404393404140248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25173</xdr:colOff>
      <xdr:row>24</xdr:row>
      <xdr:rowOff>19297</xdr:rowOff>
    </xdr:from>
    <xdr:to>
      <xdr:col>10</xdr:col>
      <xdr:colOff>129569</xdr:colOff>
      <xdr:row>51</xdr:row>
      <xdr:rowOff>126455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R16"/>
  <sheetViews>
    <sheetView tabSelected="1" zoomScale="64" zoomScaleNormal="64" workbookViewId="0">
      <selection activeCell="M23" sqref="M23"/>
    </sheetView>
  </sheetViews>
  <sheetFormatPr defaultColWidth="9.1796875" defaultRowHeight="14.5" x14ac:dyDescent="0.35"/>
  <cols>
    <col min="7" max="7" width="17.81640625" bestFit="1" customWidth="1"/>
    <col min="13" max="13" width="14.26953125" customWidth="1"/>
    <col min="14" max="14" width="10.6328125" customWidth="1"/>
  </cols>
  <sheetData>
    <row r="1" spans="1:18" x14ac:dyDescent="0.35">
      <c r="A1" t="s">
        <v>1</v>
      </c>
      <c r="B1">
        <f>Q3</f>
        <v>-54.576666666666661</v>
      </c>
    </row>
    <row r="2" spans="1:18" ht="29" x14ac:dyDescent="0.35">
      <c r="A2" t="s">
        <v>2</v>
      </c>
      <c r="B2">
        <f>M14</f>
        <v>0</v>
      </c>
      <c r="H2" t="s">
        <v>0</v>
      </c>
      <c r="I2" t="s">
        <v>3</v>
      </c>
      <c r="M2">
        <v>1</v>
      </c>
      <c r="N2">
        <v>2</v>
      </c>
      <c r="O2">
        <v>3</v>
      </c>
      <c r="Q2" t="s">
        <v>15</v>
      </c>
      <c r="R2" s="1" t="s">
        <v>27</v>
      </c>
    </row>
    <row r="3" spans="1:18" x14ac:dyDescent="0.35">
      <c r="H3">
        <v>0</v>
      </c>
      <c r="I3">
        <v>-54.576666666666661</v>
      </c>
      <c r="L3" t="s">
        <v>14</v>
      </c>
      <c r="M3">
        <v>-56.78</v>
      </c>
      <c r="N3">
        <v>-53.72</v>
      </c>
      <c r="O3">
        <v>-53.23</v>
      </c>
      <c r="Q3">
        <f>AVERAGE(M3:O3)</f>
        <v>-54.576666666666661</v>
      </c>
      <c r="R3">
        <f>_xlfn.STDEV.P(M3:O3)</f>
        <v>1.5707818293943818</v>
      </c>
    </row>
    <row r="4" spans="1:18" x14ac:dyDescent="0.35">
      <c r="G4" t="s">
        <v>4</v>
      </c>
      <c r="H4">
        <v>4.9000000000000002E-2</v>
      </c>
      <c r="I4">
        <v>-48.633333333333326</v>
      </c>
      <c r="L4" t="s">
        <v>16</v>
      </c>
      <c r="M4">
        <v>-48.76</v>
      </c>
      <c r="N4">
        <v>-48.97</v>
      </c>
      <c r="O4">
        <v>-48.17</v>
      </c>
      <c r="Q4">
        <f>AVERAGE(M4:O4)</f>
        <v>-48.633333333333326</v>
      </c>
      <c r="R4">
        <f>_xlfn.STDEV.P(M4:O4)</f>
        <v>0.33865748019036573</v>
      </c>
    </row>
    <row r="5" spans="1:18" x14ac:dyDescent="0.35">
      <c r="G5" t="s">
        <v>5</v>
      </c>
      <c r="H5">
        <v>0.114</v>
      </c>
      <c r="I5">
        <v>-43.21</v>
      </c>
      <c r="L5" t="s">
        <v>17</v>
      </c>
      <c r="M5">
        <v>-40.9</v>
      </c>
      <c r="N5">
        <v>-45.25</v>
      </c>
      <c r="O5">
        <v>-43.48</v>
      </c>
      <c r="Q5">
        <f>AVERAGE(M5:O5)</f>
        <v>-43.21</v>
      </c>
      <c r="R5">
        <f>_xlfn.STDEV.P(M5:O5)</f>
        <v>1.7861130983227242</v>
      </c>
    </row>
    <row r="6" spans="1:18" x14ac:dyDescent="0.35">
      <c r="G6" t="s">
        <v>6</v>
      </c>
      <c r="H6">
        <v>0.24199999999999999</v>
      </c>
      <c r="I6">
        <v>-30.083333333333332</v>
      </c>
      <c r="L6" t="s">
        <v>18</v>
      </c>
      <c r="M6">
        <v>-32.85</v>
      </c>
      <c r="N6">
        <v>-26.35</v>
      </c>
      <c r="O6">
        <v>-31.05</v>
      </c>
      <c r="Q6">
        <f>AVERAGE(M6:O6)</f>
        <v>-30.083333333333332</v>
      </c>
      <c r="R6">
        <f>_xlfn.STDEV.P(M6:O6)</f>
        <v>2.7402351886086147</v>
      </c>
    </row>
    <row r="7" spans="1:18" x14ac:dyDescent="0.35">
      <c r="G7" t="s">
        <v>7</v>
      </c>
      <c r="H7">
        <v>0.439</v>
      </c>
      <c r="I7">
        <v>-12.530000000000001</v>
      </c>
      <c r="L7" t="s">
        <v>19</v>
      </c>
      <c r="M7">
        <v>-13.05</v>
      </c>
      <c r="N7">
        <v>-12.14</v>
      </c>
      <c r="O7">
        <v>-12.4</v>
      </c>
      <c r="Q7">
        <f>AVERAGE(M7:O7)</f>
        <v>-12.530000000000001</v>
      </c>
      <c r="R7">
        <f>_xlfn.STDEV.P(M7:O7)</f>
        <v>0.38270963754087345</v>
      </c>
    </row>
    <row r="8" spans="1:18" x14ac:dyDescent="0.35">
      <c r="G8" t="s">
        <v>8</v>
      </c>
      <c r="H8">
        <v>0.64500000000000002</v>
      </c>
      <c r="I8">
        <v>14.733333333333334</v>
      </c>
      <c r="L8" t="s">
        <v>20</v>
      </c>
      <c r="M8">
        <v>12.8</v>
      </c>
      <c r="N8">
        <v>14.9</v>
      </c>
      <c r="O8">
        <v>16.5</v>
      </c>
      <c r="Q8">
        <f>AVERAGE(M8:O8)</f>
        <v>14.733333333333334</v>
      </c>
      <c r="R8">
        <f>_xlfn.STDEV.P(M8:O8)</f>
        <v>1.5151090903151296</v>
      </c>
    </row>
    <row r="9" spans="1:18" x14ac:dyDescent="0.35">
      <c r="G9" t="s">
        <v>9</v>
      </c>
      <c r="H9">
        <v>0.75</v>
      </c>
      <c r="I9">
        <v>35.833333333333336</v>
      </c>
      <c r="L9" t="s">
        <v>21</v>
      </c>
      <c r="M9">
        <v>34</v>
      </c>
      <c r="N9">
        <v>37</v>
      </c>
      <c r="O9">
        <v>36.5</v>
      </c>
      <c r="Q9">
        <f>AVERAGE(M9:O9)</f>
        <v>35.833333333333336</v>
      </c>
      <c r="R9">
        <f>_xlfn.STDEV.P(M9:O9)</f>
        <v>1.3123346456686351</v>
      </c>
    </row>
    <row r="10" spans="1:18" x14ac:dyDescent="0.35">
      <c r="G10" t="s">
        <v>10</v>
      </c>
      <c r="H10">
        <v>0.9</v>
      </c>
      <c r="I10">
        <v>57.5</v>
      </c>
      <c r="L10" t="s">
        <v>22</v>
      </c>
      <c r="M10">
        <v>56.5</v>
      </c>
      <c r="N10">
        <v>58</v>
      </c>
      <c r="O10">
        <v>58</v>
      </c>
      <c r="Q10">
        <f>AVERAGE(M10:O10)</f>
        <v>57.5</v>
      </c>
      <c r="R10">
        <f>_xlfn.STDEV.P(M10:O10)</f>
        <v>0.70710678118654757</v>
      </c>
    </row>
    <row r="11" spans="1:18" x14ac:dyDescent="0.35">
      <c r="G11" t="s">
        <v>11</v>
      </c>
      <c r="H11">
        <v>0.95</v>
      </c>
      <c r="I11">
        <v>68.666666666666671</v>
      </c>
      <c r="L11" t="s">
        <v>23</v>
      </c>
      <c r="M11">
        <v>69.5</v>
      </c>
      <c r="N11">
        <v>68</v>
      </c>
      <c r="O11">
        <v>68.5</v>
      </c>
      <c r="Q11">
        <f>AVERAGE(M11:O11)</f>
        <v>68.666666666666671</v>
      </c>
      <c r="R11">
        <f>_xlfn.STDEV.P(M11:O11)</f>
        <v>0.62360956446232352</v>
      </c>
    </row>
    <row r="12" spans="1:18" x14ac:dyDescent="0.35">
      <c r="G12" t="s">
        <v>12</v>
      </c>
      <c r="H12">
        <v>0.98</v>
      </c>
      <c r="I12">
        <v>80.333333333333329</v>
      </c>
      <c r="L12" t="s">
        <v>24</v>
      </c>
      <c r="M12">
        <v>81</v>
      </c>
      <c r="N12">
        <v>79.5</v>
      </c>
      <c r="O12">
        <v>80.5</v>
      </c>
      <c r="Q12">
        <f>AVERAGE(M12:O12)</f>
        <v>80.333333333333329</v>
      </c>
      <c r="R12">
        <f>_xlfn.STDEV.P(M12:O12)</f>
        <v>0.62360956446232352</v>
      </c>
    </row>
    <row r="13" spans="1:18" x14ac:dyDescent="0.35">
      <c r="G13" t="s">
        <v>13</v>
      </c>
      <c r="H13">
        <v>1</v>
      </c>
      <c r="I13">
        <v>88.853333333333339</v>
      </c>
      <c r="L13" t="s">
        <v>25</v>
      </c>
      <c r="M13">
        <v>90.56</v>
      </c>
      <c r="N13">
        <v>87</v>
      </c>
      <c r="O13">
        <v>89</v>
      </c>
      <c r="Q13">
        <f>AVERAGE(M13:O13)</f>
        <v>88.853333333333339</v>
      </c>
      <c r="R13">
        <f>_xlfn.STDEV.P(M13:O13)</f>
        <v>1.4570594436131372</v>
      </c>
    </row>
    <row r="15" spans="1:18" x14ac:dyDescent="0.35">
      <c r="L15" s="1"/>
    </row>
    <row r="16" spans="1:18" x14ac:dyDescent="0.35">
      <c r="G16" t="s">
        <v>26</v>
      </c>
      <c r="H16">
        <v>0.7</v>
      </c>
      <c r="I16">
        <v>27.3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Di_Benedetto</vt:lpstr>
    </vt:vector>
  </TitlesOfParts>
  <Company>Cranfield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s150573</dc:creator>
  <cp:lastModifiedBy>Emma Chiavelli</cp:lastModifiedBy>
  <cp:lastPrinted>2017-12-14T12:46:07Z</cp:lastPrinted>
  <dcterms:created xsi:type="dcterms:W3CDTF">2015-05-09T13:47:57Z</dcterms:created>
  <dcterms:modified xsi:type="dcterms:W3CDTF">2023-11-08T09:33:28Z</dcterms:modified>
</cp:coreProperties>
</file>