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/Documents/anton_parr/"/>
    </mc:Choice>
  </mc:AlternateContent>
  <xr:revisionPtr revIDLastSave="0" documentId="13_ncr:1_{360B8635-ED79-EC4E-9C35-950629B92FAE}" xr6:coauthVersionLast="47" xr6:coauthVersionMax="47" xr10:uidLastSave="{00000000-0000-0000-0000-000000000000}"/>
  <bookViews>
    <workbookView xWindow="0" yWindow="500" windowWidth="28800" windowHeight="17500" activeTab="5" xr2:uid="{C7CC8BA1-AA4C-47AD-948E-3C2A3619781F}"/>
  </bookViews>
  <sheets>
    <sheet name="0L" sheetId="2" r:id="rId1"/>
    <sheet name="0.05" sheetId="25" r:id="rId2"/>
    <sheet name="0.10" sheetId="26" r:id="rId3"/>
    <sheet name="0.15" sheetId="3" r:id="rId4"/>
    <sheet name="0.3" sheetId="4" r:id="rId5"/>
    <sheet name="0.5" sheetId="7" r:id="rId6"/>
    <sheet name="0.75" sheetId="8" r:id="rId7"/>
    <sheet name="1" sheetId="9" r:id="rId8"/>
    <sheet name="1.25" sheetId="10" r:id="rId9"/>
    <sheet name="1.5" sheetId="11" r:id="rId10"/>
    <sheet name="2" sheetId="12" r:id="rId11"/>
    <sheet name="2.5" sheetId="13" r:id="rId12"/>
    <sheet name="3" sheetId="14" r:id="rId13"/>
    <sheet name="49ums ErrorBars" sheetId="15" r:id="rId14"/>
    <sheet name="q_qmf=15" sheetId="16" r:id="rId15"/>
    <sheet name="q_qmf=0" sheetId="17" r:id="rId16"/>
    <sheet name="q_qmf=12.5" sheetId="18" r:id="rId17"/>
    <sheet name="q_qmf=10" sheetId="19" r:id="rId18"/>
    <sheet name="q_qmf=7.5" sheetId="20" r:id="rId19"/>
    <sheet name="q_qmf=5" sheetId="21" r:id="rId20"/>
    <sheet name="q_qmf=3.75" sheetId="22" r:id="rId21"/>
    <sheet name="q_qmf=2.5" sheetId="23" r:id="rId22"/>
    <sheet name="q_qmf=1.5" sheetId="24" r:id="rId23"/>
    <sheet name="49ums RU RD" sheetId="6" r:id="rId24"/>
    <sheet name="Sheet5" sheetId="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5" l="1"/>
  <c r="E7" i="5"/>
  <c r="E6" i="5"/>
  <c r="V45" i="26"/>
  <c r="V44" i="26"/>
  <c r="V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E5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Z45" i="26"/>
  <c r="Y45" i="26"/>
  <c r="Z44" i="26"/>
  <c r="Y44" i="26"/>
  <c r="Z43" i="26"/>
  <c r="Y43" i="26"/>
  <c r="Z42" i="26"/>
  <c r="Y42" i="26"/>
  <c r="Z41" i="26"/>
  <c r="Y41" i="26"/>
  <c r="Z40" i="26"/>
  <c r="Y40" i="26"/>
  <c r="Z39" i="26"/>
  <c r="Y39" i="26"/>
  <c r="Z38" i="26"/>
  <c r="Y38" i="26"/>
  <c r="Z37" i="26"/>
  <c r="Y37" i="26"/>
  <c r="Z36" i="26"/>
  <c r="Y36" i="26"/>
  <c r="Z35" i="26"/>
  <c r="Y35" i="26"/>
  <c r="Z34" i="26"/>
  <c r="Y34" i="26"/>
  <c r="Z33" i="26"/>
  <c r="Y33" i="26"/>
  <c r="Z32" i="26"/>
  <c r="Y32" i="26"/>
  <c r="Z31" i="26"/>
  <c r="Y31" i="26"/>
  <c r="Z30" i="26"/>
  <c r="Y30" i="26"/>
  <c r="Z29" i="26"/>
  <c r="Y29" i="26"/>
  <c r="Z28" i="26"/>
  <c r="Y28" i="26"/>
  <c r="Z27" i="26"/>
  <c r="Y27" i="26"/>
  <c r="Z26" i="26"/>
  <c r="Y26" i="26"/>
  <c r="Z25" i="26"/>
  <c r="Y25" i="26"/>
  <c r="Z24" i="26"/>
  <c r="Y24" i="26"/>
  <c r="Z23" i="26"/>
  <c r="Y23" i="26"/>
  <c r="Z22" i="26"/>
  <c r="Y22" i="26"/>
  <c r="Z21" i="26"/>
  <c r="Y21" i="26"/>
  <c r="Z20" i="26"/>
  <c r="Y20" i="26"/>
  <c r="Z19" i="26"/>
  <c r="Y19" i="26"/>
  <c r="Z18" i="26"/>
  <c r="Y18" i="26"/>
  <c r="Z17" i="26"/>
  <c r="Y17" i="26"/>
  <c r="Z16" i="26"/>
  <c r="Y16" i="26"/>
  <c r="Z15" i="26"/>
  <c r="Y15" i="26"/>
  <c r="Z14" i="26"/>
  <c r="Y14" i="26"/>
  <c r="Z13" i="26"/>
  <c r="Y13" i="26"/>
  <c r="Z12" i="26"/>
  <c r="Y12" i="26"/>
  <c r="Z11" i="26"/>
  <c r="Y11" i="26"/>
  <c r="Z10" i="26"/>
  <c r="Y10" i="26"/>
  <c r="Z9" i="26"/>
  <c r="Y9" i="26"/>
  <c r="Z8" i="26"/>
  <c r="Y8" i="26"/>
  <c r="Z7" i="26"/>
  <c r="Y7" i="26"/>
  <c r="Z6" i="26"/>
  <c r="Y6" i="26"/>
  <c r="Z5" i="26"/>
  <c r="Y5" i="26"/>
  <c r="E5" i="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Z5" i="25"/>
  <c r="Y5" i="25"/>
  <c r="V45" i="25"/>
  <c r="V44" i="25"/>
  <c r="V43" i="25"/>
  <c r="V42" i="25"/>
  <c r="V41" i="25"/>
  <c r="V40" i="25"/>
  <c r="V39" i="25"/>
  <c r="V38" i="25"/>
  <c r="V37" i="25"/>
  <c r="V36" i="25"/>
  <c r="V35" i="25"/>
  <c r="V34" i="25"/>
  <c r="V33" i="25"/>
  <c r="V32" i="25"/>
  <c r="V31" i="25"/>
  <c r="V30" i="25"/>
  <c r="V29" i="25"/>
  <c r="V28" i="25"/>
  <c r="V27" i="25"/>
  <c r="V26" i="25"/>
  <c r="V25" i="25"/>
  <c r="V24" i="25"/>
  <c r="V23" i="25"/>
  <c r="V22" i="25"/>
  <c r="V21" i="25"/>
  <c r="V20" i="25"/>
  <c r="V19" i="25"/>
  <c r="V18" i="25"/>
  <c r="V17" i="25"/>
  <c r="V16" i="25"/>
  <c r="V15" i="25"/>
  <c r="V14" i="25"/>
  <c r="V13" i="25"/>
  <c r="V12" i="25"/>
  <c r="V11" i="25"/>
  <c r="V10" i="25"/>
  <c r="V9" i="25"/>
  <c r="V8" i="25"/>
  <c r="V7" i="25"/>
  <c r="V6" i="25"/>
  <c r="V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5" i="25"/>
  <c r="H28" i="5"/>
  <c r="I27" i="5"/>
  <c r="F26" i="5"/>
  <c r="E5" i="14"/>
  <c r="B24" i="5"/>
  <c r="B41" i="5" s="1"/>
  <c r="G24" i="5"/>
  <c r="E29" i="5" l="1"/>
  <c r="B30" i="5"/>
  <c r="B29" i="5"/>
  <c r="B28" i="5"/>
  <c r="E30" i="5"/>
  <c r="B26" i="5"/>
  <c r="B27" i="5"/>
  <c r="B38" i="5"/>
  <c r="B37" i="5"/>
  <c r="B39" i="5"/>
  <c r="B36" i="5"/>
  <c r="B35" i="5"/>
  <c r="B34" i="5"/>
  <c r="B33" i="5"/>
  <c r="B31" i="5"/>
  <c r="B32" i="5"/>
  <c r="B40" i="5"/>
  <c r="P5" i="5"/>
  <c r="P7" i="5" s="1"/>
  <c r="P4" i="5"/>
  <c r="P6" i="5" s="1"/>
  <c r="B6" i="5" l="1"/>
  <c r="B7" i="5"/>
  <c r="B8" i="5"/>
  <c r="B9" i="5"/>
  <c r="B10" i="5"/>
  <c r="B11" i="5"/>
  <c r="B12" i="5"/>
  <c r="B13" i="5"/>
  <c r="B14" i="5"/>
  <c r="B15" i="5"/>
  <c r="B5" i="5"/>
  <c r="K21" i="5" l="1"/>
  <c r="J21" i="5"/>
  <c r="I21" i="5"/>
  <c r="K22" i="5" s="1"/>
  <c r="V45" i="14" l="1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Z45" i="14"/>
  <c r="Y45" i="14"/>
  <c r="Z44" i="14"/>
  <c r="Y44" i="14"/>
  <c r="Z43" i="14"/>
  <c r="Y43" i="14"/>
  <c r="Z42" i="14"/>
  <c r="Y42" i="14"/>
  <c r="Z41" i="14"/>
  <c r="Y41" i="14"/>
  <c r="Z40" i="14"/>
  <c r="Y40" i="14"/>
  <c r="Z39" i="14"/>
  <c r="Y39" i="14"/>
  <c r="Z38" i="14"/>
  <c r="Y38" i="14"/>
  <c r="Z37" i="14"/>
  <c r="Y37" i="14"/>
  <c r="Z36" i="14"/>
  <c r="Y36" i="14"/>
  <c r="Z35" i="14"/>
  <c r="Y35" i="14"/>
  <c r="Z34" i="14"/>
  <c r="Y34" i="14"/>
  <c r="Z33" i="14"/>
  <c r="Y33" i="14"/>
  <c r="Z32" i="14"/>
  <c r="Y32" i="14"/>
  <c r="Z31" i="14"/>
  <c r="Y31" i="14"/>
  <c r="Z30" i="14"/>
  <c r="Y30" i="14"/>
  <c r="Z29" i="14"/>
  <c r="Y29" i="14"/>
  <c r="Z28" i="14"/>
  <c r="Y28" i="14"/>
  <c r="Z27" i="14"/>
  <c r="Y27" i="14"/>
  <c r="Z26" i="14"/>
  <c r="Y26" i="14"/>
  <c r="Z25" i="14"/>
  <c r="Y25" i="14"/>
  <c r="Z24" i="14"/>
  <c r="Y24" i="14"/>
  <c r="Z23" i="14"/>
  <c r="Y23" i="14"/>
  <c r="Z22" i="14"/>
  <c r="Y22" i="14"/>
  <c r="Z21" i="14"/>
  <c r="Y21" i="14"/>
  <c r="Z20" i="14"/>
  <c r="Y20" i="14"/>
  <c r="Z19" i="14"/>
  <c r="Y19" i="14"/>
  <c r="Z18" i="14"/>
  <c r="Y18" i="14"/>
  <c r="Z17" i="14"/>
  <c r="Y17" i="14"/>
  <c r="Z16" i="14"/>
  <c r="Y16" i="14"/>
  <c r="Z15" i="14"/>
  <c r="Y15" i="14"/>
  <c r="Z14" i="14"/>
  <c r="Y14" i="14"/>
  <c r="Z13" i="14"/>
  <c r="Y13" i="14"/>
  <c r="Z12" i="14"/>
  <c r="Y12" i="14"/>
  <c r="Z11" i="14"/>
  <c r="Y11" i="14"/>
  <c r="Z10" i="14"/>
  <c r="Y10" i="14"/>
  <c r="Z9" i="14"/>
  <c r="Y9" i="14"/>
  <c r="Z8" i="14"/>
  <c r="Y8" i="14"/>
  <c r="Z7" i="14"/>
  <c r="Y7" i="14"/>
  <c r="Z6" i="14"/>
  <c r="Y6" i="14"/>
  <c r="Z5" i="14"/>
  <c r="Y5" i="14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Z45" i="13"/>
  <c r="Y45" i="13"/>
  <c r="Z44" i="13"/>
  <c r="Y44" i="13"/>
  <c r="Z43" i="13"/>
  <c r="Y43" i="13"/>
  <c r="Z42" i="13"/>
  <c r="Y42" i="13"/>
  <c r="Z41" i="13"/>
  <c r="Y41" i="13"/>
  <c r="Z40" i="13"/>
  <c r="Y40" i="13"/>
  <c r="Z39" i="13"/>
  <c r="Y39" i="13"/>
  <c r="Z38" i="13"/>
  <c r="Y38" i="13"/>
  <c r="Z37" i="13"/>
  <c r="Y37" i="13"/>
  <c r="Z36" i="13"/>
  <c r="Y36" i="13"/>
  <c r="Z35" i="13"/>
  <c r="Y35" i="13"/>
  <c r="Z34" i="13"/>
  <c r="Y34" i="13"/>
  <c r="Z33" i="13"/>
  <c r="Y33" i="13"/>
  <c r="Z32" i="13"/>
  <c r="Y32" i="13"/>
  <c r="Z31" i="13"/>
  <c r="Y31" i="13"/>
  <c r="Z30" i="13"/>
  <c r="Y30" i="13"/>
  <c r="Z29" i="13"/>
  <c r="Y29" i="13"/>
  <c r="Z28" i="13"/>
  <c r="Y28" i="13"/>
  <c r="Z27" i="13"/>
  <c r="Y27" i="13"/>
  <c r="Z26" i="13"/>
  <c r="Y26" i="13"/>
  <c r="Z25" i="13"/>
  <c r="Y25" i="13"/>
  <c r="Z24" i="13"/>
  <c r="Y24" i="13"/>
  <c r="Z23" i="13"/>
  <c r="Y23" i="13"/>
  <c r="Z22" i="13"/>
  <c r="Y22" i="13"/>
  <c r="Z21" i="13"/>
  <c r="Y21" i="13"/>
  <c r="Z20" i="13"/>
  <c r="Y20" i="13"/>
  <c r="Z19" i="13"/>
  <c r="Y19" i="13"/>
  <c r="Z18" i="13"/>
  <c r="Y18" i="13"/>
  <c r="Z17" i="13"/>
  <c r="Y17" i="13"/>
  <c r="Z16" i="13"/>
  <c r="Y16" i="13"/>
  <c r="Z15" i="13"/>
  <c r="Y15" i="13"/>
  <c r="Z14" i="13"/>
  <c r="Y14" i="13"/>
  <c r="Z13" i="13"/>
  <c r="Y13" i="13"/>
  <c r="Z12" i="13"/>
  <c r="Y12" i="13"/>
  <c r="Z11" i="13"/>
  <c r="Y11" i="13"/>
  <c r="Z10" i="13"/>
  <c r="Y10" i="13"/>
  <c r="Z9" i="13"/>
  <c r="Y9" i="13"/>
  <c r="Z8" i="13"/>
  <c r="Y8" i="13"/>
  <c r="Z7" i="13"/>
  <c r="Y7" i="13"/>
  <c r="Z6" i="13"/>
  <c r="Y6" i="13"/>
  <c r="Z5" i="13"/>
  <c r="Y5" i="13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Z45" i="12"/>
  <c r="Y45" i="12"/>
  <c r="Z44" i="12"/>
  <c r="Y44" i="12"/>
  <c r="Z43" i="12"/>
  <c r="Y43" i="12"/>
  <c r="Z42" i="12"/>
  <c r="Y42" i="12"/>
  <c r="Z41" i="12"/>
  <c r="Y41" i="12"/>
  <c r="Z40" i="12"/>
  <c r="Y40" i="12"/>
  <c r="Z39" i="12"/>
  <c r="Y39" i="12"/>
  <c r="Z38" i="12"/>
  <c r="Y38" i="12"/>
  <c r="Z37" i="12"/>
  <c r="Y37" i="12"/>
  <c r="Z36" i="12"/>
  <c r="Y36" i="12"/>
  <c r="Z35" i="12"/>
  <c r="Y35" i="12"/>
  <c r="Z34" i="12"/>
  <c r="Y34" i="12"/>
  <c r="Z33" i="12"/>
  <c r="Y33" i="12"/>
  <c r="Z32" i="12"/>
  <c r="Y32" i="12"/>
  <c r="Z31" i="12"/>
  <c r="Y31" i="12"/>
  <c r="Z30" i="12"/>
  <c r="Y30" i="12"/>
  <c r="Z29" i="12"/>
  <c r="Y29" i="12"/>
  <c r="Z28" i="12"/>
  <c r="Y28" i="12"/>
  <c r="Z27" i="12"/>
  <c r="Y27" i="12"/>
  <c r="Z26" i="12"/>
  <c r="Y26" i="12"/>
  <c r="Z25" i="12"/>
  <c r="Y25" i="12"/>
  <c r="Z24" i="12"/>
  <c r="Y24" i="12"/>
  <c r="Z23" i="12"/>
  <c r="Y23" i="12"/>
  <c r="Z22" i="12"/>
  <c r="Y22" i="12"/>
  <c r="Z21" i="12"/>
  <c r="Y21" i="12"/>
  <c r="Z20" i="12"/>
  <c r="Y20" i="12"/>
  <c r="Z19" i="12"/>
  <c r="Y19" i="12"/>
  <c r="Z18" i="12"/>
  <c r="Y18" i="12"/>
  <c r="Z17" i="12"/>
  <c r="Y17" i="12"/>
  <c r="Z16" i="12"/>
  <c r="Y16" i="12"/>
  <c r="Z15" i="12"/>
  <c r="Y15" i="12"/>
  <c r="Z14" i="12"/>
  <c r="Y14" i="12"/>
  <c r="Z13" i="12"/>
  <c r="Y13" i="12"/>
  <c r="Z12" i="12"/>
  <c r="Y12" i="12"/>
  <c r="Z11" i="12"/>
  <c r="Y11" i="12"/>
  <c r="Z10" i="12"/>
  <c r="Y10" i="12"/>
  <c r="Z9" i="12"/>
  <c r="Y9" i="12"/>
  <c r="Z8" i="12"/>
  <c r="Y8" i="12"/>
  <c r="Z7" i="12"/>
  <c r="Y7" i="12"/>
  <c r="Z6" i="12"/>
  <c r="Y6" i="12"/>
  <c r="Z5" i="12"/>
  <c r="Y5" i="12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Z45" i="11"/>
  <c r="Y45" i="11"/>
  <c r="Z44" i="11"/>
  <c r="Y44" i="11"/>
  <c r="Z43" i="11"/>
  <c r="Y43" i="11"/>
  <c r="Z42" i="11"/>
  <c r="Y42" i="11"/>
  <c r="Z41" i="11"/>
  <c r="Y41" i="11"/>
  <c r="Z40" i="11"/>
  <c r="Y40" i="11"/>
  <c r="Z39" i="11"/>
  <c r="Y39" i="11"/>
  <c r="Z38" i="11"/>
  <c r="Y38" i="11"/>
  <c r="Z37" i="11"/>
  <c r="Y37" i="11"/>
  <c r="Z36" i="11"/>
  <c r="Y36" i="11"/>
  <c r="Z35" i="11"/>
  <c r="Y35" i="11"/>
  <c r="Z34" i="11"/>
  <c r="Y34" i="11"/>
  <c r="Z33" i="11"/>
  <c r="Y33" i="11"/>
  <c r="Z32" i="11"/>
  <c r="Y32" i="11"/>
  <c r="Z31" i="11"/>
  <c r="Y31" i="11"/>
  <c r="Z30" i="11"/>
  <c r="Y30" i="11"/>
  <c r="Z29" i="11"/>
  <c r="Y29" i="11"/>
  <c r="Z28" i="11"/>
  <c r="Y28" i="11"/>
  <c r="Z27" i="11"/>
  <c r="Y27" i="11"/>
  <c r="Z26" i="11"/>
  <c r="Y26" i="11"/>
  <c r="Z25" i="11"/>
  <c r="Y25" i="11"/>
  <c r="Z24" i="11"/>
  <c r="Y24" i="11"/>
  <c r="Z23" i="11"/>
  <c r="Y23" i="11"/>
  <c r="Z22" i="11"/>
  <c r="Y22" i="11"/>
  <c r="Z21" i="11"/>
  <c r="Y21" i="11"/>
  <c r="Z20" i="11"/>
  <c r="Y20" i="11"/>
  <c r="Z19" i="11"/>
  <c r="Y19" i="11"/>
  <c r="Z18" i="11"/>
  <c r="Y18" i="11"/>
  <c r="Z17" i="11"/>
  <c r="Y17" i="11"/>
  <c r="Z16" i="11"/>
  <c r="Y16" i="11"/>
  <c r="Z15" i="11"/>
  <c r="Y15" i="11"/>
  <c r="Z14" i="11"/>
  <c r="Y14" i="11"/>
  <c r="Z13" i="11"/>
  <c r="Y13" i="11"/>
  <c r="Z12" i="11"/>
  <c r="Y12" i="11"/>
  <c r="Z11" i="11"/>
  <c r="Y11" i="11"/>
  <c r="Z10" i="11"/>
  <c r="Y10" i="11"/>
  <c r="Z9" i="11"/>
  <c r="Y9" i="11"/>
  <c r="Z8" i="11"/>
  <c r="Y8" i="11"/>
  <c r="Z7" i="11"/>
  <c r="Y7" i="11"/>
  <c r="Z6" i="11"/>
  <c r="Y6" i="11"/>
  <c r="Z5" i="11"/>
  <c r="Y5" i="11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3" i="10"/>
  <c r="Y33" i="10"/>
  <c r="Z32" i="10"/>
  <c r="Y32" i="10"/>
  <c r="Z31" i="10"/>
  <c r="Y31" i="10"/>
  <c r="Z30" i="10"/>
  <c r="Y30" i="10"/>
  <c r="Z29" i="10"/>
  <c r="Y29" i="10"/>
  <c r="Z28" i="10"/>
  <c r="Y28" i="10"/>
  <c r="Z27" i="10"/>
  <c r="Y27" i="10"/>
  <c r="Z26" i="10"/>
  <c r="Y26" i="10"/>
  <c r="Z25" i="10"/>
  <c r="Y25" i="10"/>
  <c r="Z24" i="10"/>
  <c r="Y24" i="10"/>
  <c r="Z23" i="10"/>
  <c r="Y23" i="10"/>
  <c r="Z22" i="10"/>
  <c r="Y22" i="10"/>
  <c r="Z21" i="10"/>
  <c r="Y21" i="10"/>
  <c r="Z20" i="10"/>
  <c r="Y20" i="10"/>
  <c r="Z19" i="10"/>
  <c r="Y19" i="10"/>
  <c r="Z18" i="10"/>
  <c r="Y18" i="10"/>
  <c r="Z17" i="10"/>
  <c r="Y17" i="10"/>
  <c r="Z16" i="10"/>
  <c r="Y16" i="10"/>
  <c r="Z15" i="10"/>
  <c r="Y15" i="10"/>
  <c r="Z14" i="10"/>
  <c r="Y14" i="10"/>
  <c r="Z13" i="10"/>
  <c r="Y13" i="10"/>
  <c r="Z12" i="10"/>
  <c r="Y12" i="10"/>
  <c r="Z11" i="10"/>
  <c r="Y11" i="10"/>
  <c r="Z10" i="10"/>
  <c r="Y10" i="10"/>
  <c r="Z9" i="10"/>
  <c r="Y9" i="10"/>
  <c r="Z8" i="10"/>
  <c r="Y8" i="10"/>
  <c r="Z7" i="10"/>
  <c r="Y7" i="10"/>
  <c r="Z6" i="10"/>
  <c r="Y6" i="10"/>
  <c r="Z5" i="10"/>
  <c r="Y5" i="10"/>
  <c r="Z5" i="9" l="1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E5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Z45" i="9"/>
  <c r="Y45" i="9"/>
  <c r="Z44" i="9"/>
  <c r="Y44" i="9"/>
  <c r="Z43" i="9"/>
  <c r="Y43" i="9"/>
  <c r="Z42" i="9"/>
  <c r="Y42" i="9"/>
  <c r="Z41" i="9"/>
  <c r="Y41" i="9"/>
  <c r="Z40" i="9"/>
  <c r="Y40" i="9"/>
  <c r="Z39" i="9"/>
  <c r="Y39" i="9"/>
  <c r="Z38" i="9"/>
  <c r="Y38" i="9"/>
  <c r="Z37" i="9"/>
  <c r="Y37" i="9"/>
  <c r="Z36" i="9"/>
  <c r="Y36" i="9"/>
  <c r="Z35" i="9"/>
  <c r="Y35" i="9"/>
  <c r="Z34" i="9"/>
  <c r="Y34" i="9"/>
  <c r="Z33" i="9"/>
  <c r="Y33" i="9"/>
  <c r="Z32" i="9"/>
  <c r="Y32" i="9"/>
  <c r="Z31" i="9"/>
  <c r="Y31" i="9"/>
  <c r="Z30" i="9"/>
  <c r="Y30" i="9"/>
  <c r="Z29" i="9"/>
  <c r="Y29" i="9"/>
  <c r="Z28" i="9"/>
  <c r="Y28" i="9"/>
  <c r="Z27" i="9"/>
  <c r="Y27" i="9"/>
  <c r="Z26" i="9"/>
  <c r="Y26" i="9"/>
  <c r="Z25" i="9"/>
  <c r="Y25" i="9"/>
  <c r="Z24" i="9"/>
  <c r="Y24" i="9"/>
  <c r="Z23" i="9"/>
  <c r="Y23" i="9"/>
  <c r="Z22" i="9"/>
  <c r="Y22" i="9"/>
  <c r="Z21" i="9"/>
  <c r="Y21" i="9"/>
  <c r="Z20" i="9"/>
  <c r="Y20" i="9"/>
  <c r="Z19" i="9"/>
  <c r="Y19" i="9"/>
  <c r="Z18" i="9"/>
  <c r="Y18" i="9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Y5" i="9"/>
  <c r="Z5" i="8" l="1"/>
  <c r="Y5" i="8"/>
  <c r="V45" i="8"/>
  <c r="V44" i="8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Z45" i="8"/>
  <c r="Y45" i="8"/>
  <c r="Z44" i="8"/>
  <c r="Y44" i="8"/>
  <c r="Z43" i="8"/>
  <c r="Y43" i="8"/>
  <c r="Z42" i="8"/>
  <c r="Y42" i="8"/>
  <c r="Z41" i="8"/>
  <c r="Y41" i="8"/>
  <c r="Z40" i="8"/>
  <c r="Y40" i="8"/>
  <c r="Z39" i="8"/>
  <c r="Y39" i="8"/>
  <c r="Z38" i="8"/>
  <c r="Y38" i="8"/>
  <c r="Z37" i="8"/>
  <c r="Y37" i="8"/>
  <c r="Z36" i="8"/>
  <c r="Y36" i="8"/>
  <c r="Z35" i="8"/>
  <c r="Y35" i="8"/>
  <c r="Z34" i="8"/>
  <c r="Y34" i="8"/>
  <c r="Z33" i="8"/>
  <c r="Y33" i="8"/>
  <c r="Z32" i="8"/>
  <c r="Y32" i="8"/>
  <c r="Z31" i="8"/>
  <c r="Y31" i="8"/>
  <c r="Z30" i="8"/>
  <c r="Y30" i="8"/>
  <c r="Z29" i="8"/>
  <c r="Y29" i="8"/>
  <c r="Z28" i="8"/>
  <c r="Y28" i="8"/>
  <c r="Z27" i="8"/>
  <c r="Y27" i="8"/>
  <c r="Z26" i="8"/>
  <c r="Y26" i="8"/>
  <c r="Z25" i="8"/>
  <c r="Y25" i="8"/>
  <c r="Z24" i="8"/>
  <c r="Y24" i="8"/>
  <c r="Z23" i="8"/>
  <c r="Y23" i="8"/>
  <c r="Z22" i="8"/>
  <c r="Y22" i="8"/>
  <c r="Z21" i="8"/>
  <c r="Y21" i="8"/>
  <c r="Z20" i="8"/>
  <c r="Y20" i="8"/>
  <c r="Z19" i="8"/>
  <c r="Y19" i="8"/>
  <c r="Z18" i="8"/>
  <c r="Y18" i="8"/>
  <c r="Z17" i="8"/>
  <c r="Y17" i="8"/>
  <c r="Z16" i="8"/>
  <c r="Y16" i="8"/>
  <c r="Z15" i="8"/>
  <c r="Y15" i="8"/>
  <c r="Z14" i="8"/>
  <c r="Y14" i="8"/>
  <c r="Z13" i="8"/>
  <c r="Y13" i="8"/>
  <c r="Z12" i="8"/>
  <c r="Y12" i="8"/>
  <c r="Z11" i="8"/>
  <c r="Y11" i="8"/>
  <c r="Z10" i="8"/>
  <c r="Y10" i="8"/>
  <c r="Z9" i="8"/>
  <c r="Y9" i="8"/>
  <c r="Z8" i="8"/>
  <c r="Y8" i="8"/>
  <c r="Z7" i="8"/>
  <c r="Y7" i="8"/>
  <c r="Z6" i="8"/>
  <c r="Y6" i="8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Z45" i="7"/>
  <c r="Y45" i="7"/>
  <c r="Z44" i="7"/>
  <c r="Y44" i="7"/>
  <c r="Z43" i="7"/>
  <c r="Y43" i="7"/>
  <c r="Z42" i="7"/>
  <c r="Y42" i="7"/>
  <c r="Z41" i="7"/>
  <c r="Y41" i="7"/>
  <c r="Z40" i="7"/>
  <c r="Y40" i="7"/>
  <c r="Z39" i="7"/>
  <c r="Y39" i="7"/>
  <c r="Z38" i="7"/>
  <c r="Y38" i="7"/>
  <c r="Z37" i="7"/>
  <c r="Y37" i="7"/>
  <c r="Z36" i="7"/>
  <c r="Y36" i="7"/>
  <c r="Z35" i="7"/>
  <c r="Y35" i="7"/>
  <c r="Z34" i="7"/>
  <c r="Y34" i="7"/>
  <c r="Z33" i="7"/>
  <c r="Y33" i="7"/>
  <c r="Z32" i="7"/>
  <c r="Y32" i="7"/>
  <c r="Z31" i="7"/>
  <c r="Y31" i="7"/>
  <c r="Z30" i="7"/>
  <c r="Y30" i="7"/>
  <c r="Z29" i="7"/>
  <c r="Y29" i="7"/>
  <c r="Z28" i="7"/>
  <c r="Y28" i="7"/>
  <c r="Z27" i="7"/>
  <c r="Y27" i="7"/>
  <c r="Z26" i="7"/>
  <c r="Y26" i="7"/>
  <c r="Z25" i="7"/>
  <c r="Y25" i="7"/>
  <c r="Z24" i="7"/>
  <c r="Y24" i="7"/>
  <c r="Z23" i="7"/>
  <c r="Y23" i="7"/>
  <c r="Z22" i="7"/>
  <c r="Y22" i="7"/>
  <c r="Z21" i="7"/>
  <c r="Y21" i="7"/>
  <c r="Z20" i="7"/>
  <c r="Y20" i="7"/>
  <c r="Z19" i="7"/>
  <c r="Y19" i="7"/>
  <c r="Z18" i="7"/>
  <c r="Y18" i="7"/>
  <c r="Z17" i="7"/>
  <c r="Y17" i="7"/>
  <c r="Z16" i="7"/>
  <c r="Y16" i="7"/>
  <c r="Z15" i="7"/>
  <c r="Y15" i="7"/>
  <c r="Z14" i="7"/>
  <c r="Y14" i="7"/>
  <c r="Z13" i="7"/>
  <c r="Y13" i="7"/>
  <c r="Z12" i="7"/>
  <c r="Y12" i="7"/>
  <c r="Z11" i="7"/>
  <c r="Y11" i="7"/>
  <c r="Z10" i="7"/>
  <c r="Y10" i="7"/>
  <c r="Z9" i="7"/>
  <c r="Y9" i="7"/>
  <c r="Z8" i="7"/>
  <c r="Y8" i="7"/>
  <c r="Z7" i="7"/>
  <c r="Y7" i="7"/>
  <c r="Z6" i="7"/>
  <c r="Y6" i="7"/>
  <c r="Z5" i="7"/>
  <c r="Y5" i="7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5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E5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5" i="2"/>
  <c r="V5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E5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<sst xmlns="http://schemas.openxmlformats.org/spreadsheetml/2006/main" count="744" uniqueCount="56">
  <si>
    <t>Point No.</t>
  </si>
  <si>
    <t>Volumetric Flow Rate</t>
  </si>
  <si>
    <t>Torque</t>
  </si>
  <si>
    <t>Rotational Speed</t>
  </si>
  <si>
    <t>Angular Velocity (rad/s)</t>
  </si>
  <si>
    <t>Viscosity</t>
  </si>
  <si>
    <t>Shear Rate</t>
  </si>
  <si>
    <t>Shear Stress</t>
  </si>
  <si>
    <t>Constant component</t>
  </si>
  <si>
    <t>[l/min]</t>
  </si>
  <si>
    <t>[µN·m]</t>
  </si>
  <si>
    <t>[1/min]</t>
  </si>
  <si>
    <t>rad/s</t>
  </si>
  <si>
    <t>[mPa·s]</t>
  </si>
  <si>
    <t>[1/s]</t>
  </si>
  <si>
    <t>[Pa]</t>
  </si>
  <si>
    <t>Measuring Point Duration</t>
  </si>
  <si>
    <t>[s]</t>
  </si>
  <si>
    <t>RD</t>
  </si>
  <si>
    <t>RU</t>
  </si>
  <si>
    <t>Torque Avg</t>
  </si>
  <si>
    <t>Helper</t>
  </si>
  <si>
    <t>StDev</t>
  </si>
  <si>
    <t xml:space="preserve">Umf </t>
  </si>
  <si>
    <t>Q</t>
  </si>
  <si>
    <t>Q/Qmf</t>
  </si>
  <si>
    <t>L/min</t>
  </si>
  <si>
    <t>mm/s</t>
  </si>
  <si>
    <t>sin alpha</t>
  </si>
  <si>
    <t>tip</t>
  </si>
  <si>
    <t>Vert</t>
  </si>
  <si>
    <t>cos alpha</t>
  </si>
  <si>
    <t>R</t>
  </si>
  <si>
    <t>Rot</t>
  </si>
  <si>
    <t>1/s</t>
  </si>
  <si>
    <t>Savage Number Calcs</t>
  </si>
  <si>
    <t>Shear rate</t>
  </si>
  <si>
    <t>d</t>
  </si>
  <si>
    <t>m</t>
  </si>
  <si>
    <t>Bulk Density</t>
  </si>
  <si>
    <t>kg</t>
  </si>
  <si>
    <t>Sigma (Weigth of the bed)</t>
  </si>
  <si>
    <t>Savage Number</t>
  </si>
  <si>
    <t>Rep</t>
  </si>
  <si>
    <t>dvrho/mu</t>
  </si>
  <si>
    <t>Vel</t>
  </si>
  <si>
    <t>m/s</t>
  </si>
  <si>
    <t>rho_p</t>
  </si>
  <si>
    <t>kg/m3</t>
  </si>
  <si>
    <t>mu</t>
  </si>
  <si>
    <t>pa-sec</t>
  </si>
  <si>
    <t>air velocity</t>
  </si>
  <si>
    <t>omega</t>
  </si>
  <si>
    <t>r</t>
  </si>
  <si>
    <t>rho_f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</si>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</sst>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4.xml"/><Relationship Id="rId25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3.xml"/><Relationship Id="rId20" Type="http://schemas.openxmlformats.org/officeDocument/2006/relationships/chartsheet" Target="chartsheets/sheet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chartsheet" Target="chartsheets/sheet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chartsheet" Target="chartsheets/sheet9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'0L'!$Y$5:$Y$45</c:f>
                <c:numCache>
                  <c:formatCode>General</c:formatCode>
                  <c:ptCount val="41"/>
                  <c:pt idx="0">
                    <c:v>140.28998538741075</c:v>
                  </c:pt>
                  <c:pt idx="1">
                    <c:v>177.55451275594172</c:v>
                  </c:pt>
                  <c:pt idx="2">
                    <c:v>112.14713549618669</c:v>
                  </c:pt>
                  <c:pt idx="3">
                    <c:v>39.668690424564929</c:v>
                  </c:pt>
                  <c:pt idx="4">
                    <c:v>33.72899346259819</c:v>
                  </c:pt>
                  <c:pt idx="5">
                    <c:v>50.558134854838151</c:v>
                  </c:pt>
                  <c:pt idx="6">
                    <c:v>42.850670939904397</c:v>
                  </c:pt>
                  <c:pt idx="7">
                    <c:v>28.284271247461902</c:v>
                  </c:pt>
                  <c:pt idx="8">
                    <c:v>32.456201256462272</c:v>
                  </c:pt>
                  <c:pt idx="9">
                    <c:v>13.930003589374857</c:v>
                  </c:pt>
                  <c:pt idx="10">
                    <c:v>86.903423407826438</c:v>
                  </c:pt>
                  <c:pt idx="11">
                    <c:v>50.840977567313153</c:v>
                  </c:pt>
                  <c:pt idx="12">
                    <c:v>18.809040379561779</c:v>
                  </c:pt>
                  <c:pt idx="13">
                    <c:v>74.882608127655132</c:v>
                  </c:pt>
                  <c:pt idx="14">
                    <c:v>31.466251762801363</c:v>
                  </c:pt>
                  <c:pt idx="15">
                    <c:v>41.64858941188804</c:v>
                  </c:pt>
                  <c:pt idx="16">
                    <c:v>14.212846301849861</c:v>
                  </c:pt>
                  <c:pt idx="17">
                    <c:v>10.040916292848847</c:v>
                  </c:pt>
                  <c:pt idx="18">
                    <c:v>3.8890872965260113</c:v>
                  </c:pt>
                  <c:pt idx="19">
                    <c:v>18.314065632731968</c:v>
                  </c:pt>
                  <c:pt idx="20">
                    <c:v>17.394826817188683</c:v>
                  </c:pt>
                  <c:pt idx="21">
                    <c:v>47.09331162702432</c:v>
                  </c:pt>
                  <c:pt idx="22">
                    <c:v>27.152900397563165</c:v>
                  </c:pt>
                  <c:pt idx="23">
                    <c:v>48.790367901871782</c:v>
                  </c:pt>
                  <c:pt idx="24">
                    <c:v>37.688791437243111</c:v>
                  </c:pt>
                  <c:pt idx="25">
                    <c:v>33.446150750123827</c:v>
                  </c:pt>
                  <c:pt idx="26">
                    <c:v>28.849956672411267</c:v>
                  </c:pt>
                  <c:pt idx="27">
                    <c:v>24.465894629054802</c:v>
                  </c:pt>
                  <c:pt idx="28">
                    <c:v>25.526554800834621</c:v>
                  </c:pt>
                  <c:pt idx="29">
                    <c:v>19.021172413917871</c:v>
                  </c:pt>
                  <c:pt idx="30">
                    <c:v>12.44507934888285</c:v>
                  </c:pt>
                  <c:pt idx="31">
                    <c:v>6.2225396744417472</c:v>
                  </c:pt>
                  <c:pt idx="32">
                    <c:v>2.0506096654407306</c:v>
                  </c:pt>
                  <c:pt idx="33">
                    <c:v>13.788582233137676</c:v>
                  </c:pt>
                  <c:pt idx="34">
                    <c:v>19.021172413918517</c:v>
                  </c:pt>
                  <c:pt idx="35">
                    <c:v>26.021529547665079</c:v>
                  </c:pt>
                  <c:pt idx="36">
                    <c:v>26.799347006969892</c:v>
                  </c:pt>
                  <c:pt idx="37">
                    <c:v>36.4159992311072</c:v>
                  </c:pt>
                  <c:pt idx="38">
                    <c:v>52.82087655463561</c:v>
                  </c:pt>
                  <c:pt idx="39">
                    <c:v>52.255191129685606</c:v>
                  </c:pt>
                  <c:pt idx="40">
                    <c:v>19.72827919510442</c:v>
                  </c:pt>
                </c:numCache>
              </c:numRef>
            </c:plus>
            <c:minus>
              <c:numRef>
                <c:f>'0L'!$Y$5:$Y$45</c:f>
                <c:numCache>
                  <c:formatCode>General</c:formatCode>
                  <c:ptCount val="41"/>
                  <c:pt idx="0">
                    <c:v>140.28998538741075</c:v>
                  </c:pt>
                  <c:pt idx="1">
                    <c:v>177.55451275594172</c:v>
                  </c:pt>
                  <c:pt idx="2">
                    <c:v>112.14713549618669</c:v>
                  </c:pt>
                  <c:pt idx="3">
                    <c:v>39.668690424564929</c:v>
                  </c:pt>
                  <c:pt idx="4">
                    <c:v>33.72899346259819</c:v>
                  </c:pt>
                  <c:pt idx="5">
                    <c:v>50.558134854838151</c:v>
                  </c:pt>
                  <c:pt idx="6">
                    <c:v>42.850670939904397</c:v>
                  </c:pt>
                  <c:pt idx="7">
                    <c:v>28.284271247461902</c:v>
                  </c:pt>
                  <c:pt idx="8">
                    <c:v>32.456201256462272</c:v>
                  </c:pt>
                  <c:pt idx="9">
                    <c:v>13.930003589374857</c:v>
                  </c:pt>
                  <c:pt idx="10">
                    <c:v>86.903423407826438</c:v>
                  </c:pt>
                  <c:pt idx="11">
                    <c:v>50.840977567313153</c:v>
                  </c:pt>
                  <c:pt idx="12">
                    <c:v>18.809040379561779</c:v>
                  </c:pt>
                  <c:pt idx="13">
                    <c:v>74.882608127655132</c:v>
                  </c:pt>
                  <c:pt idx="14">
                    <c:v>31.466251762801363</c:v>
                  </c:pt>
                  <c:pt idx="15">
                    <c:v>41.64858941188804</c:v>
                  </c:pt>
                  <c:pt idx="16">
                    <c:v>14.212846301849861</c:v>
                  </c:pt>
                  <c:pt idx="17">
                    <c:v>10.040916292848847</c:v>
                  </c:pt>
                  <c:pt idx="18">
                    <c:v>3.8890872965260113</c:v>
                  </c:pt>
                  <c:pt idx="19">
                    <c:v>18.314065632731968</c:v>
                  </c:pt>
                  <c:pt idx="20">
                    <c:v>17.394826817188683</c:v>
                  </c:pt>
                  <c:pt idx="21">
                    <c:v>47.09331162702432</c:v>
                  </c:pt>
                  <c:pt idx="22">
                    <c:v>27.152900397563165</c:v>
                  </c:pt>
                  <c:pt idx="23">
                    <c:v>48.790367901871782</c:v>
                  </c:pt>
                  <c:pt idx="24">
                    <c:v>37.688791437243111</c:v>
                  </c:pt>
                  <c:pt idx="25">
                    <c:v>33.446150750123827</c:v>
                  </c:pt>
                  <c:pt idx="26">
                    <c:v>28.849956672411267</c:v>
                  </c:pt>
                  <c:pt idx="27">
                    <c:v>24.465894629054802</c:v>
                  </c:pt>
                  <c:pt idx="28">
                    <c:v>25.526554800834621</c:v>
                  </c:pt>
                  <c:pt idx="29">
                    <c:v>19.021172413917871</c:v>
                  </c:pt>
                  <c:pt idx="30">
                    <c:v>12.44507934888285</c:v>
                  </c:pt>
                  <c:pt idx="31">
                    <c:v>6.2225396744417472</c:v>
                  </c:pt>
                  <c:pt idx="32">
                    <c:v>2.0506096654407306</c:v>
                  </c:pt>
                  <c:pt idx="33">
                    <c:v>13.788582233137676</c:v>
                  </c:pt>
                  <c:pt idx="34">
                    <c:v>19.021172413918517</c:v>
                  </c:pt>
                  <c:pt idx="35">
                    <c:v>26.021529547665079</c:v>
                  </c:pt>
                  <c:pt idx="36">
                    <c:v>26.799347006969892</c:v>
                  </c:pt>
                  <c:pt idx="37">
                    <c:v>36.4159992311072</c:v>
                  </c:pt>
                  <c:pt idx="38">
                    <c:v>52.82087655463561</c:v>
                  </c:pt>
                  <c:pt idx="39">
                    <c:v>52.255191129685606</c:v>
                  </c:pt>
                  <c:pt idx="40">
                    <c:v>19.72827919510442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'0L'!$V$5:$V$45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99.346584484470029</c:v>
                </c:pt>
                <c:pt idx="2">
                  <c:v>78.562854685871159</c:v>
                </c:pt>
                <c:pt idx="3">
                  <c:v>62.118711539430983</c:v>
                </c:pt>
                <c:pt idx="4">
                  <c:v>49.118801138876414</c:v>
                </c:pt>
                <c:pt idx="5">
                  <c:v>38.837415581228221</c:v>
                </c:pt>
                <c:pt idx="6">
                  <c:v>30.708020991289029</c:v>
                </c:pt>
                <c:pt idx="7">
                  <c:v>24.281369619595512</c:v>
                </c:pt>
                <c:pt idx="8">
                  <c:v>19.200367101189617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9.4934741201278765</c:v>
                </c:pt>
                <c:pt idx="12">
                  <c:v>7.5067309259976902</c:v>
                </c:pt>
                <c:pt idx="13">
                  <c:v>5.9358298794476747</c:v>
                </c:pt>
                <c:pt idx="14">
                  <c:v>4.6935394244631512</c:v>
                </c:pt>
                <c:pt idx="15">
                  <c:v>3.7112681214407419</c:v>
                </c:pt>
                <c:pt idx="16">
                  <c:v>2.9345616977182254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1.1472049173358729</c:v>
                </c:pt>
                <c:pt idx="21">
                  <c:v>0.90707204687098086</c:v>
                </c:pt>
                <c:pt idx="22">
                  <c:v>0.71723607479006179</c:v>
                </c:pt>
                <c:pt idx="23">
                  <c:v>0.56713077780154142</c:v>
                </c:pt>
                <c:pt idx="24">
                  <c:v>0.44844140734891907</c:v>
                </c:pt>
                <c:pt idx="25">
                  <c:v>0.35459156281067994</c:v>
                </c:pt>
                <c:pt idx="26">
                  <c:v>0.28037667235737707</c:v>
                </c:pt>
                <c:pt idx="27">
                  <c:v>0.22170219356383172</c:v>
                </c:pt>
                <c:pt idx="28">
                  <c:v>0.17530087007031045</c:v>
                </c:pt>
                <c:pt idx="29">
                  <c:v>0.13861753985189365</c:v>
                </c:pt>
                <c:pt idx="30">
                  <c:v>0.10959969570823591</c:v>
                </c:pt>
                <c:pt idx="31">
                  <c:v>8.6665022139479228E-2</c:v>
                </c:pt>
                <c:pt idx="32">
                  <c:v>6.8527560552754163E-2</c:v>
                </c:pt>
                <c:pt idx="33">
                  <c:v>5.4186190089116751E-2</c:v>
                </c:pt>
                <c:pt idx="34">
                  <c:v>4.2846087807208798E-2</c:v>
                </c:pt>
                <c:pt idx="35">
                  <c:v>3.3878935176312325E-2</c:v>
                </c:pt>
                <c:pt idx="36">
                  <c:v>2.6788360557160162E-2</c:v>
                </c:pt>
                <c:pt idx="37">
                  <c:v>2.118166486805358E-2</c:v>
                </c:pt>
                <c:pt idx="38">
                  <c:v>1.6748877633838383E-2</c:v>
                </c:pt>
                <c:pt idx="39">
                  <c:v>1.3243907429983371E-2</c:v>
                </c:pt>
                <c:pt idx="40">
                  <c:v>1.0471975511965976E-2</c:v>
                </c:pt>
              </c:numCache>
            </c:numRef>
          </c:xVal>
          <c:yVal>
            <c:numRef>
              <c:f>'0L'!$X$5:$X$45</c:f>
              <c:numCache>
                <c:formatCode>General</c:formatCode>
                <c:ptCount val="41"/>
                <c:pt idx="0">
                  <c:v>7351.7</c:v>
                </c:pt>
                <c:pt idx="1">
                  <c:v>6679.85</c:v>
                </c:pt>
                <c:pt idx="2">
                  <c:v>6310.3</c:v>
                </c:pt>
                <c:pt idx="3">
                  <c:v>6119.85</c:v>
                </c:pt>
                <c:pt idx="4">
                  <c:v>5965.35</c:v>
                </c:pt>
                <c:pt idx="5">
                  <c:v>5858.05</c:v>
                </c:pt>
                <c:pt idx="6">
                  <c:v>5750.1</c:v>
                </c:pt>
                <c:pt idx="7">
                  <c:v>5689.2</c:v>
                </c:pt>
                <c:pt idx="8">
                  <c:v>5597.25</c:v>
                </c:pt>
                <c:pt idx="9">
                  <c:v>5530.15</c:v>
                </c:pt>
                <c:pt idx="10">
                  <c:v>5546.95</c:v>
                </c:pt>
                <c:pt idx="11">
                  <c:v>5607.65</c:v>
                </c:pt>
                <c:pt idx="12">
                  <c:v>5608.9</c:v>
                </c:pt>
                <c:pt idx="13">
                  <c:v>5585.95</c:v>
                </c:pt>
                <c:pt idx="14">
                  <c:v>5568.25</c:v>
                </c:pt>
                <c:pt idx="15">
                  <c:v>5520.85</c:v>
                </c:pt>
                <c:pt idx="16">
                  <c:v>5502.95</c:v>
                </c:pt>
                <c:pt idx="17">
                  <c:v>5427.6</c:v>
                </c:pt>
                <c:pt idx="18">
                  <c:v>5396.65</c:v>
                </c:pt>
                <c:pt idx="19">
                  <c:v>5408.35</c:v>
                </c:pt>
                <c:pt idx="20">
                  <c:v>5375.6</c:v>
                </c:pt>
                <c:pt idx="21">
                  <c:v>5380.3</c:v>
                </c:pt>
                <c:pt idx="22">
                  <c:v>5357.7</c:v>
                </c:pt>
                <c:pt idx="23">
                  <c:v>5347.1</c:v>
                </c:pt>
                <c:pt idx="24">
                  <c:v>5339.9500000000007</c:v>
                </c:pt>
                <c:pt idx="25">
                  <c:v>5326.0499999999993</c:v>
                </c:pt>
                <c:pt idx="26">
                  <c:v>5310.7999999999993</c:v>
                </c:pt>
                <c:pt idx="27">
                  <c:v>5287.8</c:v>
                </c:pt>
                <c:pt idx="28">
                  <c:v>5278.25</c:v>
                </c:pt>
                <c:pt idx="29">
                  <c:v>5269.05</c:v>
                </c:pt>
                <c:pt idx="30">
                  <c:v>5252.9</c:v>
                </c:pt>
                <c:pt idx="31">
                  <c:v>5241.3999999999996</c:v>
                </c:pt>
                <c:pt idx="32">
                  <c:v>5230.95</c:v>
                </c:pt>
                <c:pt idx="33">
                  <c:v>5226.05</c:v>
                </c:pt>
                <c:pt idx="34">
                  <c:v>5219.6499999999996</c:v>
                </c:pt>
                <c:pt idx="35">
                  <c:v>5205.7000000000007</c:v>
                </c:pt>
                <c:pt idx="36">
                  <c:v>5210.25</c:v>
                </c:pt>
                <c:pt idx="37">
                  <c:v>5205.6499999999996</c:v>
                </c:pt>
                <c:pt idx="38">
                  <c:v>5208.75</c:v>
                </c:pt>
                <c:pt idx="39">
                  <c:v>5219.45</c:v>
                </c:pt>
                <c:pt idx="40">
                  <c:v>5231.55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A-470E-BC55-BE45FD25CB33}"/>
            </c:ext>
          </c:extLst>
        </c:ser>
        <c:ser>
          <c:idx val="1"/>
          <c:order val="1"/>
          <c:tx>
            <c:v>Q/Qmf=0.75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'0.15'!$Z$5:$Z$45</c:f>
                <c:numCache>
                  <c:formatCode>General</c:formatCode>
                  <c:ptCount val="41"/>
                  <c:pt idx="0">
                    <c:v>233.62808050403504</c:v>
                  </c:pt>
                  <c:pt idx="1">
                    <c:v>199.05055890401312</c:v>
                  </c:pt>
                  <c:pt idx="2">
                    <c:v>0.28284271247468329</c:v>
                  </c:pt>
                  <c:pt idx="3">
                    <c:v>4.5254833995939689</c:v>
                  </c:pt>
                  <c:pt idx="4">
                    <c:v>16.687720036002457</c:v>
                  </c:pt>
                  <c:pt idx="5">
                    <c:v>23.334523779156068</c:v>
                  </c:pt>
                  <c:pt idx="6">
                    <c:v>30.617723625377636</c:v>
                  </c:pt>
                  <c:pt idx="7">
                    <c:v>72.337023715383935</c:v>
                  </c:pt>
                  <c:pt idx="8">
                    <c:v>134.56242045980011</c:v>
                  </c:pt>
                  <c:pt idx="9">
                    <c:v>150.89658710520899</c:v>
                  </c:pt>
                  <c:pt idx="10">
                    <c:v>251.37646071181766</c:v>
                  </c:pt>
                  <c:pt idx="11">
                    <c:v>213.82909063081203</c:v>
                  </c:pt>
                  <c:pt idx="12">
                    <c:v>136.89587283771553</c:v>
                  </c:pt>
                  <c:pt idx="13">
                    <c:v>107.69236277471131</c:v>
                  </c:pt>
                  <c:pt idx="14">
                    <c:v>87.115555442182526</c:v>
                  </c:pt>
                  <c:pt idx="15">
                    <c:v>77.711035252401643</c:v>
                  </c:pt>
                  <c:pt idx="16">
                    <c:v>12.657211383239265</c:v>
                  </c:pt>
                  <c:pt idx="17">
                    <c:v>12.515790027002083</c:v>
                  </c:pt>
                  <c:pt idx="18">
                    <c:v>69.36717523440025</c:v>
                  </c:pt>
                  <c:pt idx="19">
                    <c:v>39.032294321497297</c:v>
                  </c:pt>
                  <c:pt idx="20">
                    <c:v>43.204224330497993</c:v>
                  </c:pt>
                  <c:pt idx="21">
                    <c:v>41.012193308819754</c:v>
                  </c:pt>
                  <c:pt idx="22">
                    <c:v>24.395183950935891</c:v>
                  </c:pt>
                  <c:pt idx="23">
                    <c:v>27.435743110038175</c:v>
                  </c:pt>
                  <c:pt idx="24">
                    <c:v>28.354981925580812</c:v>
                  </c:pt>
                  <c:pt idx="25">
                    <c:v>25.314422766478529</c:v>
                  </c:pt>
                  <c:pt idx="26">
                    <c:v>21.283914113715337</c:v>
                  </c:pt>
                  <c:pt idx="27">
                    <c:v>12.162236636408489</c:v>
                  </c:pt>
                  <c:pt idx="28">
                    <c:v>10.040916292848847</c:v>
                  </c:pt>
                  <c:pt idx="29">
                    <c:v>9.8994949366116654</c:v>
                  </c:pt>
                  <c:pt idx="30">
                    <c:v>7.0710678118654755</c:v>
                  </c:pt>
                  <c:pt idx="31">
                    <c:v>5.5861435713737899</c:v>
                  </c:pt>
                  <c:pt idx="32">
                    <c:v>5.0204581464247449</c:v>
                  </c:pt>
                  <c:pt idx="33">
                    <c:v>0.14142135623750243</c:v>
                  </c:pt>
                  <c:pt idx="34">
                    <c:v>4.5961940777125587</c:v>
                  </c:pt>
                  <c:pt idx="35">
                    <c:v>11.172287142747258</c:v>
                  </c:pt>
                  <c:pt idx="36">
                    <c:v>14.142135623730951</c:v>
                  </c:pt>
                  <c:pt idx="37">
                    <c:v>18.667619023324921</c:v>
                  </c:pt>
                  <c:pt idx="38">
                    <c:v>21.354624791833928</c:v>
                  </c:pt>
                  <c:pt idx="39">
                    <c:v>15.273506473629684</c:v>
                  </c:pt>
                  <c:pt idx="40">
                    <c:v>6.0104076400856536</c:v>
                  </c:pt>
                </c:numCache>
              </c:numRef>
            </c:plus>
            <c:minus>
              <c:numRef>
                <c:f>'0.15'!$Z$5:$Z$45</c:f>
                <c:numCache>
                  <c:formatCode>General</c:formatCode>
                  <c:ptCount val="41"/>
                  <c:pt idx="0">
                    <c:v>233.62808050403504</c:v>
                  </c:pt>
                  <c:pt idx="1">
                    <c:v>199.05055890401312</c:v>
                  </c:pt>
                  <c:pt idx="2">
                    <c:v>0.28284271247468329</c:v>
                  </c:pt>
                  <c:pt idx="3">
                    <c:v>4.5254833995939689</c:v>
                  </c:pt>
                  <c:pt idx="4">
                    <c:v>16.687720036002457</c:v>
                  </c:pt>
                  <c:pt idx="5">
                    <c:v>23.334523779156068</c:v>
                  </c:pt>
                  <c:pt idx="6">
                    <c:v>30.617723625377636</c:v>
                  </c:pt>
                  <c:pt idx="7">
                    <c:v>72.337023715383935</c:v>
                  </c:pt>
                  <c:pt idx="8">
                    <c:v>134.56242045980011</c:v>
                  </c:pt>
                  <c:pt idx="9">
                    <c:v>150.89658710520899</c:v>
                  </c:pt>
                  <c:pt idx="10">
                    <c:v>251.37646071181766</c:v>
                  </c:pt>
                  <c:pt idx="11">
                    <c:v>213.82909063081203</c:v>
                  </c:pt>
                  <c:pt idx="12">
                    <c:v>136.89587283771553</c:v>
                  </c:pt>
                  <c:pt idx="13">
                    <c:v>107.69236277471131</c:v>
                  </c:pt>
                  <c:pt idx="14">
                    <c:v>87.115555442182526</c:v>
                  </c:pt>
                  <c:pt idx="15">
                    <c:v>77.711035252401643</c:v>
                  </c:pt>
                  <c:pt idx="16">
                    <c:v>12.657211383239265</c:v>
                  </c:pt>
                  <c:pt idx="17">
                    <c:v>12.515790027002083</c:v>
                  </c:pt>
                  <c:pt idx="18">
                    <c:v>69.36717523440025</c:v>
                  </c:pt>
                  <c:pt idx="19">
                    <c:v>39.032294321497297</c:v>
                  </c:pt>
                  <c:pt idx="20">
                    <c:v>43.204224330497993</c:v>
                  </c:pt>
                  <c:pt idx="21">
                    <c:v>41.012193308819754</c:v>
                  </c:pt>
                  <c:pt idx="22">
                    <c:v>24.395183950935891</c:v>
                  </c:pt>
                  <c:pt idx="23">
                    <c:v>27.435743110038175</c:v>
                  </c:pt>
                  <c:pt idx="24">
                    <c:v>28.354981925580812</c:v>
                  </c:pt>
                  <c:pt idx="25">
                    <c:v>25.314422766478529</c:v>
                  </c:pt>
                  <c:pt idx="26">
                    <c:v>21.283914113715337</c:v>
                  </c:pt>
                  <c:pt idx="27">
                    <c:v>12.162236636408489</c:v>
                  </c:pt>
                  <c:pt idx="28">
                    <c:v>10.040916292848847</c:v>
                  </c:pt>
                  <c:pt idx="29">
                    <c:v>9.8994949366116654</c:v>
                  </c:pt>
                  <c:pt idx="30">
                    <c:v>7.0710678118654755</c:v>
                  </c:pt>
                  <c:pt idx="31">
                    <c:v>5.5861435713737899</c:v>
                  </c:pt>
                  <c:pt idx="32">
                    <c:v>5.0204581464247449</c:v>
                  </c:pt>
                  <c:pt idx="33">
                    <c:v>0.14142135623750243</c:v>
                  </c:pt>
                  <c:pt idx="34">
                    <c:v>4.5961940777125587</c:v>
                  </c:pt>
                  <c:pt idx="35">
                    <c:v>11.172287142747258</c:v>
                  </c:pt>
                  <c:pt idx="36">
                    <c:v>14.142135623730951</c:v>
                  </c:pt>
                  <c:pt idx="37">
                    <c:v>18.667619023324921</c:v>
                  </c:pt>
                  <c:pt idx="38">
                    <c:v>21.354624791833928</c:v>
                  </c:pt>
                  <c:pt idx="39">
                    <c:v>15.273506473629684</c:v>
                  </c:pt>
                  <c:pt idx="40">
                    <c:v>6.0104076400856536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'0.15'!$V$5:$V$45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99.354962064879601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49.118801138876414</c:v>
                </c:pt>
                <c:pt idx="5">
                  <c:v>38.836368383677026</c:v>
                </c:pt>
                <c:pt idx="6">
                  <c:v>30.710115386391422</c:v>
                </c:pt>
                <c:pt idx="7">
                  <c:v>24.281369619595512</c:v>
                </c:pt>
                <c:pt idx="8">
                  <c:v>19.200367101189617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9.4930552411073972</c:v>
                </c:pt>
                <c:pt idx="12">
                  <c:v>7.5064167667323316</c:v>
                </c:pt>
                <c:pt idx="13">
                  <c:v>5.9354110004271963</c:v>
                </c:pt>
                <c:pt idx="14">
                  <c:v>4.6936441442182701</c:v>
                </c:pt>
                <c:pt idx="15">
                  <c:v>3.7111634016856225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1.1472049173358729</c:v>
                </c:pt>
                <c:pt idx="21">
                  <c:v>0.90707204687098086</c:v>
                </c:pt>
                <c:pt idx="22">
                  <c:v>0.71723607479006179</c:v>
                </c:pt>
                <c:pt idx="23">
                  <c:v>0.56713077780154142</c:v>
                </c:pt>
                <c:pt idx="24">
                  <c:v>0.44844140734891907</c:v>
                </c:pt>
                <c:pt idx="25">
                  <c:v>0.35459156281067994</c:v>
                </c:pt>
                <c:pt idx="26">
                  <c:v>0.28037667235737707</c:v>
                </c:pt>
                <c:pt idx="27">
                  <c:v>0.22170219356383172</c:v>
                </c:pt>
                <c:pt idx="28">
                  <c:v>0.17530087007031045</c:v>
                </c:pt>
                <c:pt idx="29">
                  <c:v>0.13861753985189365</c:v>
                </c:pt>
                <c:pt idx="30">
                  <c:v>0.10959969570823591</c:v>
                </c:pt>
                <c:pt idx="31">
                  <c:v>8.6665022139479228E-2</c:v>
                </c:pt>
                <c:pt idx="32">
                  <c:v>6.8527560552754163E-2</c:v>
                </c:pt>
                <c:pt idx="33">
                  <c:v>5.4186190089116751E-2</c:v>
                </c:pt>
                <c:pt idx="34">
                  <c:v>4.2846087807208798E-2</c:v>
                </c:pt>
                <c:pt idx="35">
                  <c:v>3.3878935176312325E-2</c:v>
                </c:pt>
                <c:pt idx="36">
                  <c:v>2.6788360557160162E-2</c:v>
                </c:pt>
                <c:pt idx="37">
                  <c:v>2.118166486805358E-2</c:v>
                </c:pt>
                <c:pt idx="38">
                  <c:v>1.6748877633838383E-2</c:v>
                </c:pt>
                <c:pt idx="39">
                  <c:v>1.3243907429983371E-2</c:v>
                </c:pt>
                <c:pt idx="40">
                  <c:v>1.0471975511965976E-2</c:v>
                </c:pt>
              </c:numCache>
            </c:numRef>
          </c:xVal>
          <c:yVal>
            <c:numRef>
              <c:f>'0.15'!$Y$5:$Y$45</c:f>
              <c:numCache>
                <c:formatCode>General</c:formatCode>
                <c:ptCount val="41"/>
                <c:pt idx="0">
                  <c:v>6095</c:v>
                </c:pt>
                <c:pt idx="1">
                  <c:v>4941.05</c:v>
                </c:pt>
                <c:pt idx="2">
                  <c:v>4064.3999999999996</c:v>
                </c:pt>
                <c:pt idx="3">
                  <c:v>3459.1000000000004</c:v>
                </c:pt>
                <c:pt idx="4">
                  <c:v>3095.7</c:v>
                </c:pt>
                <c:pt idx="5">
                  <c:v>2803.1</c:v>
                </c:pt>
                <c:pt idx="6">
                  <c:v>2603.35</c:v>
                </c:pt>
                <c:pt idx="7">
                  <c:v>2444.35</c:v>
                </c:pt>
                <c:pt idx="8">
                  <c:v>2345.85</c:v>
                </c:pt>
                <c:pt idx="9">
                  <c:v>2265</c:v>
                </c:pt>
                <c:pt idx="10">
                  <c:v>2302.5500000000002</c:v>
                </c:pt>
                <c:pt idx="11">
                  <c:v>2322.6000000000004</c:v>
                </c:pt>
                <c:pt idx="12">
                  <c:v>2261.3000000000002</c:v>
                </c:pt>
                <c:pt idx="13">
                  <c:v>2238.15</c:v>
                </c:pt>
                <c:pt idx="14">
                  <c:v>2209</c:v>
                </c:pt>
                <c:pt idx="15">
                  <c:v>2180.0500000000002</c:v>
                </c:pt>
                <c:pt idx="16">
                  <c:v>2163.1499999999996</c:v>
                </c:pt>
                <c:pt idx="17">
                  <c:v>2151.5500000000002</c:v>
                </c:pt>
                <c:pt idx="18">
                  <c:v>2125.9499999999998</c:v>
                </c:pt>
                <c:pt idx="19">
                  <c:v>2103.5</c:v>
                </c:pt>
                <c:pt idx="20">
                  <c:v>2093.6499999999996</c:v>
                </c:pt>
                <c:pt idx="21">
                  <c:v>2088.8000000000002</c:v>
                </c:pt>
                <c:pt idx="22">
                  <c:v>2085.15</c:v>
                </c:pt>
                <c:pt idx="23">
                  <c:v>2099.5</c:v>
                </c:pt>
                <c:pt idx="24">
                  <c:v>2097.25</c:v>
                </c:pt>
                <c:pt idx="25">
                  <c:v>2091</c:v>
                </c:pt>
                <c:pt idx="26">
                  <c:v>2092.75</c:v>
                </c:pt>
                <c:pt idx="27">
                  <c:v>2099.9</c:v>
                </c:pt>
                <c:pt idx="28">
                  <c:v>2092.5</c:v>
                </c:pt>
                <c:pt idx="29">
                  <c:v>2087.1999999999998</c:v>
                </c:pt>
                <c:pt idx="30">
                  <c:v>2083.9</c:v>
                </c:pt>
                <c:pt idx="31">
                  <c:v>2083.6499999999996</c:v>
                </c:pt>
                <c:pt idx="32">
                  <c:v>2083.75</c:v>
                </c:pt>
                <c:pt idx="33">
                  <c:v>2084.3000000000002</c:v>
                </c:pt>
                <c:pt idx="34">
                  <c:v>2083.5500000000002</c:v>
                </c:pt>
                <c:pt idx="35">
                  <c:v>2085.1999999999998</c:v>
                </c:pt>
                <c:pt idx="36">
                  <c:v>2091.1</c:v>
                </c:pt>
                <c:pt idx="37">
                  <c:v>2099.6999999999998</c:v>
                </c:pt>
                <c:pt idx="38">
                  <c:v>2109.8000000000002</c:v>
                </c:pt>
                <c:pt idx="39">
                  <c:v>2123.5</c:v>
                </c:pt>
                <c:pt idx="40">
                  <c:v>2141.5500000000002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A-470E-BC55-BE45FD25CB33}"/>
            </c:ext>
          </c:extLst>
        </c:ser>
        <c:ser>
          <c:idx val="2"/>
          <c:order val="2"/>
          <c:tx>
            <c:v>Q/Qmf=1.5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'0.3'!$Z$5:$Z$45</c:f>
                <c:numCache>
                  <c:formatCode>General</c:formatCode>
                  <c:ptCount val="41"/>
                  <c:pt idx="0">
                    <c:v>14.00071426749377</c:v>
                  </c:pt>
                  <c:pt idx="1">
                    <c:v>117.37972567696688</c:v>
                  </c:pt>
                  <c:pt idx="2">
                    <c:v>123.39013331705254</c:v>
                  </c:pt>
                  <c:pt idx="3">
                    <c:v>173.31187206882274</c:v>
                  </c:pt>
                  <c:pt idx="4">
                    <c:v>86.549870017233474</c:v>
                  </c:pt>
                  <c:pt idx="5">
                    <c:v>62.791082169365389</c:v>
                  </c:pt>
                  <c:pt idx="6">
                    <c:v>15.202795795510772</c:v>
                  </c:pt>
                  <c:pt idx="7">
                    <c:v>4.9992449429889261</c:v>
                  </c:pt>
                  <c:pt idx="8">
                    <c:v>7.2831998462214473</c:v>
                  </c:pt>
                  <c:pt idx="9">
                    <c:v>7.5731136265079098</c:v>
                  </c:pt>
                  <c:pt idx="10">
                    <c:v>0.26870057685088483</c:v>
                  </c:pt>
                  <c:pt idx="11">
                    <c:v>1.7819090885900868</c:v>
                  </c:pt>
                  <c:pt idx="12">
                    <c:v>17.175623715021214</c:v>
                  </c:pt>
                  <c:pt idx="13">
                    <c:v>14.693678913056479</c:v>
                  </c:pt>
                  <c:pt idx="14">
                    <c:v>40.184878374831484</c:v>
                  </c:pt>
                  <c:pt idx="15">
                    <c:v>37.413019792580251</c:v>
                  </c:pt>
                  <c:pt idx="16">
                    <c:v>12.635998179803627</c:v>
                  </c:pt>
                  <c:pt idx="17">
                    <c:v>48.104474324121135</c:v>
                  </c:pt>
                  <c:pt idx="18">
                    <c:v>29.19643899519254</c:v>
                  </c:pt>
                  <c:pt idx="19">
                    <c:v>33.644140648856073</c:v>
                  </c:pt>
                  <c:pt idx="20">
                    <c:v>20.520238790033616</c:v>
                  </c:pt>
                  <c:pt idx="21">
                    <c:v>26.792275939158298</c:v>
                  </c:pt>
                  <c:pt idx="22">
                    <c:v>14.630039302749667</c:v>
                  </c:pt>
                  <c:pt idx="23">
                    <c:v>19.763634534163995</c:v>
                  </c:pt>
                  <c:pt idx="24">
                    <c:v>38.90501510088383</c:v>
                  </c:pt>
                  <c:pt idx="25">
                    <c:v>19.714137059480944</c:v>
                  </c:pt>
                  <c:pt idx="26">
                    <c:v>56.427121138686914</c:v>
                  </c:pt>
                  <c:pt idx="27">
                    <c:v>36.557420587344538</c:v>
                  </c:pt>
                  <c:pt idx="28">
                    <c:v>64.664915139509915</c:v>
                  </c:pt>
                  <c:pt idx="29">
                    <c:v>47.114524830459658</c:v>
                  </c:pt>
                  <c:pt idx="30">
                    <c:v>28.857027740222964</c:v>
                  </c:pt>
                  <c:pt idx="31">
                    <c:v>52.9198715040012</c:v>
                  </c:pt>
                  <c:pt idx="32">
                    <c:v>1.3717871555019006</c:v>
                  </c:pt>
                  <c:pt idx="33">
                    <c:v>78.375715626717408</c:v>
                  </c:pt>
                  <c:pt idx="34">
                    <c:v>82.158736906064917</c:v>
                  </c:pt>
                  <c:pt idx="35">
                    <c:v>61.447579285110962</c:v>
                  </c:pt>
                  <c:pt idx="36">
                    <c:v>37.603938623500603</c:v>
                  </c:pt>
                  <c:pt idx="37">
                    <c:v>40.580858172295954</c:v>
                  </c:pt>
                  <c:pt idx="38">
                    <c:v>17.161481579397496</c:v>
                  </c:pt>
                  <c:pt idx="39">
                    <c:v>2.2980970388562794</c:v>
                  </c:pt>
                  <c:pt idx="40">
                    <c:v>6.4205295731738401</c:v>
                  </c:pt>
                </c:numCache>
              </c:numRef>
            </c:plus>
            <c:minus>
              <c:numRef>
                <c:f>'0.3'!$Z$5:$Z$45</c:f>
                <c:numCache>
                  <c:formatCode>General</c:formatCode>
                  <c:ptCount val="41"/>
                  <c:pt idx="0">
                    <c:v>14.00071426749377</c:v>
                  </c:pt>
                  <c:pt idx="1">
                    <c:v>117.37972567696688</c:v>
                  </c:pt>
                  <c:pt idx="2">
                    <c:v>123.39013331705254</c:v>
                  </c:pt>
                  <c:pt idx="3">
                    <c:v>173.31187206882274</c:v>
                  </c:pt>
                  <c:pt idx="4">
                    <c:v>86.549870017233474</c:v>
                  </c:pt>
                  <c:pt idx="5">
                    <c:v>62.791082169365389</c:v>
                  </c:pt>
                  <c:pt idx="6">
                    <c:v>15.202795795510772</c:v>
                  </c:pt>
                  <c:pt idx="7">
                    <c:v>4.9992449429889261</c:v>
                  </c:pt>
                  <c:pt idx="8">
                    <c:v>7.2831998462214473</c:v>
                  </c:pt>
                  <c:pt idx="9">
                    <c:v>7.5731136265079098</c:v>
                  </c:pt>
                  <c:pt idx="10">
                    <c:v>0.26870057685088483</c:v>
                  </c:pt>
                  <c:pt idx="11">
                    <c:v>1.7819090885900868</c:v>
                  </c:pt>
                  <c:pt idx="12">
                    <c:v>17.175623715021214</c:v>
                  </c:pt>
                  <c:pt idx="13">
                    <c:v>14.693678913056479</c:v>
                  </c:pt>
                  <c:pt idx="14">
                    <c:v>40.184878374831484</c:v>
                  </c:pt>
                  <c:pt idx="15">
                    <c:v>37.413019792580251</c:v>
                  </c:pt>
                  <c:pt idx="16">
                    <c:v>12.635998179803627</c:v>
                  </c:pt>
                  <c:pt idx="17">
                    <c:v>48.104474324121135</c:v>
                  </c:pt>
                  <c:pt idx="18">
                    <c:v>29.19643899519254</c:v>
                  </c:pt>
                  <c:pt idx="19">
                    <c:v>33.644140648856073</c:v>
                  </c:pt>
                  <c:pt idx="20">
                    <c:v>20.520238790033616</c:v>
                  </c:pt>
                  <c:pt idx="21">
                    <c:v>26.792275939158298</c:v>
                  </c:pt>
                  <c:pt idx="22">
                    <c:v>14.630039302749667</c:v>
                  </c:pt>
                  <c:pt idx="23">
                    <c:v>19.763634534163995</c:v>
                  </c:pt>
                  <c:pt idx="24">
                    <c:v>38.90501510088383</c:v>
                  </c:pt>
                  <c:pt idx="25">
                    <c:v>19.714137059480944</c:v>
                  </c:pt>
                  <c:pt idx="26">
                    <c:v>56.427121138686914</c:v>
                  </c:pt>
                  <c:pt idx="27">
                    <c:v>36.557420587344538</c:v>
                  </c:pt>
                  <c:pt idx="28">
                    <c:v>64.664915139509915</c:v>
                  </c:pt>
                  <c:pt idx="29">
                    <c:v>47.114524830459658</c:v>
                  </c:pt>
                  <c:pt idx="30">
                    <c:v>28.857027740222964</c:v>
                  </c:pt>
                  <c:pt idx="31">
                    <c:v>52.9198715040012</c:v>
                  </c:pt>
                  <c:pt idx="32">
                    <c:v>1.3717871555019006</c:v>
                  </c:pt>
                  <c:pt idx="33">
                    <c:v>78.375715626717408</c:v>
                  </c:pt>
                  <c:pt idx="34">
                    <c:v>82.158736906064917</c:v>
                  </c:pt>
                  <c:pt idx="35">
                    <c:v>61.447579285110962</c:v>
                  </c:pt>
                  <c:pt idx="36">
                    <c:v>37.603938623500603</c:v>
                  </c:pt>
                  <c:pt idx="37">
                    <c:v>40.580858172295954</c:v>
                  </c:pt>
                  <c:pt idx="38">
                    <c:v>17.161481579397496</c:v>
                  </c:pt>
                  <c:pt idx="39">
                    <c:v>2.2980970388562794</c:v>
                  </c:pt>
                  <c:pt idx="40">
                    <c:v>6.4205295731738401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'0.3'!$V$5:$V$45</c:f>
              <c:numCache>
                <c:formatCode>General</c:formatCode>
                <c:ptCount val="41"/>
                <c:pt idx="0">
                  <c:v>125.66370614359172</c:v>
                </c:pt>
                <c:pt idx="1">
                  <c:v>99.354962064879601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49.115659546222822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24.282416817146707</c:v>
                </c:pt>
                <c:pt idx="8">
                  <c:v>19.200367101189617</c:v>
                </c:pt>
                <c:pt idx="9">
                  <c:v>15.183317294799471</c:v>
                </c:pt>
                <c:pt idx="10">
                  <c:v>12.005072726917797</c:v>
                </c:pt>
                <c:pt idx="11">
                  <c:v>9.4927410818420395</c:v>
                </c:pt>
                <c:pt idx="12">
                  <c:v>7.5066262062425722</c:v>
                </c:pt>
                <c:pt idx="13">
                  <c:v>5.9362487584681531</c:v>
                </c:pt>
                <c:pt idx="14">
                  <c:v>4.6938535837285098</c:v>
                </c:pt>
                <c:pt idx="15">
                  <c:v>3.7112681214407419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0.9070615748954689</c:v>
                </c:pt>
                <c:pt idx="22">
                  <c:v>0.71723607479006179</c:v>
                </c:pt>
                <c:pt idx="23">
                  <c:v>0.56712030582602957</c:v>
                </c:pt>
                <c:pt idx="24">
                  <c:v>0.44843093537340706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0.22169172158831973</c:v>
                </c:pt>
                <c:pt idx="28">
                  <c:v>0.17529039809479849</c:v>
                </c:pt>
                <c:pt idx="29">
                  <c:v>0.13860706787638169</c:v>
                </c:pt>
                <c:pt idx="30">
                  <c:v>0.10959969570823591</c:v>
                </c:pt>
                <c:pt idx="31">
                  <c:v>8.6663974941928026E-2</c:v>
                </c:pt>
                <c:pt idx="32">
                  <c:v>6.8526513355202948E-2</c:v>
                </c:pt>
                <c:pt idx="33">
                  <c:v>5.4185142891565549E-2</c:v>
                </c:pt>
                <c:pt idx="34">
                  <c:v>4.2846087807208798E-2</c:v>
                </c:pt>
                <c:pt idx="35">
                  <c:v>3.3878935176312325E-2</c:v>
                </c:pt>
                <c:pt idx="36">
                  <c:v>2.6788360557160162E-2</c:v>
                </c:pt>
                <c:pt idx="37">
                  <c:v>2.118166486805358E-2</c:v>
                </c:pt>
                <c:pt idx="38">
                  <c:v>1.6748877633838383E-2</c:v>
                </c:pt>
                <c:pt idx="39">
                  <c:v>1.3243907429983371E-2</c:v>
                </c:pt>
                <c:pt idx="40">
                  <c:v>1.0471975511965976E-2</c:v>
                </c:pt>
              </c:numCache>
            </c:numRef>
          </c:xVal>
          <c:yVal>
            <c:numRef>
              <c:f>'0.3'!$Y$5:$Y$45</c:f>
              <c:numCache>
                <c:formatCode>General</c:formatCode>
                <c:ptCount val="41"/>
                <c:pt idx="0">
                  <c:v>5486.9</c:v>
                </c:pt>
                <c:pt idx="1">
                  <c:v>4311.1000000000004</c:v>
                </c:pt>
                <c:pt idx="2">
                  <c:v>3277.25</c:v>
                </c:pt>
                <c:pt idx="3">
                  <c:v>2524.6499999999996</c:v>
                </c:pt>
                <c:pt idx="4">
                  <c:v>1979</c:v>
                </c:pt>
                <c:pt idx="5">
                  <c:v>1508.3000000000002</c:v>
                </c:pt>
                <c:pt idx="6">
                  <c:v>1034.45</c:v>
                </c:pt>
                <c:pt idx="7">
                  <c:v>707.31500000000005</c:v>
                </c:pt>
                <c:pt idx="8">
                  <c:v>485.03999999999996</c:v>
                </c:pt>
                <c:pt idx="9">
                  <c:v>338.96500000000003</c:v>
                </c:pt>
                <c:pt idx="10">
                  <c:v>293.5</c:v>
                </c:pt>
                <c:pt idx="11">
                  <c:v>288.23</c:v>
                </c:pt>
                <c:pt idx="12">
                  <c:v>289.685</c:v>
                </c:pt>
                <c:pt idx="13">
                  <c:v>318.91999999999996</c:v>
                </c:pt>
                <c:pt idx="14">
                  <c:v>312.86500000000001</c:v>
                </c:pt>
                <c:pt idx="15">
                  <c:v>300.52499999999998</c:v>
                </c:pt>
                <c:pt idx="16">
                  <c:v>254.28500000000003</c:v>
                </c:pt>
                <c:pt idx="17">
                  <c:v>273.14499999999998</c:v>
                </c:pt>
                <c:pt idx="18">
                  <c:v>219.92500000000001</c:v>
                </c:pt>
                <c:pt idx="19">
                  <c:v>209.01</c:v>
                </c:pt>
                <c:pt idx="20">
                  <c:v>219.3</c:v>
                </c:pt>
                <c:pt idx="21">
                  <c:v>226.64499999999998</c:v>
                </c:pt>
                <c:pt idx="22">
                  <c:v>230.92500000000001</c:v>
                </c:pt>
                <c:pt idx="23">
                  <c:v>253.535</c:v>
                </c:pt>
                <c:pt idx="24">
                  <c:v>290.89</c:v>
                </c:pt>
                <c:pt idx="25">
                  <c:v>330.04</c:v>
                </c:pt>
                <c:pt idx="26">
                  <c:v>345.65999999999997</c:v>
                </c:pt>
                <c:pt idx="27">
                  <c:v>371.37</c:v>
                </c:pt>
                <c:pt idx="28">
                  <c:v>388.42499999999995</c:v>
                </c:pt>
                <c:pt idx="29">
                  <c:v>389.83499999999998</c:v>
                </c:pt>
                <c:pt idx="30">
                  <c:v>370.875</c:v>
                </c:pt>
                <c:pt idx="31">
                  <c:v>385.72</c:v>
                </c:pt>
                <c:pt idx="32">
                  <c:v>355.9</c:v>
                </c:pt>
                <c:pt idx="33">
                  <c:v>427.66999999999996</c:v>
                </c:pt>
                <c:pt idx="34">
                  <c:v>420.375</c:v>
                </c:pt>
                <c:pt idx="35">
                  <c:v>447.93</c:v>
                </c:pt>
                <c:pt idx="36">
                  <c:v>412.82000000000005</c:v>
                </c:pt>
                <c:pt idx="37">
                  <c:v>431.88499999999999</c:v>
                </c:pt>
                <c:pt idx="38">
                  <c:v>418.315</c:v>
                </c:pt>
                <c:pt idx="39">
                  <c:v>422.45499999999998</c:v>
                </c:pt>
                <c:pt idx="40">
                  <c:v>421.15999999999997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A-470E-BC55-BE45FD25CB33}"/>
            </c:ext>
          </c:extLst>
        </c:ser>
        <c:ser>
          <c:idx val="3"/>
          <c:order val="3"/>
          <c:tx>
            <c:v>Q/Qmf=2.5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'0.5'!$Z$5:$Z$45</c:f>
                <c:numCache>
                  <c:formatCode>General</c:formatCode>
                  <c:ptCount val="41"/>
                  <c:pt idx="0">
                    <c:v>111.08647532440688</c:v>
                  </c:pt>
                  <c:pt idx="1">
                    <c:v>20.647518010647381</c:v>
                  </c:pt>
                  <c:pt idx="2">
                    <c:v>0.56568542494936658</c:v>
                  </c:pt>
                  <c:pt idx="3">
                    <c:v>62.932503525602726</c:v>
                  </c:pt>
                  <c:pt idx="4">
                    <c:v>33.163308037648981</c:v>
                  </c:pt>
                  <c:pt idx="5">
                    <c:v>102.06379279646629</c:v>
                  </c:pt>
                  <c:pt idx="6">
                    <c:v>2.3829498525986685</c:v>
                  </c:pt>
                  <c:pt idx="7">
                    <c:v>82.943625433181779</c:v>
                  </c:pt>
                  <c:pt idx="8">
                    <c:v>36.63520233327435</c:v>
                  </c:pt>
                  <c:pt idx="9">
                    <c:v>17.762522343406076</c:v>
                  </c:pt>
                  <c:pt idx="10">
                    <c:v>6.9650017946874891</c:v>
                  </c:pt>
                  <c:pt idx="11">
                    <c:v>14.538115421195419</c:v>
                  </c:pt>
                  <c:pt idx="12">
                    <c:v>1.0182337649086268</c:v>
                  </c:pt>
                  <c:pt idx="13">
                    <c:v>10.931870837144031</c:v>
                  </c:pt>
                  <c:pt idx="14">
                    <c:v>4.3699199077328688</c:v>
                  </c:pt>
                  <c:pt idx="15">
                    <c:v>5.7063517241754331</c:v>
                  </c:pt>
                  <c:pt idx="16">
                    <c:v>0.99702056147302964</c:v>
                  </c:pt>
                  <c:pt idx="17">
                    <c:v>1.032375900532345</c:v>
                  </c:pt>
                  <c:pt idx="18">
                    <c:v>3.6981684656056362</c:v>
                  </c:pt>
                  <c:pt idx="19">
                    <c:v>3.273904396893712</c:v>
                  </c:pt>
                  <c:pt idx="20">
                    <c:v>2.3970919882224067</c:v>
                  </c:pt>
                  <c:pt idx="21">
                    <c:v>2.375878784786789</c:v>
                  </c:pt>
                  <c:pt idx="22">
                    <c:v>2.1496046148070991</c:v>
                  </c:pt>
                  <c:pt idx="23">
                    <c:v>3.3658282784479798</c:v>
                  </c:pt>
                  <c:pt idx="24">
                    <c:v>4.3274935008616744</c:v>
                  </c:pt>
                  <c:pt idx="25">
                    <c:v>4.4123463146040427</c:v>
                  </c:pt>
                  <c:pt idx="26">
                    <c:v>3.6840263299819185</c:v>
                  </c:pt>
                  <c:pt idx="27">
                    <c:v>0.12020815280172434</c:v>
                  </c:pt>
                  <c:pt idx="28">
                    <c:v>9.9348502756709802</c:v>
                  </c:pt>
                  <c:pt idx="29">
                    <c:v>4.1436457377531584</c:v>
                  </c:pt>
                  <c:pt idx="30">
                    <c:v>1.7253405460951743</c:v>
                  </c:pt>
                  <c:pt idx="31">
                    <c:v>1.4354267658086921</c:v>
                  </c:pt>
                  <c:pt idx="32">
                    <c:v>0.55154328932550789</c:v>
                  </c:pt>
                  <c:pt idx="33">
                    <c:v>2.9274220741123171</c:v>
                  </c:pt>
                  <c:pt idx="34">
                    <c:v>1.3364318164425852</c:v>
                  </c:pt>
                  <c:pt idx="35">
                    <c:v>5.3527983335821601</c:v>
                  </c:pt>
                  <c:pt idx="36">
                    <c:v>7.1276363543604084</c:v>
                  </c:pt>
                  <c:pt idx="37">
                    <c:v>1.6051323932934702</c:v>
                  </c:pt>
                  <c:pt idx="38">
                    <c:v>7.4104790668350313</c:v>
                  </c:pt>
                  <c:pt idx="39">
                    <c:v>4.9992449429888861</c:v>
                  </c:pt>
                  <c:pt idx="40">
                    <c:v>2.8142849891224722</c:v>
                  </c:pt>
                </c:numCache>
              </c:numRef>
            </c:plus>
            <c:minus>
              <c:numRef>
                <c:f>'0.5'!$Z$5:$Z$45</c:f>
                <c:numCache>
                  <c:formatCode>General</c:formatCode>
                  <c:ptCount val="41"/>
                  <c:pt idx="0">
                    <c:v>111.08647532440688</c:v>
                  </c:pt>
                  <c:pt idx="1">
                    <c:v>20.647518010647381</c:v>
                  </c:pt>
                  <c:pt idx="2">
                    <c:v>0.56568542494936658</c:v>
                  </c:pt>
                  <c:pt idx="3">
                    <c:v>62.932503525602726</c:v>
                  </c:pt>
                  <c:pt idx="4">
                    <c:v>33.163308037648981</c:v>
                  </c:pt>
                  <c:pt idx="5">
                    <c:v>102.06379279646629</c:v>
                  </c:pt>
                  <c:pt idx="6">
                    <c:v>2.3829498525986685</c:v>
                  </c:pt>
                  <c:pt idx="7">
                    <c:v>82.943625433181779</c:v>
                  </c:pt>
                  <c:pt idx="8">
                    <c:v>36.63520233327435</c:v>
                  </c:pt>
                  <c:pt idx="9">
                    <c:v>17.762522343406076</c:v>
                  </c:pt>
                  <c:pt idx="10">
                    <c:v>6.9650017946874891</c:v>
                  </c:pt>
                  <c:pt idx="11">
                    <c:v>14.538115421195419</c:v>
                  </c:pt>
                  <c:pt idx="12">
                    <c:v>1.0182337649086268</c:v>
                  </c:pt>
                  <c:pt idx="13">
                    <c:v>10.931870837144031</c:v>
                  </c:pt>
                  <c:pt idx="14">
                    <c:v>4.3699199077328688</c:v>
                  </c:pt>
                  <c:pt idx="15">
                    <c:v>5.7063517241754331</c:v>
                  </c:pt>
                  <c:pt idx="16">
                    <c:v>0.99702056147302964</c:v>
                  </c:pt>
                  <c:pt idx="17">
                    <c:v>1.032375900532345</c:v>
                  </c:pt>
                  <c:pt idx="18">
                    <c:v>3.6981684656056362</c:v>
                  </c:pt>
                  <c:pt idx="19">
                    <c:v>3.273904396893712</c:v>
                  </c:pt>
                  <c:pt idx="20">
                    <c:v>2.3970919882224067</c:v>
                  </c:pt>
                  <c:pt idx="21">
                    <c:v>2.375878784786789</c:v>
                  </c:pt>
                  <c:pt idx="22">
                    <c:v>2.1496046148070991</c:v>
                  </c:pt>
                  <c:pt idx="23">
                    <c:v>3.3658282784479798</c:v>
                  </c:pt>
                  <c:pt idx="24">
                    <c:v>4.3274935008616744</c:v>
                  </c:pt>
                  <c:pt idx="25">
                    <c:v>4.4123463146040427</c:v>
                  </c:pt>
                  <c:pt idx="26">
                    <c:v>3.6840263299819185</c:v>
                  </c:pt>
                  <c:pt idx="27">
                    <c:v>0.12020815280172434</c:v>
                  </c:pt>
                  <c:pt idx="28">
                    <c:v>9.9348502756709802</c:v>
                  </c:pt>
                  <c:pt idx="29">
                    <c:v>4.1436457377531584</c:v>
                  </c:pt>
                  <c:pt idx="30">
                    <c:v>1.7253405460951743</c:v>
                  </c:pt>
                  <c:pt idx="31">
                    <c:v>1.4354267658086921</c:v>
                  </c:pt>
                  <c:pt idx="32">
                    <c:v>0.55154328932550789</c:v>
                  </c:pt>
                  <c:pt idx="33">
                    <c:v>2.9274220741123171</c:v>
                  </c:pt>
                  <c:pt idx="34">
                    <c:v>1.3364318164425852</c:v>
                  </c:pt>
                  <c:pt idx="35">
                    <c:v>5.3527983335821601</c:v>
                  </c:pt>
                  <c:pt idx="36">
                    <c:v>7.1276363543604084</c:v>
                  </c:pt>
                  <c:pt idx="37">
                    <c:v>1.6051323932934702</c:v>
                  </c:pt>
                  <c:pt idx="38">
                    <c:v>7.4104790668350313</c:v>
                  </c:pt>
                  <c:pt idx="39">
                    <c:v>4.9992449429888861</c:v>
                  </c:pt>
                  <c:pt idx="40">
                    <c:v>2.8142849891224722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'0.5'!$V$5:$V$45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99.354962064879601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49.118801138876414</c:v>
                </c:pt>
                <c:pt idx="5">
                  <c:v>38.838462778779416</c:v>
                </c:pt>
                <c:pt idx="6">
                  <c:v>30.710115386391422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9.4931599608625188</c:v>
                </c:pt>
                <c:pt idx="12">
                  <c:v>7.5065214864874523</c:v>
                </c:pt>
                <c:pt idx="13">
                  <c:v>5.9357251596925549</c:v>
                </c:pt>
                <c:pt idx="14">
                  <c:v>4.6935394244631512</c:v>
                </c:pt>
                <c:pt idx="15">
                  <c:v>3.7111634016856225</c:v>
                </c:pt>
                <c:pt idx="16">
                  <c:v>2.934456977963106</c:v>
                </c:pt>
                <c:pt idx="17">
                  <c:v>2.3204850536965411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0.90708251884649305</c:v>
                </c:pt>
                <c:pt idx="22">
                  <c:v>0.71722560281454972</c:v>
                </c:pt>
                <c:pt idx="23">
                  <c:v>0.56712030582602957</c:v>
                </c:pt>
                <c:pt idx="24">
                  <c:v>0.44843093537340706</c:v>
                </c:pt>
                <c:pt idx="25">
                  <c:v>0.35458109083516803</c:v>
                </c:pt>
                <c:pt idx="26">
                  <c:v>0.28037667235737707</c:v>
                </c:pt>
                <c:pt idx="27">
                  <c:v>0.22169172158831973</c:v>
                </c:pt>
                <c:pt idx="28">
                  <c:v>0.17530087007031045</c:v>
                </c:pt>
                <c:pt idx="29">
                  <c:v>0.13860706787638169</c:v>
                </c:pt>
                <c:pt idx="30">
                  <c:v>0.10959969570823591</c:v>
                </c:pt>
                <c:pt idx="31">
                  <c:v>8.6662927744376839E-2</c:v>
                </c:pt>
                <c:pt idx="32">
                  <c:v>6.8526513355202948E-2</c:v>
                </c:pt>
                <c:pt idx="33">
                  <c:v>5.4185142891565549E-2</c:v>
                </c:pt>
                <c:pt idx="34">
                  <c:v>4.2845040609657596E-2</c:v>
                </c:pt>
                <c:pt idx="35">
                  <c:v>3.3876840781209935E-2</c:v>
                </c:pt>
                <c:pt idx="36">
                  <c:v>2.6785218964506578E-2</c:v>
                </c:pt>
                <c:pt idx="37">
                  <c:v>2.1180617670502385E-2</c:v>
                </c:pt>
                <c:pt idx="38">
                  <c:v>1.6747830436287185E-2</c:v>
                </c:pt>
                <c:pt idx="39">
                  <c:v>1.3242860232432175E-2</c:v>
                </c:pt>
                <c:pt idx="40">
                  <c:v>1.047134719343526E-2</c:v>
                </c:pt>
              </c:numCache>
            </c:numRef>
          </c:xVal>
          <c:yVal>
            <c:numRef>
              <c:f>'0.5'!$Y$5:$Y$45</c:f>
              <c:numCache>
                <c:formatCode>General</c:formatCode>
                <c:ptCount val="41"/>
                <c:pt idx="0">
                  <c:v>5037.05</c:v>
                </c:pt>
                <c:pt idx="1">
                  <c:v>3971.2</c:v>
                </c:pt>
                <c:pt idx="2">
                  <c:v>2956.6</c:v>
                </c:pt>
                <c:pt idx="3">
                  <c:v>2141</c:v>
                </c:pt>
                <c:pt idx="4">
                  <c:v>1516.15</c:v>
                </c:pt>
                <c:pt idx="5">
                  <c:v>905.91000000000008</c:v>
                </c:pt>
                <c:pt idx="6">
                  <c:v>468.245</c:v>
                </c:pt>
                <c:pt idx="7">
                  <c:v>346.22</c:v>
                </c:pt>
                <c:pt idx="8">
                  <c:v>256.35500000000002</c:v>
                </c:pt>
                <c:pt idx="9">
                  <c:v>229.4</c:v>
                </c:pt>
                <c:pt idx="10">
                  <c:v>141.23500000000001</c:v>
                </c:pt>
                <c:pt idx="11">
                  <c:v>122.34</c:v>
                </c:pt>
                <c:pt idx="12">
                  <c:v>112.85</c:v>
                </c:pt>
                <c:pt idx="13">
                  <c:v>119.14</c:v>
                </c:pt>
                <c:pt idx="14">
                  <c:v>127.44</c:v>
                </c:pt>
                <c:pt idx="15">
                  <c:v>118.985</c:v>
                </c:pt>
                <c:pt idx="16">
                  <c:v>114.485</c:v>
                </c:pt>
                <c:pt idx="17">
                  <c:v>130.22</c:v>
                </c:pt>
                <c:pt idx="18">
                  <c:v>133.89499999999998</c:v>
                </c:pt>
                <c:pt idx="19">
                  <c:v>141.535</c:v>
                </c:pt>
                <c:pt idx="20">
                  <c:v>146.32499999999999</c:v>
                </c:pt>
                <c:pt idx="21">
                  <c:v>160.92000000000002</c:v>
                </c:pt>
                <c:pt idx="22">
                  <c:v>173.76999999999998</c:v>
                </c:pt>
                <c:pt idx="23">
                  <c:v>192.05</c:v>
                </c:pt>
                <c:pt idx="24">
                  <c:v>193.25</c:v>
                </c:pt>
                <c:pt idx="25">
                  <c:v>204.57999999999998</c:v>
                </c:pt>
                <c:pt idx="26">
                  <c:v>219.20499999999998</c:v>
                </c:pt>
                <c:pt idx="27">
                  <c:v>239.22499999999999</c:v>
                </c:pt>
                <c:pt idx="28">
                  <c:v>239.13499999999999</c:v>
                </c:pt>
                <c:pt idx="29">
                  <c:v>233.42000000000002</c:v>
                </c:pt>
                <c:pt idx="30">
                  <c:v>239.59</c:v>
                </c:pt>
                <c:pt idx="31">
                  <c:v>232.72500000000002</c:v>
                </c:pt>
                <c:pt idx="32">
                  <c:v>235.61</c:v>
                </c:pt>
                <c:pt idx="33">
                  <c:v>228.29000000000002</c:v>
                </c:pt>
                <c:pt idx="34">
                  <c:v>216.17500000000001</c:v>
                </c:pt>
                <c:pt idx="35">
                  <c:v>206.495</c:v>
                </c:pt>
                <c:pt idx="36">
                  <c:v>190.70999999999998</c:v>
                </c:pt>
                <c:pt idx="37">
                  <c:v>180.92500000000001</c:v>
                </c:pt>
                <c:pt idx="38">
                  <c:v>172.56</c:v>
                </c:pt>
                <c:pt idx="39">
                  <c:v>145.33500000000001</c:v>
                </c:pt>
                <c:pt idx="40">
                  <c:v>130.03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A-470E-BC55-BE45FD25CB33}"/>
            </c:ext>
          </c:extLst>
        </c:ser>
        <c:ser>
          <c:idx val="4"/>
          <c:order val="4"/>
          <c:tx>
            <c:v>Q/Qmf=3.75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'0.75'!$Z$5:$Z$45</c:f>
                <c:numCache>
                  <c:formatCode>General</c:formatCode>
                  <c:ptCount val="41"/>
                  <c:pt idx="0">
                    <c:v>148.84597743976826</c:v>
                  </c:pt>
                  <c:pt idx="1">
                    <c:v>97.580735803743565</c:v>
                  </c:pt>
                  <c:pt idx="2">
                    <c:v>76.579664402503226</c:v>
                  </c:pt>
                  <c:pt idx="3">
                    <c:v>8.34386001800139</c:v>
                  </c:pt>
                  <c:pt idx="4">
                    <c:v>16.899852070358552</c:v>
                  </c:pt>
                  <c:pt idx="5">
                    <c:v>88.041865325537017</c:v>
                  </c:pt>
                  <c:pt idx="6">
                    <c:v>17.069557697843248</c:v>
                  </c:pt>
                  <c:pt idx="7">
                    <c:v>2.8920667350529619</c:v>
                  </c:pt>
                  <c:pt idx="8">
                    <c:v>10.797520548718568</c:v>
                  </c:pt>
                  <c:pt idx="9">
                    <c:v>5.4871486220076129</c:v>
                  </c:pt>
                  <c:pt idx="10">
                    <c:v>1.0606601717798212</c:v>
                  </c:pt>
                  <c:pt idx="11">
                    <c:v>3.4895719651556134</c:v>
                  </c:pt>
                  <c:pt idx="12">
                    <c:v>1.5718983745776944</c:v>
                  </c:pt>
                  <c:pt idx="13">
                    <c:v>1.8893893193304629</c:v>
                  </c:pt>
                  <c:pt idx="14">
                    <c:v>1.8101933598375533</c:v>
                  </c:pt>
                  <c:pt idx="15">
                    <c:v>0.80893015767741427</c:v>
                  </c:pt>
                  <c:pt idx="16">
                    <c:v>1.2883485553218914</c:v>
                  </c:pt>
                  <c:pt idx="17">
                    <c:v>1.5054303371461633</c:v>
                  </c:pt>
                  <c:pt idx="18">
                    <c:v>2.7987286399363538</c:v>
                  </c:pt>
                  <c:pt idx="19">
                    <c:v>1.9275730855145279</c:v>
                  </c:pt>
                  <c:pt idx="20">
                    <c:v>2.0293964620053848</c:v>
                  </c:pt>
                  <c:pt idx="21">
                    <c:v>1.1384419177103411</c:v>
                  </c:pt>
                  <c:pt idx="22">
                    <c:v>4.6386204845837531</c:v>
                  </c:pt>
                  <c:pt idx="23">
                    <c:v>3.4718942956259458</c:v>
                  </c:pt>
                  <c:pt idx="24">
                    <c:v>3.6345288552988646</c:v>
                  </c:pt>
                  <c:pt idx="25">
                    <c:v>3.1536962440920076</c:v>
                  </c:pt>
                  <c:pt idx="26">
                    <c:v>2.326381310103756</c:v>
                  </c:pt>
                  <c:pt idx="27">
                    <c:v>1.781909088590107</c:v>
                  </c:pt>
                  <c:pt idx="28">
                    <c:v>4.3345645686735335</c:v>
                  </c:pt>
                  <c:pt idx="29">
                    <c:v>3.8254476862192197</c:v>
                  </c:pt>
                  <c:pt idx="30">
                    <c:v>3.3375440072005036</c:v>
                  </c:pt>
                  <c:pt idx="31">
                    <c:v>0.89095454429504339</c:v>
                  </c:pt>
                  <c:pt idx="32">
                    <c:v>1.4615897167125889</c:v>
                  </c:pt>
                  <c:pt idx="33">
                    <c:v>0.38537319574666962</c:v>
                  </c:pt>
                  <c:pt idx="34">
                    <c:v>1.4573470760254794</c:v>
                  </c:pt>
                  <c:pt idx="35">
                    <c:v>0.95954390207014451</c:v>
                  </c:pt>
                  <c:pt idx="36">
                    <c:v>0.29981327522309581</c:v>
                  </c:pt>
                  <c:pt idx="37">
                    <c:v>0.90933932060590106</c:v>
                  </c:pt>
                  <c:pt idx="38">
                    <c:v>0.12586500705120351</c:v>
                  </c:pt>
                  <c:pt idx="39">
                    <c:v>0.25526554800834161</c:v>
                  </c:pt>
                  <c:pt idx="40">
                    <c:v>0.2821356056934331</c:v>
                  </c:pt>
                </c:numCache>
              </c:numRef>
            </c:plus>
            <c:minus>
              <c:numRef>
                <c:f>'0.75'!$Z$5:$Z$45</c:f>
                <c:numCache>
                  <c:formatCode>General</c:formatCode>
                  <c:ptCount val="41"/>
                  <c:pt idx="0">
                    <c:v>148.84597743976826</c:v>
                  </c:pt>
                  <c:pt idx="1">
                    <c:v>97.580735803743565</c:v>
                  </c:pt>
                  <c:pt idx="2">
                    <c:v>76.579664402503226</c:v>
                  </c:pt>
                  <c:pt idx="3">
                    <c:v>8.34386001800139</c:v>
                  </c:pt>
                  <c:pt idx="4">
                    <c:v>16.899852070358552</c:v>
                  </c:pt>
                  <c:pt idx="5">
                    <c:v>88.041865325537017</c:v>
                  </c:pt>
                  <c:pt idx="6">
                    <c:v>17.069557697843248</c:v>
                  </c:pt>
                  <c:pt idx="7">
                    <c:v>2.8920667350529619</c:v>
                  </c:pt>
                  <c:pt idx="8">
                    <c:v>10.797520548718568</c:v>
                  </c:pt>
                  <c:pt idx="9">
                    <c:v>5.4871486220076129</c:v>
                  </c:pt>
                  <c:pt idx="10">
                    <c:v>1.0606601717798212</c:v>
                  </c:pt>
                  <c:pt idx="11">
                    <c:v>3.4895719651556134</c:v>
                  </c:pt>
                  <c:pt idx="12">
                    <c:v>1.5718983745776944</c:v>
                  </c:pt>
                  <c:pt idx="13">
                    <c:v>1.8893893193304629</c:v>
                  </c:pt>
                  <c:pt idx="14">
                    <c:v>1.8101933598375533</c:v>
                  </c:pt>
                  <c:pt idx="15">
                    <c:v>0.80893015767741427</c:v>
                  </c:pt>
                  <c:pt idx="16">
                    <c:v>1.2883485553218914</c:v>
                  </c:pt>
                  <c:pt idx="17">
                    <c:v>1.5054303371461633</c:v>
                  </c:pt>
                  <c:pt idx="18">
                    <c:v>2.7987286399363538</c:v>
                  </c:pt>
                  <c:pt idx="19">
                    <c:v>1.9275730855145279</c:v>
                  </c:pt>
                  <c:pt idx="20">
                    <c:v>2.0293964620053848</c:v>
                  </c:pt>
                  <c:pt idx="21">
                    <c:v>1.1384419177103411</c:v>
                  </c:pt>
                  <c:pt idx="22">
                    <c:v>4.6386204845837531</c:v>
                  </c:pt>
                  <c:pt idx="23">
                    <c:v>3.4718942956259458</c:v>
                  </c:pt>
                  <c:pt idx="24">
                    <c:v>3.6345288552988646</c:v>
                  </c:pt>
                  <c:pt idx="25">
                    <c:v>3.1536962440920076</c:v>
                  </c:pt>
                  <c:pt idx="26">
                    <c:v>2.326381310103756</c:v>
                  </c:pt>
                  <c:pt idx="27">
                    <c:v>1.781909088590107</c:v>
                  </c:pt>
                  <c:pt idx="28">
                    <c:v>4.3345645686735335</c:v>
                  </c:pt>
                  <c:pt idx="29">
                    <c:v>3.8254476862192197</c:v>
                  </c:pt>
                  <c:pt idx="30">
                    <c:v>3.3375440072005036</c:v>
                  </c:pt>
                  <c:pt idx="31">
                    <c:v>0.89095454429504339</c:v>
                  </c:pt>
                  <c:pt idx="32">
                    <c:v>1.4615897167125889</c:v>
                  </c:pt>
                  <c:pt idx="33">
                    <c:v>0.38537319574666962</c:v>
                  </c:pt>
                  <c:pt idx="34">
                    <c:v>1.4573470760254794</c:v>
                  </c:pt>
                  <c:pt idx="35">
                    <c:v>0.95954390207014451</c:v>
                  </c:pt>
                  <c:pt idx="36">
                    <c:v>0.29981327522309581</c:v>
                  </c:pt>
                  <c:pt idx="37">
                    <c:v>0.90933932060590106</c:v>
                  </c:pt>
                  <c:pt idx="38">
                    <c:v>0.12586500705120351</c:v>
                  </c:pt>
                  <c:pt idx="39">
                    <c:v>0.25526554800834161</c:v>
                  </c:pt>
                  <c:pt idx="40">
                    <c:v>0.2821356056934331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'0.75'!$V$5:$V$45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99.358103657533178</c:v>
                </c:pt>
                <c:pt idx="2">
                  <c:v>78.562854685871159</c:v>
                </c:pt>
                <c:pt idx="3">
                  <c:v>62.124994724738158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9.4930552411073972</c:v>
                </c:pt>
                <c:pt idx="12">
                  <c:v>7.5064167667323316</c:v>
                </c:pt>
                <c:pt idx="13">
                  <c:v>5.935620439937435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0.9070615748954689</c:v>
                </c:pt>
                <c:pt idx="22">
                  <c:v>0.71722560281454972</c:v>
                </c:pt>
                <c:pt idx="23">
                  <c:v>0.56713077780154142</c:v>
                </c:pt>
                <c:pt idx="24">
                  <c:v>0.44843093537340706</c:v>
                </c:pt>
                <c:pt idx="25">
                  <c:v>0.35458109083516803</c:v>
                </c:pt>
                <c:pt idx="26">
                  <c:v>0.28037667235737707</c:v>
                </c:pt>
                <c:pt idx="27">
                  <c:v>0.22170219356383172</c:v>
                </c:pt>
                <c:pt idx="28">
                  <c:v>0.17529039809479849</c:v>
                </c:pt>
                <c:pt idx="29">
                  <c:v>0.13861753985189365</c:v>
                </c:pt>
                <c:pt idx="30">
                  <c:v>0.10959969570823591</c:v>
                </c:pt>
                <c:pt idx="31">
                  <c:v>8.6661880546825637E-2</c:v>
                </c:pt>
                <c:pt idx="32">
                  <c:v>6.8524418960100572E-2</c:v>
                </c:pt>
                <c:pt idx="33">
                  <c:v>5.4184095694014361E-2</c:v>
                </c:pt>
                <c:pt idx="34">
                  <c:v>4.2843993412106401E-2</c:v>
                </c:pt>
                <c:pt idx="35">
                  <c:v>3.3876840781209935E-2</c:v>
                </c:pt>
                <c:pt idx="36">
                  <c:v>2.6786266162057773E-2</c:v>
                </c:pt>
                <c:pt idx="37">
                  <c:v>2.1180617670502385E-2</c:v>
                </c:pt>
                <c:pt idx="38">
                  <c:v>1.6747830436287185E-2</c:v>
                </c:pt>
                <c:pt idx="39">
                  <c:v>1.3241813034880978E-2</c:v>
                </c:pt>
                <c:pt idx="40">
                  <c:v>1.0470614155149421E-2</c:v>
                </c:pt>
              </c:numCache>
            </c:numRef>
          </c:xVal>
          <c:yVal>
            <c:numRef>
              <c:f>'0.75'!$Y$5:$Y$45</c:f>
              <c:numCache>
                <c:formatCode>General</c:formatCode>
                <c:ptCount val="41"/>
                <c:pt idx="0">
                  <c:v>4743.25</c:v>
                </c:pt>
                <c:pt idx="1">
                  <c:v>3627.7</c:v>
                </c:pt>
                <c:pt idx="2">
                  <c:v>2585.85</c:v>
                </c:pt>
                <c:pt idx="3">
                  <c:v>1722</c:v>
                </c:pt>
                <c:pt idx="4">
                  <c:v>1117.95</c:v>
                </c:pt>
                <c:pt idx="5">
                  <c:v>643.53499999999997</c:v>
                </c:pt>
                <c:pt idx="6">
                  <c:v>383.12</c:v>
                </c:pt>
                <c:pt idx="7">
                  <c:v>238.375</c:v>
                </c:pt>
                <c:pt idx="8">
                  <c:v>159.435</c:v>
                </c:pt>
                <c:pt idx="9">
                  <c:v>118.1</c:v>
                </c:pt>
                <c:pt idx="10">
                  <c:v>104.66</c:v>
                </c:pt>
                <c:pt idx="11">
                  <c:v>101.3125</c:v>
                </c:pt>
                <c:pt idx="12">
                  <c:v>99.448499999999996</c:v>
                </c:pt>
                <c:pt idx="13">
                  <c:v>101.20400000000001</c:v>
                </c:pt>
                <c:pt idx="14">
                  <c:v>101.78999999999999</c:v>
                </c:pt>
                <c:pt idx="15">
                  <c:v>99.608000000000004</c:v>
                </c:pt>
                <c:pt idx="16">
                  <c:v>100.179</c:v>
                </c:pt>
                <c:pt idx="17">
                  <c:v>99.555499999999995</c:v>
                </c:pt>
                <c:pt idx="18">
                  <c:v>101.511</c:v>
                </c:pt>
                <c:pt idx="19">
                  <c:v>98.591999999999999</c:v>
                </c:pt>
                <c:pt idx="20">
                  <c:v>102.44499999999999</c:v>
                </c:pt>
                <c:pt idx="21">
                  <c:v>106.38499999999999</c:v>
                </c:pt>
                <c:pt idx="22">
                  <c:v>115.98</c:v>
                </c:pt>
                <c:pt idx="23">
                  <c:v>121.255</c:v>
                </c:pt>
                <c:pt idx="24">
                  <c:v>132.24</c:v>
                </c:pt>
                <c:pt idx="25">
                  <c:v>133.11000000000001</c:v>
                </c:pt>
                <c:pt idx="26">
                  <c:v>136.285</c:v>
                </c:pt>
                <c:pt idx="27">
                  <c:v>136.55000000000001</c:v>
                </c:pt>
                <c:pt idx="28">
                  <c:v>132.465</c:v>
                </c:pt>
                <c:pt idx="29">
                  <c:v>126.075</c:v>
                </c:pt>
                <c:pt idx="30">
                  <c:v>118.55</c:v>
                </c:pt>
                <c:pt idx="31">
                  <c:v>108.19</c:v>
                </c:pt>
                <c:pt idx="32">
                  <c:v>97.269499999999994</c:v>
                </c:pt>
                <c:pt idx="33">
                  <c:v>87.246499999999997</c:v>
                </c:pt>
                <c:pt idx="34">
                  <c:v>76.368499999999997</c:v>
                </c:pt>
                <c:pt idx="35">
                  <c:v>68.218500000000006</c:v>
                </c:pt>
                <c:pt idx="36">
                  <c:v>57.734999999999999</c:v>
                </c:pt>
                <c:pt idx="37">
                  <c:v>50.17</c:v>
                </c:pt>
                <c:pt idx="38">
                  <c:v>42.667000000000002</c:v>
                </c:pt>
                <c:pt idx="39">
                  <c:v>35.110500000000002</c:v>
                </c:pt>
                <c:pt idx="40">
                  <c:v>30.032499999999999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A-470E-BC55-BE45FD25CB33}"/>
            </c:ext>
          </c:extLst>
        </c:ser>
        <c:ser>
          <c:idx val="5"/>
          <c:order val="5"/>
          <c:tx>
            <c:v>Q/Qmf=5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'1'!$Z$5:$Z$45</c:f>
                <c:numCache>
                  <c:formatCode>General</c:formatCode>
                  <c:ptCount val="41"/>
                  <c:pt idx="0">
                    <c:v>38.820162287141201</c:v>
                  </c:pt>
                  <c:pt idx="1">
                    <c:v>140.36069606552968</c:v>
                  </c:pt>
                  <c:pt idx="2">
                    <c:v>46.739758236430731</c:v>
                  </c:pt>
                  <c:pt idx="3">
                    <c:v>74.387633380824823</c:v>
                  </c:pt>
                  <c:pt idx="4">
                    <c:v>2.842569260369908</c:v>
                  </c:pt>
                  <c:pt idx="5">
                    <c:v>14.573470760254754</c:v>
                  </c:pt>
                  <c:pt idx="6">
                    <c:v>22.111229047703329</c:v>
                  </c:pt>
                  <c:pt idx="7">
                    <c:v>5.6002857069974477</c:v>
                  </c:pt>
                  <c:pt idx="8">
                    <c:v>4.3557777721091302</c:v>
                  </c:pt>
                  <c:pt idx="9">
                    <c:v>4.2072853480599592</c:v>
                  </c:pt>
                  <c:pt idx="10">
                    <c:v>1.9021172413918213</c:v>
                  </c:pt>
                  <c:pt idx="11">
                    <c:v>1.8031222920256942</c:v>
                  </c:pt>
                  <c:pt idx="12">
                    <c:v>2.0223253941935257</c:v>
                  </c:pt>
                  <c:pt idx="13">
                    <c:v>3.5779603128039321</c:v>
                  </c:pt>
                  <c:pt idx="14">
                    <c:v>2.8284271247456274E-2</c:v>
                  </c:pt>
                  <c:pt idx="15">
                    <c:v>0.71417784899840653</c:v>
                  </c:pt>
                  <c:pt idx="16">
                    <c:v>0.10606601717798615</c:v>
                  </c:pt>
                  <c:pt idx="17">
                    <c:v>3.3615856377608502</c:v>
                  </c:pt>
                  <c:pt idx="18">
                    <c:v>1.7649385258416292</c:v>
                  </c:pt>
                  <c:pt idx="19">
                    <c:v>3.3304729393886445</c:v>
                  </c:pt>
                  <c:pt idx="20">
                    <c:v>1.8766613972691046</c:v>
                  </c:pt>
                  <c:pt idx="21">
                    <c:v>0.19940411229460392</c:v>
                  </c:pt>
                  <c:pt idx="22">
                    <c:v>1.062074385342191</c:v>
                  </c:pt>
                  <c:pt idx="23">
                    <c:v>0.42921381618023385</c:v>
                  </c:pt>
                  <c:pt idx="24">
                    <c:v>0.83014336111300135</c:v>
                  </c:pt>
                  <c:pt idx="25">
                    <c:v>2.3002183591998393</c:v>
                  </c:pt>
                  <c:pt idx="26">
                    <c:v>2.3638579695066309</c:v>
                  </c:pt>
                  <c:pt idx="27">
                    <c:v>2.7167042533187149</c:v>
                  </c:pt>
                  <c:pt idx="28">
                    <c:v>0.90863221382471115</c:v>
                  </c:pt>
                  <c:pt idx="29">
                    <c:v>0.95459415460184016</c:v>
                  </c:pt>
                  <c:pt idx="30">
                    <c:v>0.5975052301026319</c:v>
                  </c:pt>
                  <c:pt idx="31">
                    <c:v>0.13930003589375178</c:v>
                  </c:pt>
                  <c:pt idx="32">
                    <c:v>0.1053589103967912</c:v>
                  </c:pt>
                  <c:pt idx="33">
                    <c:v>0.37052395334175153</c:v>
                  </c:pt>
                  <c:pt idx="34">
                    <c:v>0.81670833227046069</c:v>
                  </c:pt>
                  <c:pt idx="35">
                    <c:v>0.25738686835190383</c:v>
                  </c:pt>
                  <c:pt idx="36">
                    <c:v>0.53669404692058986</c:v>
                  </c:pt>
                  <c:pt idx="37">
                    <c:v>0.33375440072004886</c:v>
                  </c:pt>
                  <c:pt idx="38">
                    <c:v>8.4852813742388924E-3</c:v>
                  </c:pt>
                  <c:pt idx="39">
                    <c:v>2.1213203435595972E-2</c:v>
                  </c:pt>
                  <c:pt idx="40">
                    <c:v>0.39619192949882243</c:v>
                  </c:pt>
                </c:numCache>
              </c:numRef>
            </c:plus>
            <c:minus>
              <c:numRef>
                <c:f>'1'!$Z$5:$Z$45</c:f>
                <c:numCache>
                  <c:formatCode>General</c:formatCode>
                  <c:ptCount val="41"/>
                  <c:pt idx="0">
                    <c:v>38.820162287141201</c:v>
                  </c:pt>
                  <c:pt idx="1">
                    <c:v>140.36069606552968</c:v>
                  </c:pt>
                  <c:pt idx="2">
                    <c:v>46.739758236430731</c:v>
                  </c:pt>
                  <c:pt idx="3">
                    <c:v>74.387633380824823</c:v>
                  </c:pt>
                  <c:pt idx="4">
                    <c:v>2.842569260369908</c:v>
                  </c:pt>
                  <c:pt idx="5">
                    <c:v>14.573470760254754</c:v>
                  </c:pt>
                  <c:pt idx="6">
                    <c:v>22.111229047703329</c:v>
                  </c:pt>
                  <c:pt idx="7">
                    <c:v>5.6002857069974477</c:v>
                  </c:pt>
                  <c:pt idx="8">
                    <c:v>4.3557777721091302</c:v>
                  </c:pt>
                  <c:pt idx="9">
                    <c:v>4.2072853480599592</c:v>
                  </c:pt>
                  <c:pt idx="10">
                    <c:v>1.9021172413918213</c:v>
                  </c:pt>
                  <c:pt idx="11">
                    <c:v>1.8031222920256942</c:v>
                  </c:pt>
                  <c:pt idx="12">
                    <c:v>2.0223253941935257</c:v>
                  </c:pt>
                  <c:pt idx="13">
                    <c:v>3.5779603128039321</c:v>
                  </c:pt>
                  <c:pt idx="14">
                    <c:v>2.8284271247456274E-2</c:v>
                  </c:pt>
                  <c:pt idx="15">
                    <c:v>0.71417784899840653</c:v>
                  </c:pt>
                  <c:pt idx="16">
                    <c:v>0.10606601717798615</c:v>
                  </c:pt>
                  <c:pt idx="17">
                    <c:v>3.3615856377608502</c:v>
                  </c:pt>
                  <c:pt idx="18">
                    <c:v>1.7649385258416292</c:v>
                  </c:pt>
                  <c:pt idx="19">
                    <c:v>3.3304729393886445</c:v>
                  </c:pt>
                  <c:pt idx="20">
                    <c:v>1.8766613972691046</c:v>
                  </c:pt>
                  <c:pt idx="21">
                    <c:v>0.19940411229460392</c:v>
                  </c:pt>
                  <c:pt idx="22">
                    <c:v>1.062074385342191</c:v>
                  </c:pt>
                  <c:pt idx="23">
                    <c:v>0.42921381618023385</c:v>
                  </c:pt>
                  <c:pt idx="24">
                    <c:v>0.83014336111300135</c:v>
                  </c:pt>
                  <c:pt idx="25">
                    <c:v>2.3002183591998393</c:v>
                  </c:pt>
                  <c:pt idx="26">
                    <c:v>2.3638579695066309</c:v>
                  </c:pt>
                  <c:pt idx="27">
                    <c:v>2.7167042533187149</c:v>
                  </c:pt>
                  <c:pt idx="28">
                    <c:v>0.90863221382471115</c:v>
                  </c:pt>
                  <c:pt idx="29">
                    <c:v>0.95459415460184016</c:v>
                  </c:pt>
                  <c:pt idx="30">
                    <c:v>0.5975052301026319</c:v>
                  </c:pt>
                  <c:pt idx="31">
                    <c:v>0.13930003589375178</c:v>
                  </c:pt>
                  <c:pt idx="32">
                    <c:v>0.1053589103967912</c:v>
                  </c:pt>
                  <c:pt idx="33">
                    <c:v>0.37052395334175153</c:v>
                  </c:pt>
                  <c:pt idx="34">
                    <c:v>0.81670833227046069</c:v>
                  </c:pt>
                  <c:pt idx="35">
                    <c:v>0.25738686835190383</c:v>
                  </c:pt>
                  <c:pt idx="36">
                    <c:v>0.53669404692058986</c:v>
                  </c:pt>
                  <c:pt idx="37">
                    <c:v>0.33375440072004886</c:v>
                  </c:pt>
                  <c:pt idx="38">
                    <c:v>8.4852813742388924E-3</c:v>
                  </c:pt>
                  <c:pt idx="39">
                    <c:v>2.1213203435595972E-2</c:v>
                  </c:pt>
                  <c:pt idx="40">
                    <c:v>0.39619192949882243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'1'!$V$5:$V$45</c:f>
              <c:numCache>
                <c:formatCode>General</c:formatCode>
                <c:ptCount val="41"/>
                <c:pt idx="0">
                  <c:v>125.66370614359172</c:v>
                </c:pt>
                <c:pt idx="1">
                  <c:v>99.363339645289173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49.12089553397881</c:v>
                </c:pt>
                <c:pt idx="5">
                  <c:v>38.838462778779416</c:v>
                </c:pt>
                <c:pt idx="6">
                  <c:v>30.708020991289029</c:v>
                </c:pt>
                <c:pt idx="7">
                  <c:v>24.281369619595512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9.4930552411073972</c:v>
                </c:pt>
                <c:pt idx="12">
                  <c:v>7.5065214864874523</c:v>
                </c:pt>
                <c:pt idx="13">
                  <c:v>5.935620439937435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2.9345616977182254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0.90703015896893313</c:v>
                </c:pt>
                <c:pt idx="22">
                  <c:v>0.71721513083903787</c:v>
                </c:pt>
                <c:pt idx="23">
                  <c:v>0.56713077780154142</c:v>
                </c:pt>
                <c:pt idx="24">
                  <c:v>0.44843093537340706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0.22169172158831973</c:v>
                </c:pt>
                <c:pt idx="28">
                  <c:v>0.17529039809479849</c:v>
                </c:pt>
                <c:pt idx="29">
                  <c:v>0.13860706787638169</c:v>
                </c:pt>
                <c:pt idx="30">
                  <c:v>0.10959969570823591</c:v>
                </c:pt>
                <c:pt idx="31">
                  <c:v>8.6658738954172046E-2</c:v>
                </c:pt>
                <c:pt idx="32">
                  <c:v>6.852337176254937E-2</c:v>
                </c:pt>
                <c:pt idx="33">
                  <c:v>5.4183048496463167E-2</c:v>
                </c:pt>
                <c:pt idx="34">
                  <c:v>4.2840851819452817E-2</c:v>
                </c:pt>
                <c:pt idx="35">
                  <c:v>3.3874746386107539E-2</c:v>
                </c:pt>
                <c:pt idx="36">
                  <c:v>2.6785218964506578E-2</c:v>
                </c:pt>
                <c:pt idx="37">
                  <c:v>2.1177476077848794E-2</c:v>
                </c:pt>
                <c:pt idx="38">
                  <c:v>1.6745736041184792E-2</c:v>
                </c:pt>
                <c:pt idx="39">
                  <c:v>1.3239718639778584E-2</c:v>
                </c:pt>
                <c:pt idx="40">
                  <c:v>1.0468100881026548E-2</c:v>
                </c:pt>
              </c:numCache>
            </c:numRef>
          </c:xVal>
          <c:yVal>
            <c:numRef>
              <c:f>'1'!$Y$5:$Y$45</c:f>
              <c:numCache>
                <c:formatCode>General</c:formatCode>
                <c:ptCount val="41"/>
                <c:pt idx="0">
                  <c:v>4436.25</c:v>
                </c:pt>
                <c:pt idx="1">
                  <c:v>3321.45</c:v>
                </c:pt>
                <c:pt idx="2">
                  <c:v>2243.3500000000004</c:v>
                </c:pt>
                <c:pt idx="3">
                  <c:v>1456.1999999999998</c:v>
                </c:pt>
                <c:pt idx="4">
                  <c:v>859.41</c:v>
                </c:pt>
                <c:pt idx="5">
                  <c:v>456.44499999999999</c:v>
                </c:pt>
                <c:pt idx="6">
                  <c:v>299.435</c:v>
                </c:pt>
                <c:pt idx="7">
                  <c:v>206.11</c:v>
                </c:pt>
                <c:pt idx="8">
                  <c:v>140.23000000000002</c:v>
                </c:pt>
                <c:pt idx="9">
                  <c:v>114.72499999999999</c:v>
                </c:pt>
                <c:pt idx="10">
                  <c:v>111.58500000000001</c:v>
                </c:pt>
                <c:pt idx="11">
                  <c:v>111.42500000000001</c:v>
                </c:pt>
                <c:pt idx="12">
                  <c:v>108.93</c:v>
                </c:pt>
                <c:pt idx="13">
                  <c:v>108.65</c:v>
                </c:pt>
                <c:pt idx="14">
                  <c:v>109.03</c:v>
                </c:pt>
                <c:pt idx="15">
                  <c:v>101.545</c:v>
                </c:pt>
                <c:pt idx="16">
                  <c:v>97.424999999999997</c:v>
                </c:pt>
                <c:pt idx="17">
                  <c:v>97.50200000000001</c:v>
                </c:pt>
                <c:pt idx="18">
                  <c:v>93.405000000000001</c:v>
                </c:pt>
                <c:pt idx="19">
                  <c:v>94.463999999999999</c:v>
                </c:pt>
                <c:pt idx="20">
                  <c:v>92.710000000000008</c:v>
                </c:pt>
                <c:pt idx="21">
                  <c:v>91.431999999999988</c:v>
                </c:pt>
                <c:pt idx="22">
                  <c:v>90.574999999999989</c:v>
                </c:pt>
                <c:pt idx="23">
                  <c:v>92.034499999999994</c:v>
                </c:pt>
                <c:pt idx="24">
                  <c:v>89.89500000000001</c:v>
                </c:pt>
                <c:pt idx="25">
                  <c:v>85.117500000000007</c:v>
                </c:pt>
                <c:pt idx="26">
                  <c:v>81.983499999999992</c:v>
                </c:pt>
                <c:pt idx="27">
                  <c:v>76.496000000000009</c:v>
                </c:pt>
                <c:pt idx="28">
                  <c:v>66.985500000000002</c:v>
                </c:pt>
                <c:pt idx="29">
                  <c:v>59.05</c:v>
                </c:pt>
                <c:pt idx="30">
                  <c:v>52.808500000000002</c:v>
                </c:pt>
                <c:pt idx="31">
                  <c:v>44.5745</c:v>
                </c:pt>
                <c:pt idx="32">
                  <c:v>38.527500000000003</c:v>
                </c:pt>
                <c:pt idx="33">
                  <c:v>33.073</c:v>
                </c:pt>
                <c:pt idx="34">
                  <c:v>28.752499999999998</c:v>
                </c:pt>
                <c:pt idx="35">
                  <c:v>23.691000000000003</c:v>
                </c:pt>
                <c:pt idx="36">
                  <c:v>19.6035</c:v>
                </c:pt>
                <c:pt idx="37">
                  <c:v>16.771999999999998</c:v>
                </c:pt>
                <c:pt idx="38">
                  <c:v>13.346</c:v>
                </c:pt>
                <c:pt idx="39">
                  <c:v>10.934999999999999</c:v>
                </c:pt>
                <c:pt idx="40">
                  <c:v>8.7040499999999987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A-470E-BC55-BE45FD25CB33}"/>
            </c:ext>
          </c:extLst>
        </c:ser>
        <c:ser>
          <c:idx val="6"/>
          <c:order val="6"/>
          <c:tx>
            <c:v>Q/Qmf=6.25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'1.25'!$Z$5:$Z$45</c:f>
                <c:numCache>
                  <c:formatCode>General</c:formatCode>
                  <c:ptCount val="41"/>
                  <c:pt idx="0">
                    <c:v>253.99275580220774</c:v>
                  </c:pt>
                  <c:pt idx="1">
                    <c:v>145.02760082136083</c:v>
                  </c:pt>
                  <c:pt idx="2">
                    <c:v>2.8284271247461903</c:v>
                  </c:pt>
                  <c:pt idx="3">
                    <c:v>1.7677669529663689</c:v>
                  </c:pt>
                  <c:pt idx="4">
                    <c:v>15.464425304549797</c:v>
                  </c:pt>
                  <c:pt idx="5">
                    <c:v>11.886464991745866</c:v>
                  </c:pt>
                  <c:pt idx="6">
                    <c:v>26.940768363207436</c:v>
                  </c:pt>
                  <c:pt idx="7">
                    <c:v>4.7729707730091961</c:v>
                  </c:pt>
                  <c:pt idx="8">
                    <c:v>0.79903066274079548</c:v>
                  </c:pt>
                  <c:pt idx="9">
                    <c:v>2.6657925650732812</c:v>
                  </c:pt>
                  <c:pt idx="10">
                    <c:v>1.124299782086613</c:v>
                  </c:pt>
                  <c:pt idx="11">
                    <c:v>0.20506096654410322</c:v>
                  </c:pt>
                  <c:pt idx="12">
                    <c:v>0.39597979746445822</c:v>
                  </c:pt>
                  <c:pt idx="13">
                    <c:v>2.8284271247466325E-2</c:v>
                  </c:pt>
                  <c:pt idx="14">
                    <c:v>0.73539105243400382</c:v>
                  </c:pt>
                  <c:pt idx="15">
                    <c:v>2.4890158697766545</c:v>
                  </c:pt>
                  <c:pt idx="16">
                    <c:v>3.0900566337852058</c:v>
                  </c:pt>
                  <c:pt idx="17">
                    <c:v>1.2466292552318869</c:v>
                  </c:pt>
                  <c:pt idx="18">
                    <c:v>1.7698882733099286</c:v>
                  </c:pt>
                  <c:pt idx="19">
                    <c:v>3.5871527009593507</c:v>
                  </c:pt>
                  <c:pt idx="20">
                    <c:v>0.2991061684419109</c:v>
                  </c:pt>
                  <c:pt idx="21">
                    <c:v>2.0633375875023403</c:v>
                  </c:pt>
                  <c:pt idx="22">
                    <c:v>2.2705198743900032</c:v>
                  </c:pt>
                  <c:pt idx="23">
                    <c:v>2.4529534239361395</c:v>
                  </c:pt>
                  <c:pt idx="24">
                    <c:v>0.30759144981614978</c:v>
                  </c:pt>
                  <c:pt idx="25">
                    <c:v>1.1582409075835634</c:v>
                  </c:pt>
                  <c:pt idx="26">
                    <c:v>8.5559920523568797E-2</c:v>
                  </c:pt>
                  <c:pt idx="27">
                    <c:v>0.15132085117392524</c:v>
                  </c:pt>
                  <c:pt idx="28">
                    <c:v>2.2422356031425417</c:v>
                  </c:pt>
                  <c:pt idx="29">
                    <c:v>0.41224325343175611</c:v>
                  </c:pt>
                  <c:pt idx="30">
                    <c:v>0.31819805153394587</c:v>
                  </c:pt>
                  <c:pt idx="31">
                    <c:v>0.33375440072004886</c:v>
                  </c:pt>
                  <c:pt idx="32">
                    <c:v>0.1025304832720491</c:v>
                  </c:pt>
                  <c:pt idx="33">
                    <c:v>0.28779245994292485</c:v>
                  </c:pt>
                  <c:pt idx="34">
                    <c:v>0.29627774131716378</c:v>
                  </c:pt>
                  <c:pt idx="35">
                    <c:v>6.7175144212722471E-2</c:v>
                  </c:pt>
                  <c:pt idx="36">
                    <c:v>0.26806418074781968</c:v>
                  </c:pt>
                  <c:pt idx="37">
                    <c:v>0.2694076836320754</c:v>
                  </c:pt>
                  <c:pt idx="38">
                    <c:v>1.0960155108391692E-2</c:v>
                  </c:pt>
                  <c:pt idx="39">
                    <c:v>0.13873435046880073</c:v>
                  </c:pt>
                  <c:pt idx="40">
                    <c:v>6.5902352006586201E-2</c:v>
                  </c:pt>
                </c:numCache>
              </c:numRef>
            </c:plus>
            <c:minus>
              <c:numRef>
                <c:f>'1.25'!$Z$5:$Z$45</c:f>
                <c:numCache>
                  <c:formatCode>General</c:formatCode>
                  <c:ptCount val="41"/>
                  <c:pt idx="0">
                    <c:v>253.99275580220774</c:v>
                  </c:pt>
                  <c:pt idx="1">
                    <c:v>145.02760082136083</c:v>
                  </c:pt>
                  <c:pt idx="2">
                    <c:v>2.8284271247461903</c:v>
                  </c:pt>
                  <c:pt idx="3">
                    <c:v>1.7677669529663689</c:v>
                  </c:pt>
                  <c:pt idx="4">
                    <c:v>15.464425304549797</c:v>
                  </c:pt>
                  <c:pt idx="5">
                    <c:v>11.886464991745866</c:v>
                  </c:pt>
                  <c:pt idx="6">
                    <c:v>26.940768363207436</c:v>
                  </c:pt>
                  <c:pt idx="7">
                    <c:v>4.7729707730091961</c:v>
                  </c:pt>
                  <c:pt idx="8">
                    <c:v>0.79903066274079548</c:v>
                  </c:pt>
                  <c:pt idx="9">
                    <c:v>2.6657925650732812</c:v>
                  </c:pt>
                  <c:pt idx="10">
                    <c:v>1.124299782086613</c:v>
                  </c:pt>
                  <c:pt idx="11">
                    <c:v>0.20506096654410322</c:v>
                  </c:pt>
                  <c:pt idx="12">
                    <c:v>0.39597979746445822</c:v>
                  </c:pt>
                  <c:pt idx="13">
                    <c:v>2.8284271247466325E-2</c:v>
                  </c:pt>
                  <c:pt idx="14">
                    <c:v>0.73539105243400382</c:v>
                  </c:pt>
                  <c:pt idx="15">
                    <c:v>2.4890158697766545</c:v>
                  </c:pt>
                  <c:pt idx="16">
                    <c:v>3.0900566337852058</c:v>
                  </c:pt>
                  <c:pt idx="17">
                    <c:v>1.2466292552318869</c:v>
                  </c:pt>
                  <c:pt idx="18">
                    <c:v>1.7698882733099286</c:v>
                  </c:pt>
                  <c:pt idx="19">
                    <c:v>3.5871527009593507</c:v>
                  </c:pt>
                  <c:pt idx="20">
                    <c:v>0.2991061684419109</c:v>
                  </c:pt>
                  <c:pt idx="21">
                    <c:v>2.0633375875023403</c:v>
                  </c:pt>
                  <c:pt idx="22">
                    <c:v>2.2705198743900032</c:v>
                  </c:pt>
                  <c:pt idx="23">
                    <c:v>2.4529534239361395</c:v>
                  </c:pt>
                  <c:pt idx="24">
                    <c:v>0.30759144981614978</c:v>
                  </c:pt>
                  <c:pt idx="25">
                    <c:v>1.1582409075835634</c:v>
                  </c:pt>
                  <c:pt idx="26">
                    <c:v>8.5559920523568797E-2</c:v>
                  </c:pt>
                  <c:pt idx="27">
                    <c:v>0.15132085117392524</c:v>
                  </c:pt>
                  <c:pt idx="28">
                    <c:v>2.2422356031425417</c:v>
                  </c:pt>
                  <c:pt idx="29">
                    <c:v>0.41224325343175611</c:v>
                  </c:pt>
                  <c:pt idx="30">
                    <c:v>0.31819805153394587</c:v>
                  </c:pt>
                  <c:pt idx="31">
                    <c:v>0.33375440072004886</c:v>
                  </c:pt>
                  <c:pt idx="32">
                    <c:v>0.1025304832720491</c:v>
                  </c:pt>
                  <c:pt idx="33">
                    <c:v>0.28779245994292485</c:v>
                  </c:pt>
                  <c:pt idx="34">
                    <c:v>0.29627774131716378</c:v>
                  </c:pt>
                  <c:pt idx="35">
                    <c:v>6.7175144212722471E-2</c:v>
                  </c:pt>
                  <c:pt idx="36">
                    <c:v>0.26806418074781968</c:v>
                  </c:pt>
                  <c:pt idx="37">
                    <c:v>0.2694076836320754</c:v>
                  </c:pt>
                  <c:pt idx="38">
                    <c:v>1.0960155108391692E-2</c:v>
                  </c:pt>
                  <c:pt idx="39">
                    <c:v>0.13873435046880073</c:v>
                  </c:pt>
                  <c:pt idx="40">
                    <c:v>6.5902352006586201E-2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'1.25'!$V$5:$V$45</c:f>
              <c:numCache>
                <c:formatCode>General</c:formatCode>
                <c:ptCount val="41"/>
                <c:pt idx="0">
                  <c:v>125.66370614359172</c:v>
                </c:pt>
                <c:pt idx="1">
                  <c:v>99.363339645289173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9.4928458015971593</c:v>
                </c:pt>
                <c:pt idx="12">
                  <c:v>7.5065214864874523</c:v>
                </c:pt>
                <c:pt idx="13">
                  <c:v>5.9357251596925549</c:v>
                </c:pt>
                <c:pt idx="14">
                  <c:v>4.6935394244631512</c:v>
                </c:pt>
                <c:pt idx="15">
                  <c:v>3.7111634016856225</c:v>
                </c:pt>
                <c:pt idx="16">
                  <c:v>2.9346664174733457</c:v>
                </c:pt>
                <c:pt idx="17">
                  <c:v>2.3203803339414213</c:v>
                </c:pt>
                <c:pt idx="18">
                  <c:v>1.8346901096964392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0.9070615748954689</c:v>
                </c:pt>
                <c:pt idx="22">
                  <c:v>0.71722560281454972</c:v>
                </c:pt>
                <c:pt idx="23">
                  <c:v>0.56712030582602957</c:v>
                </c:pt>
                <c:pt idx="24">
                  <c:v>0.44842046339789504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0.22168124961280775</c:v>
                </c:pt>
                <c:pt idx="28">
                  <c:v>0.17529039809479849</c:v>
                </c:pt>
                <c:pt idx="29">
                  <c:v>0.13860706787638169</c:v>
                </c:pt>
                <c:pt idx="30">
                  <c:v>0.10958922373272394</c:v>
                </c:pt>
                <c:pt idx="31">
                  <c:v>8.6657691756620858E-2</c:v>
                </c:pt>
                <c:pt idx="32">
                  <c:v>6.851813577479339E-2</c:v>
                </c:pt>
                <c:pt idx="33">
                  <c:v>5.418095410136077E-2</c:v>
                </c:pt>
                <c:pt idx="34">
                  <c:v>4.2837710226799226E-2</c:v>
                </c:pt>
                <c:pt idx="35">
                  <c:v>3.3874746386107539E-2</c:v>
                </c:pt>
                <c:pt idx="36">
                  <c:v>2.6783124569404182E-2</c:v>
                </c:pt>
                <c:pt idx="37">
                  <c:v>2.1177476077848794E-2</c:v>
                </c:pt>
                <c:pt idx="38">
                  <c:v>1.6742594448531205E-2</c:v>
                </c:pt>
                <c:pt idx="39">
                  <c:v>1.3238671442227389E-2</c:v>
                </c:pt>
                <c:pt idx="40">
                  <c:v>1.0467158403230474E-2</c:v>
                </c:pt>
              </c:numCache>
            </c:numRef>
          </c:xVal>
          <c:yVal>
            <c:numRef>
              <c:f>'1.25'!$Y$5:$Y$45</c:f>
              <c:numCache>
                <c:formatCode>General</c:formatCode>
                <c:ptCount val="41"/>
                <c:pt idx="0">
                  <c:v>4272.6000000000004</c:v>
                </c:pt>
                <c:pt idx="1">
                  <c:v>3116.3500000000004</c:v>
                </c:pt>
                <c:pt idx="2">
                  <c:v>2109.6999999999998</c:v>
                </c:pt>
                <c:pt idx="3">
                  <c:v>1326.05</c:v>
                </c:pt>
                <c:pt idx="4">
                  <c:v>720.95499999999993</c:v>
                </c:pt>
                <c:pt idx="5">
                  <c:v>424.65499999999997</c:v>
                </c:pt>
                <c:pt idx="6">
                  <c:v>264.53999999999996</c:v>
                </c:pt>
                <c:pt idx="7">
                  <c:v>184.04499999999999</c:v>
                </c:pt>
                <c:pt idx="8">
                  <c:v>138.86500000000001</c:v>
                </c:pt>
                <c:pt idx="9">
                  <c:v>120.85499999999999</c:v>
                </c:pt>
                <c:pt idx="10">
                  <c:v>116.855</c:v>
                </c:pt>
                <c:pt idx="11">
                  <c:v>119.30500000000001</c:v>
                </c:pt>
                <c:pt idx="12">
                  <c:v>118.57</c:v>
                </c:pt>
                <c:pt idx="13">
                  <c:v>119.09</c:v>
                </c:pt>
                <c:pt idx="14">
                  <c:v>115.45</c:v>
                </c:pt>
                <c:pt idx="15">
                  <c:v>109</c:v>
                </c:pt>
                <c:pt idx="16">
                  <c:v>102.47499999999999</c:v>
                </c:pt>
                <c:pt idx="17">
                  <c:v>98.926500000000004</c:v>
                </c:pt>
                <c:pt idx="18">
                  <c:v>94.553500000000014</c:v>
                </c:pt>
                <c:pt idx="19">
                  <c:v>90.344500000000011</c:v>
                </c:pt>
                <c:pt idx="20">
                  <c:v>86.158500000000004</c:v>
                </c:pt>
                <c:pt idx="21">
                  <c:v>82.543000000000006</c:v>
                </c:pt>
                <c:pt idx="22">
                  <c:v>77.159500000000008</c:v>
                </c:pt>
                <c:pt idx="23">
                  <c:v>73.697499999999991</c:v>
                </c:pt>
                <c:pt idx="24">
                  <c:v>67.058499999999995</c:v>
                </c:pt>
                <c:pt idx="25">
                  <c:v>61.361000000000004</c:v>
                </c:pt>
                <c:pt idx="26">
                  <c:v>53.711500000000001</c:v>
                </c:pt>
                <c:pt idx="27">
                  <c:v>46.849000000000004</c:v>
                </c:pt>
                <c:pt idx="28">
                  <c:v>41.903499999999994</c:v>
                </c:pt>
                <c:pt idx="29">
                  <c:v>34.674500000000002</c:v>
                </c:pt>
                <c:pt idx="30">
                  <c:v>29.043999999999997</c:v>
                </c:pt>
                <c:pt idx="31">
                  <c:v>25.408000000000001</c:v>
                </c:pt>
                <c:pt idx="32">
                  <c:v>21.026499999999999</c:v>
                </c:pt>
                <c:pt idx="33">
                  <c:v>17.572499999999998</c:v>
                </c:pt>
                <c:pt idx="34">
                  <c:v>14.0715</c:v>
                </c:pt>
                <c:pt idx="35">
                  <c:v>11.970500000000001</c:v>
                </c:pt>
                <c:pt idx="36">
                  <c:v>9.7768499999999996</c:v>
                </c:pt>
                <c:pt idx="37">
                  <c:v>7.9547000000000008</c:v>
                </c:pt>
                <c:pt idx="38">
                  <c:v>6.3984500000000004</c:v>
                </c:pt>
                <c:pt idx="39">
                  <c:v>5.1625999999999994</c:v>
                </c:pt>
                <c:pt idx="40">
                  <c:v>4.0372000000000003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A-470E-BC55-BE45FD25CB33}"/>
            </c:ext>
          </c:extLst>
        </c:ser>
        <c:ser>
          <c:idx val="7"/>
          <c:order val="7"/>
          <c:tx>
            <c:v>Q/Qmf=7.5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'1.5'!$Z$5:$Z$45</c:f>
                <c:numCache>
                  <c:formatCode>General</c:formatCode>
                  <c:ptCount val="41"/>
                  <c:pt idx="0">
                    <c:v>310.4905876190133</c:v>
                  </c:pt>
                  <c:pt idx="1">
                    <c:v>43.557777721091263</c:v>
                  </c:pt>
                  <c:pt idx="2">
                    <c:v>30.405591591021544</c:v>
                  </c:pt>
                  <c:pt idx="3">
                    <c:v>21.496046148070949</c:v>
                  </c:pt>
                  <c:pt idx="4">
                    <c:v>29.161083656133226</c:v>
                  </c:pt>
                  <c:pt idx="5">
                    <c:v>27.59837766971097</c:v>
                  </c:pt>
                  <c:pt idx="6">
                    <c:v>20.364675298172557</c:v>
                  </c:pt>
                  <c:pt idx="7">
                    <c:v>8.2307229330114033</c:v>
                  </c:pt>
                  <c:pt idx="8">
                    <c:v>2.6375082938258352</c:v>
                  </c:pt>
                  <c:pt idx="9">
                    <c:v>3.5426049737446066</c:v>
                  </c:pt>
                  <c:pt idx="10">
                    <c:v>3.1890515831513331</c:v>
                  </c:pt>
                  <c:pt idx="11">
                    <c:v>3.5355339059325371E-2</c:v>
                  </c:pt>
                  <c:pt idx="12">
                    <c:v>1.2657211383239144</c:v>
                  </c:pt>
                  <c:pt idx="13">
                    <c:v>2.8142849891224619</c:v>
                  </c:pt>
                  <c:pt idx="14">
                    <c:v>5.6568542494922595E-2</c:v>
                  </c:pt>
                  <c:pt idx="15">
                    <c:v>1.2445079348883172</c:v>
                  </c:pt>
                  <c:pt idx="16">
                    <c:v>1.1384419177103411</c:v>
                  </c:pt>
                  <c:pt idx="17">
                    <c:v>0.45749808742770021</c:v>
                  </c:pt>
                  <c:pt idx="18">
                    <c:v>0.61659711319466937</c:v>
                  </c:pt>
                  <c:pt idx="19">
                    <c:v>0.49921738751769468</c:v>
                  </c:pt>
                  <c:pt idx="20">
                    <c:v>3.0829855659733467</c:v>
                  </c:pt>
                  <c:pt idx="21">
                    <c:v>3.0554084015070804</c:v>
                  </c:pt>
                  <c:pt idx="22">
                    <c:v>0.16051323932933897</c:v>
                  </c:pt>
                  <c:pt idx="23">
                    <c:v>0.99843477503540445</c:v>
                  </c:pt>
                  <c:pt idx="24">
                    <c:v>0.43769909755447273</c:v>
                  </c:pt>
                  <c:pt idx="25">
                    <c:v>1.5902831508885471</c:v>
                  </c:pt>
                  <c:pt idx="26">
                    <c:v>0.60104076400856643</c:v>
                  </c:pt>
                  <c:pt idx="27">
                    <c:v>0.37193816690412135</c:v>
                  </c:pt>
                  <c:pt idx="28">
                    <c:v>0.27506453788156654</c:v>
                  </c:pt>
                  <c:pt idx="29">
                    <c:v>0.5918483758531401</c:v>
                  </c:pt>
                  <c:pt idx="30">
                    <c:v>1.5556349186105472E-2</c:v>
                  </c:pt>
                  <c:pt idx="31">
                    <c:v>0.14495689014324353</c:v>
                  </c:pt>
                  <c:pt idx="32">
                    <c:v>0.56851385207398442</c:v>
                  </c:pt>
                  <c:pt idx="33">
                    <c:v>0.20930360723121763</c:v>
                  </c:pt>
                  <c:pt idx="34">
                    <c:v>0.30448017997892746</c:v>
                  </c:pt>
                  <c:pt idx="35">
                    <c:v>0.11964246737676386</c:v>
                  </c:pt>
                  <c:pt idx="36">
                    <c:v>8.1600122548927706E-2</c:v>
                  </c:pt>
                  <c:pt idx="37">
                    <c:v>0.2237285855674235</c:v>
                  </c:pt>
                  <c:pt idx="38">
                    <c:v>5.1335952314143347E-2</c:v>
                  </c:pt>
                  <c:pt idx="39">
                    <c:v>4.6244783489600455E-2</c:v>
                  </c:pt>
                  <c:pt idx="40">
                    <c:v>4.412346314604073E-2</c:v>
                  </c:pt>
                </c:numCache>
              </c:numRef>
            </c:plus>
            <c:minus>
              <c:numRef>
                <c:f>'1.5'!$Z$5:$Z$45</c:f>
                <c:numCache>
                  <c:formatCode>General</c:formatCode>
                  <c:ptCount val="41"/>
                  <c:pt idx="0">
                    <c:v>310.4905876190133</c:v>
                  </c:pt>
                  <c:pt idx="1">
                    <c:v>43.557777721091263</c:v>
                  </c:pt>
                  <c:pt idx="2">
                    <c:v>30.405591591021544</c:v>
                  </c:pt>
                  <c:pt idx="3">
                    <c:v>21.496046148070949</c:v>
                  </c:pt>
                  <c:pt idx="4">
                    <c:v>29.161083656133226</c:v>
                  </c:pt>
                  <c:pt idx="5">
                    <c:v>27.59837766971097</c:v>
                  </c:pt>
                  <c:pt idx="6">
                    <c:v>20.364675298172557</c:v>
                  </c:pt>
                  <c:pt idx="7">
                    <c:v>8.2307229330114033</c:v>
                  </c:pt>
                  <c:pt idx="8">
                    <c:v>2.6375082938258352</c:v>
                  </c:pt>
                  <c:pt idx="9">
                    <c:v>3.5426049737446066</c:v>
                  </c:pt>
                  <c:pt idx="10">
                    <c:v>3.1890515831513331</c:v>
                  </c:pt>
                  <c:pt idx="11">
                    <c:v>3.5355339059325371E-2</c:v>
                  </c:pt>
                  <c:pt idx="12">
                    <c:v>1.2657211383239144</c:v>
                  </c:pt>
                  <c:pt idx="13">
                    <c:v>2.8142849891224619</c:v>
                  </c:pt>
                  <c:pt idx="14">
                    <c:v>5.6568542494922595E-2</c:v>
                  </c:pt>
                  <c:pt idx="15">
                    <c:v>1.2445079348883172</c:v>
                  </c:pt>
                  <c:pt idx="16">
                    <c:v>1.1384419177103411</c:v>
                  </c:pt>
                  <c:pt idx="17">
                    <c:v>0.45749808742770021</c:v>
                  </c:pt>
                  <c:pt idx="18">
                    <c:v>0.61659711319466937</c:v>
                  </c:pt>
                  <c:pt idx="19">
                    <c:v>0.49921738751769468</c:v>
                  </c:pt>
                  <c:pt idx="20">
                    <c:v>3.0829855659733467</c:v>
                  </c:pt>
                  <c:pt idx="21">
                    <c:v>3.0554084015070804</c:v>
                  </c:pt>
                  <c:pt idx="22">
                    <c:v>0.16051323932933897</c:v>
                  </c:pt>
                  <c:pt idx="23">
                    <c:v>0.99843477503540445</c:v>
                  </c:pt>
                  <c:pt idx="24">
                    <c:v>0.43769909755447273</c:v>
                  </c:pt>
                  <c:pt idx="25">
                    <c:v>1.5902831508885471</c:v>
                  </c:pt>
                  <c:pt idx="26">
                    <c:v>0.60104076400856643</c:v>
                  </c:pt>
                  <c:pt idx="27">
                    <c:v>0.37193816690412135</c:v>
                  </c:pt>
                  <c:pt idx="28">
                    <c:v>0.27506453788156654</c:v>
                  </c:pt>
                  <c:pt idx="29">
                    <c:v>0.5918483758531401</c:v>
                  </c:pt>
                  <c:pt idx="30">
                    <c:v>1.5556349186105472E-2</c:v>
                  </c:pt>
                  <c:pt idx="31">
                    <c:v>0.14495689014324353</c:v>
                  </c:pt>
                  <c:pt idx="32">
                    <c:v>0.56851385207398442</c:v>
                  </c:pt>
                  <c:pt idx="33">
                    <c:v>0.20930360723121763</c:v>
                  </c:pt>
                  <c:pt idx="34">
                    <c:v>0.30448017997892746</c:v>
                  </c:pt>
                  <c:pt idx="35">
                    <c:v>0.11964246737676386</c:v>
                  </c:pt>
                  <c:pt idx="36">
                    <c:v>8.1600122548927706E-2</c:v>
                  </c:pt>
                  <c:pt idx="37">
                    <c:v>0.2237285855674235</c:v>
                  </c:pt>
                  <c:pt idx="38">
                    <c:v>5.1335952314143347E-2</c:v>
                  </c:pt>
                  <c:pt idx="39">
                    <c:v>4.6244783489600455E-2</c:v>
                  </c:pt>
                  <c:pt idx="40">
                    <c:v>4.412346314604073E-2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'1.5'!$V$5:$V$45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99.363339645289173</c:v>
                </c:pt>
                <c:pt idx="2">
                  <c:v>78.562854685871159</c:v>
                </c:pt>
                <c:pt idx="3">
                  <c:v>62.118711539430983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9.4929505213522773</c:v>
                </c:pt>
                <c:pt idx="12">
                  <c:v>7.5063120469772135</c:v>
                </c:pt>
                <c:pt idx="13">
                  <c:v>5.935620439937435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1.1472049173358729</c:v>
                </c:pt>
                <c:pt idx="21">
                  <c:v>0.9070615748954689</c:v>
                </c:pt>
                <c:pt idx="22">
                  <c:v>0.71722560281454972</c:v>
                </c:pt>
                <c:pt idx="23">
                  <c:v>0.56712030582602957</c:v>
                </c:pt>
                <c:pt idx="24">
                  <c:v>0.44842046339789504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0.22169172158831973</c:v>
                </c:pt>
                <c:pt idx="28">
                  <c:v>0.17529039809479849</c:v>
                </c:pt>
                <c:pt idx="29">
                  <c:v>0.13860706787638169</c:v>
                </c:pt>
                <c:pt idx="30">
                  <c:v>0.10958922373272394</c:v>
                </c:pt>
                <c:pt idx="31">
                  <c:v>8.6654550163967253E-2</c:v>
                </c:pt>
                <c:pt idx="32">
                  <c:v>6.8520230169895779E-2</c:v>
                </c:pt>
                <c:pt idx="33">
                  <c:v>5.4176765311155985E-2</c:v>
                </c:pt>
                <c:pt idx="34">
                  <c:v>4.2832474239043239E-2</c:v>
                </c:pt>
                <c:pt idx="35">
                  <c:v>3.3868463200800364E-2</c:v>
                </c:pt>
                <c:pt idx="36">
                  <c:v>2.6779982976750594E-2</c:v>
                </c:pt>
                <c:pt idx="37">
                  <c:v>2.1174334485195203E-2</c:v>
                </c:pt>
                <c:pt idx="38">
                  <c:v>1.6742594448531205E-2</c:v>
                </c:pt>
                <c:pt idx="39">
                  <c:v>1.3237624244676191E-2</c:v>
                </c:pt>
                <c:pt idx="40">
                  <c:v>1.046820560078167E-2</c:v>
                </c:pt>
              </c:numCache>
            </c:numRef>
          </c:xVal>
          <c:yVal>
            <c:numRef>
              <c:f>'1.5'!$Y$5:$Y$45</c:f>
              <c:numCache>
                <c:formatCode>General</c:formatCode>
                <c:ptCount val="41"/>
                <c:pt idx="0">
                  <c:v>4130.55</c:v>
                </c:pt>
                <c:pt idx="1">
                  <c:v>3035.6000000000004</c:v>
                </c:pt>
                <c:pt idx="2">
                  <c:v>2025.5</c:v>
                </c:pt>
                <c:pt idx="3">
                  <c:v>1192.9000000000001</c:v>
                </c:pt>
                <c:pt idx="4">
                  <c:v>634.86</c:v>
                </c:pt>
                <c:pt idx="5">
                  <c:v>410.58500000000004</c:v>
                </c:pt>
                <c:pt idx="6">
                  <c:v>248.63</c:v>
                </c:pt>
                <c:pt idx="7">
                  <c:v>176.28</c:v>
                </c:pt>
                <c:pt idx="8">
                  <c:v>137.185</c:v>
                </c:pt>
                <c:pt idx="9">
                  <c:v>123.535</c:v>
                </c:pt>
                <c:pt idx="10">
                  <c:v>122.255</c:v>
                </c:pt>
                <c:pt idx="11">
                  <c:v>123.83500000000001</c:v>
                </c:pt>
                <c:pt idx="12">
                  <c:v>122.875</c:v>
                </c:pt>
                <c:pt idx="13">
                  <c:v>120.9</c:v>
                </c:pt>
                <c:pt idx="14">
                  <c:v>117.44</c:v>
                </c:pt>
                <c:pt idx="15">
                  <c:v>110.61</c:v>
                </c:pt>
                <c:pt idx="16">
                  <c:v>104.245</c:v>
                </c:pt>
                <c:pt idx="17">
                  <c:v>98.55449999999999</c:v>
                </c:pt>
                <c:pt idx="18">
                  <c:v>94.784999999999997</c:v>
                </c:pt>
                <c:pt idx="19">
                  <c:v>85.844999999999999</c:v>
                </c:pt>
                <c:pt idx="20">
                  <c:v>80.516999999999996</c:v>
                </c:pt>
                <c:pt idx="21">
                  <c:v>73.751499999999993</c:v>
                </c:pt>
                <c:pt idx="22">
                  <c:v>65.349500000000006</c:v>
                </c:pt>
                <c:pt idx="23">
                  <c:v>59.557000000000002</c:v>
                </c:pt>
                <c:pt idx="24">
                  <c:v>53.463500000000003</c:v>
                </c:pt>
                <c:pt idx="25">
                  <c:v>45.819500000000005</c:v>
                </c:pt>
                <c:pt idx="26">
                  <c:v>39.855000000000004</c:v>
                </c:pt>
                <c:pt idx="27">
                  <c:v>32.972999999999999</c:v>
                </c:pt>
                <c:pt idx="28">
                  <c:v>28.049500000000002</c:v>
                </c:pt>
                <c:pt idx="29">
                  <c:v>23.546500000000002</c:v>
                </c:pt>
                <c:pt idx="30">
                  <c:v>19.548000000000002</c:v>
                </c:pt>
                <c:pt idx="31">
                  <c:v>16.514499999999998</c:v>
                </c:pt>
                <c:pt idx="32">
                  <c:v>13.465</c:v>
                </c:pt>
                <c:pt idx="33">
                  <c:v>11.14</c:v>
                </c:pt>
                <c:pt idx="34">
                  <c:v>8.9896999999999991</c:v>
                </c:pt>
                <c:pt idx="35">
                  <c:v>7.3041</c:v>
                </c:pt>
                <c:pt idx="36">
                  <c:v>5.9377999999999993</c:v>
                </c:pt>
                <c:pt idx="37">
                  <c:v>4.5815999999999999</c:v>
                </c:pt>
                <c:pt idx="38">
                  <c:v>3.9439000000000002</c:v>
                </c:pt>
                <c:pt idx="39">
                  <c:v>3.109</c:v>
                </c:pt>
                <c:pt idx="40">
                  <c:v>2.5722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A-470E-BC55-BE45FD25CB33}"/>
            </c:ext>
          </c:extLst>
        </c:ser>
        <c:ser>
          <c:idx val="8"/>
          <c:order val="8"/>
          <c:tx>
            <c:v>Q/Qmf=10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'2'!$Z$5:$Z$45</c:f>
                <c:numCache>
                  <c:formatCode>General</c:formatCode>
                  <c:ptCount val="41"/>
                  <c:pt idx="0">
                    <c:v>337.28993462598351</c:v>
                  </c:pt>
                  <c:pt idx="1">
                    <c:v>94.964440713353454</c:v>
                  </c:pt>
                  <c:pt idx="2">
                    <c:v>0</c:v>
                  </c:pt>
                  <c:pt idx="3">
                    <c:v>23.985062017847664</c:v>
                  </c:pt>
                  <c:pt idx="4">
                    <c:v>4.5466966030294653</c:v>
                  </c:pt>
                  <c:pt idx="5">
                    <c:v>28.036783874046634</c:v>
                  </c:pt>
                  <c:pt idx="6">
                    <c:v>9.3974491219692098</c:v>
                  </c:pt>
                  <c:pt idx="7">
                    <c:v>2.1213203435596424</c:v>
                  </c:pt>
                  <c:pt idx="8">
                    <c:v>5.755849198858507</c:v>
                  </c:pt>
                  <c:pt idx="9">
                    <c:v>3.4011836175072854</c:v>
                  </c:pt>
                  <c:pt idx="10">
                    <c:v>0.8131727983645135</c:v>
                  </c:pt>
                  <c:pt idx="11">
                    <c:v>1.039446968344224</c:v>
                  </c:pt>
                  <c:pt idx="12">
                    <c:v>3.9456558390209442</c:v>
                  </c:pt>
                  <c:pt idx="13">
                    <c:v>1.2727922061357835</c:v>
                  </c:pt>
                  <c:pt idx="14">
                    <c:v>0.50911688245431341</c:v>
                  </c:pt>
                  <c:pt idx="15">
                    <c:v>0.12020815280170424</c:v>
                  </c:pt>
                  <c:pt idx="16">
                    <c:v>2.5710402563942836</c:v>
                  </c:pt>
                  <c:pt idx="17">
                    <c:v>0.9701505037879431</c:v>
                  </c:pt>
                  <c:pt idx="18">
                    <c:v>0.31395541084682893</c:v>
                  </c:pt>
                  <c:pt idx="19">
                    <c:v>1.0429825022501535</c:v>
                  </c:pt>
                  <c:pt idx="20">
                    <c:v>1.4509831149947903</c:v>
                  </c:pt>
                  <c:pt idx="21">
                    <c:v>0.90226825279403711</c:v>
                  </c:pt>
                  <c:pt idx="22">
                    <c:v>0.27435743110037913</c:v>
                  </c:pt>
                  <c:pt idx="23">
                    <c:v>0.40305086527633227</c:v>
                  </c:pt>
                  <c:pt idx="24">
                    <c:v>1.0323759005323601</c:v>
                  </c:pt>
                  <c:pt idx="25">
                    <c:v>0.17111984104714262</c:v>
                  </c:pt>
                  <c:pt idx="26">
                    <c:v>0.41931432124362267</c:v>
                  </c:pt>
                  <c:pt idx="27">
                    <c:v>2.0506096654409816E-2</c:v>
                  </c:pt>
                  <c:pt idx="28">
                    <c:v>0.7219560235914656</c:v>
                  </c:pt>
                  <c:pt idx="29">
                    <c:v>0.62932503525602768</c:v>
                  </c:pt>
                  <c:pt idx="30">
                    <c:v>0.12374368670764632</c:v>
                  </c:pt>
                  <c:pt idx="31">
                    <c:v>0.56427121138686498</c:v>
                  </c:pt>
                  <c:pt idx="32">
                    <c:v>0.32456201256462508</c:v>
                  </c:pt>
                  <c:pt idx="33">
                    <c:v>0.19346441533263944</c:v>
                  </c:pt>
                  <c:pt idx="34">
                    <c:v>0.107975205487186</c:v>
                  </c:pt>
                  <c:pt idx="35">
                    <c:v>6.0457629791449592E-2</c:v>
                  </c:pt>
                  <c:pt idx="36">
                    <c:v>9.5247283425827972E-2</c:v>
                  </c:pt>
                  <c:pt idx="37">
                    <c:v>7.6367532368144999E-3</c:v>
                  </c:pt>
                  <c:pt idx="38">
                    <c:v>4.8083261120685117E-2</c:v>
                  </c:pt>
                  <c:pt idx="39">
                    <c:v>0.11688475093013631</c:v>
                  </c:pt>
                  <c:pt idx="40">
                    <c:v>8.8642906089545698E-2</c:v>
                  </c:pt>
                </c:numCache>
              </c:numRef>
            </c:plus>
            <c:minus>
              <c:numRef>
                <c:f>'2'!$Z$5:$Z$45</c:f>
                <c:numCache>
                  <c:formatCode>General</c:formatCode>
                  <c:ptCount val="41"/>
                  <c:pt idx="0">
                    <c:v>337.28993462598351</c:v>
                  </c:pt>
                  <c:pt idx="1">
                    <c:v>94.964440713353454</c:v>
                  </c:pt>
                  <c:pt idx="2">
                    <c:v>0</c:v>
                  </c:pt>
                  <c:pt idx="3">
                    <c:v>23.985062017847664</c:v>
                  </c:pt>
                  <c:pt idx="4">
                    <c:v>4.5466966030294653</c:v>
                  </c:pt>
                  <c:pt idx="5">
                    <c:v>28.036783874046634</c:v>
                  </c:pt>
                  <c:pt idx="6">
                    <c:v>9.3974491219692098</c:v>
                  </c:pt>
                  <c:pt idx="7">
                    <c:v>2.1213203435596424</c:v>
                  </c:pt>
                  <c:pt idx="8">
                    <c:v>5.755849198858507</c:v>
                  </c:pt>
                  <c:pt idx="9">
                    <c:v>3.4011836175072854</c:v>
                  </c:pt>
                  <c:pt idx="10">
                    <c:v>0.8131727983645135</c:v>
                  </c:pt>
                  <c:pt idx="11">
                    <c:v>1.039446968344224</c:v>
                  </c:pt>
                  <c:pt idx="12">
                    <c:v>3.9456558390209442</c:v>
                  </c:pt>
                  <c:pt idx="13">
                    <c:v>1.2727922061357835</c:v>
                  </c:pt>
                  <c:pt idx="14">
                    <c:v>0.50911688245431341</c:v>
                  </c:pt>
                  <c:pt idx="15">
                    <c:v>0.12020815280170424</c:v>
                  </c:pt>
                  <c:pt idx="16">
                    <c:v>2.5710402563942836</c:v>
                  </c:pt>
                  <c:pt idx="17">
                    <c:v>0.9701505037879431</c:v>
                  </c:pt>
                  <c:pt idx="18">
                    <c:v>0.31395541084682893</c:v>
                  </c:pt>
                  <c:pt idx="19">
                    <c:v>1.0429825022501535</c:v>
                  </c:pt>
                  <c:pt idx="20">
                    <c:v>1.4509831149947903</c:v>
                  </c:pt>
                  <c:pt idx="21">
                    <c:v>0.90226825279403711</c:v>
                  </c:pt>
                  <c:pt idx="22">
                    <c:v>0.27435743110037913</c:v>
                  </c:pt>
                  <c:pt idx="23">
                    <c:v>0.40305086527633227</c:v>
                  </c:pt>
                  <c:pt idx="24">
                    <c:v>1.0323759005323601</c:v>
                  </c:pt>
                  <c:pt idx="25">
                    <c:v>0.17111984104714262</c:v>
                  </c:pt>
                  <c:pt idx="26">
                    <c:v>0.41931432124362267</c:v>
                  </c:pt>
                  <c:pt idx="27">
                    <c:v>2.0506096654409816E-2</c:v>
                  </c:pt>
                  <c:pt idx="28">
                    <c:v>0.7219560235914656</c:v>
                  </c:pt>
                  <c:pt idx="29">
                    <c:v>0.62932503525602768</c:v>
                  </c:pt>
                  <c:pt idx="30">
                    <c:v>0.12374368670764632</c:v>
                  </c:pt>
                  <c:pt idx="31">
                    <c:v>0.56427121138686498</c:v>
                  </c:pt>
                  <c:pt idx="32">
                    <c:v>0.32456201256462508</c:v>
                  </c:pt>
                  <c:pt idx="33">
                    <c:v>0.19346441533263944</c:v>
                  </c:pt>
                  <c:pt idx="34">
                    <c:v>0.107975205487186</c:v>
                  </c:pt>
                  <c:pt idx="35">
                    <c:v>6.0457629791449592E-2</c:v>
                  </c:pt>
                  <c:pt idx="36">
                    <c:v>9.5247283425827972E-2</c:v>
                  </c:pt>
                  <c:pt idx="37">
                    <c:v>7.6367532368144999E-3</c:v>
                  </c:pt>
                  <c:pt idx="38">
                    <c:v>4.8083261120685117E-2</c:v>
                  </c:pt>
                  <c:pt idx="39">
                    <c:v>0.11688475093013631</c:v>
                  </c:pt>
                  <c:pt idx="40">
                    <c:v>8.8642906089545698E-2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'2'!$V$5:$V$45</c:f>
              <c:numCache>
                <c:formatCode>General</c:formatCode>
                <c:ptCount val="41"/>
                <c:pt idx="0">
                  <c:v>125.66370614359172</c:v>
                </c:pt>
                <c:pt idx="1">
                  <c:v>99.363339645289173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49.115659546222822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9.4928458015971593</c:v>
                </c:pt>
                <c:pt idx="12">
                  <c:v>7.5065214864874523</c:v>
                </c:pt>
                <c:pt idx="13">
                  <c:v>5.935620439937435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1.8346901096964392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0.90707204687098086</c:v>
                </c:pt>
                <c:pt idx="22">
                  <c:v>0.71721513083903787</c:v>
                </c:pt>
                <c:pt idx="23">
                  <c:v>0.56713077780154142</c:v>
                </c:pt>
                <c:pt idx="24">
                  <c:v>0.44842046339789504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0.22169172158831973</c:v>
                </c:pt>
                <c:pt idx="28">
                  <c:v>0.1752799261192865</c:v>
                </c:pt>
                <c:pt idx="29">
                  <c:v>0.1385965959008697</c:v>
                </c:pt>
                <c:pt idx="30">
                  <c:v>0.10958922373272394</c:v>
                </c:pt>
                <c:pt idx="31">
                  <c:v>8.6647219781108883E-2</c:v>
                </c:pt>
                <c:pt idx="32">
                  <c:v>6.8506616601730241E-2</c:v>
                </c:pt>
                <c:pt idx="33">
                  <c:v>5.4171529323399997E-2</c:v>
                </c:pt>
                <c:pt idx="34">
                  <c:v>4.2829332646389655E-2</c:v>
                </c:pt>
                <c:pt idx="35">
                  <c:v>3.3869510398351559E-2</c:v>
                </c:pt>
                <c:pt idx="36">
                  <c:v>2.6777888581648198E-2</c:v>
                </c:pt>
                <c:pt idx="37">
                  <c:v>2.1174334485195203E-2</c:v>
                </c:pt>
                <c:pt idx="38">
                  <c:v>1.6744688843633598E-2</c:v>
                </c:pt>
                <c:pt idx="39">
                  <c:v>1.3241813034880978E-2</c:v>
                </c:pt>
                <c:pt idx="40">
                  <c:v>1.046851976004703E-2</c:v>
                </c:pt>
              </c:numCache>
            </c:numRef>
          </c:xVal>
          <c:yVal>
            <c:numRef>
              <c:f>'2'!$Y$5:$Y$45</c:f>
              <c:numCache>
                <c:formatCode>General</c:formatCode>
                <c:ptCount val="41"/>
                <c:pt idx="0">
                  <c:v>4019.1000000000004</c:v>
                </c:pt>
                <c:pt idx="1">
                  <c:v>2833.65</c:v>
                </c:pt>
                <c:pt idx="2">
                  <c:v>1799.2</c:v>
                </c:pt>
                <c:pt idx="3">
                  <c:v>976.97</c:v>
                </c:pt>
                <c:pt idx="4">
                  <c:v>554.19499999999994</c:v>
                </c:pt>
                <c:pt idx="5">
                  <c:v>380.59500000000003</c:v>
                </c:pt>
                <c:pt idx="6">
                  <c:v>235.01499999999999</c:v>
                </c:pt>
                <c:pt idx="7">
                  <c:v>163.32</c:v>
                </c:pt>
                <c:pt idx="8">
                  <c:v>136.01999999999998</c:v>
                </c:pt>
                <c:pt idx="9">
                  <c:v>129.13499999999999</c:v>
                </c:pt>
                <c:pt idx="10">
                  <c:v>130.845</c:v>
                </c:pt>
                <c:pt idx="11">
                  <c:v>129.11500000000001</c:v>
                </c:pt>
                <c:pt idx="12">
                  <c:v>126.29</c:v>
                </c:pt>
                <c:pt idx="13">
                  <c:v>123.43</c:v>
                </c:pt>
                <c:pt idx="14">
                  <c:v>115.17</c:v>
                </c:pt>
                <c:pt idx="15">
                  <c:v>106.015</c:v>
                </c:pt>
                <c:pt idx="16">
                  <c:v>99.921999999999997</c:v>
                </c:pt>
                <c:pt idx="17">
                  <c:v>91.394000000000005</c:v>
                </c:pt>
                <c:pt idx="18">
                  <c:v>81.664999999999992</c:v>
                </c:pt>
                <c:pt idx="19">
                  <c:v>75.960499999999996</c:v>
                </c:pt>
                <c:pt idx="20">
                  <c:v>67.292000000000002</c:v>
                </c:pt>
                <c:pt idx="21">
                  <c:v>57.924999999999997</c:v>
                </c:pt>
                <c:pt idx="22">
                  <c:v>49.956000000000003</c:v>
                </c:pt>
                <c:pt idx="23">
                  <c:v>43.057000000000002</c:v>
                </c:pt>
                <c:pt idx="24">
                  <c:v>36.106999999999999</c:v>
                </c:pt>
                <c:pt idx="25">
                  <c:v>28.997</c:v>
                </c:pt>
                <c:pt idx="26">
                  <c:v>24.670499999999997</c:v>
                </c:pt>
                <c:pt idx="27">
                  <c:v>19.768500000000003</c:v>
                </c:pt>
                <c:pt idx="28">
                  <c:v>16.1755</c:v>
                </c:pt>
                <c:pt idx="29">
                  <c:v>13.677</c:v>
                </c:pt>
                <c:pt idx="30">
                  <c:v>11.1555</c:v>
                </c:pt>
                <c:pt idx="31">
                  <c:v>8.9500999999999991</c:v>
                </c:pt>
                <c:pt idx="32">
                  <c:v>7.2523</c:v>
                </c:pt>
                <c:pt idx="33">
                  <c:v>5.8017000000000003</c:v>
                </c:pt>
                <c:pt idx="34">
                  <c:v>4.7005499999999998</c:v>
                </c:pt>
                <c:pt idx="35">
                  <c:v>3.71895</c:v>
                </c:pt>
                <c:pt idx="36">
                  <c:v>3.0360500000000004</c:v>
                </c:pt>
                <c:pt idx="37">
                  <c:v>2.3948</c:v>
                </c:pt>
                <c:pt idx="38">
                  <c:v>1.8237000000000001</c:v>
                </c:pt>
                <c:pt idx="39">
                  <c:v>1.3544499999999999</c:v>
                </c:pt>
                <c:pt idx="40">
                  <c:v>1.01912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A-470E-BC55-BE45FD25CB33}"/>
            </c:ext>
          </c:extLst>
        </c:ser>
        <c:ser>
          <c:idx val="9"/>
          <c:order val="9"/>
          <c:tx>
            <c:v>Q/Qmf=12.5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'2.5'!$Z$5:$Z$45</c:f>
                <c:numCache>
                  <c:formatCode>General</c:formatCode>
                  <c:ptCount val="41"/>
                  <c:pt idx="0">
                    <c:v>326.1176474832356</c:v>
                  </c:pt>
                  <c:pt idx="1">
                    <c:v>50.911688245431421</c:v>
                  </c:pt>
                  <c:pt idx="2">
                    <c:v>17.324116139070416</c:v>
                  </c:pt>
                  <c:pt idx="3">
                    <c:v>24.147696577520584</c:v>
                  </c:pt>
                  <c:pt idx="4">
                    <c:v>7.021570337182462</c:v>
                  </c:pt>
                  <c:pt idx="5">
                    <c:v>3.3021886681411883</c:v>
                  </c:pt>
                  <c:pt idx="6">
                    <c:v>4.0517218561989097</c:v>
                  </c:pt>
                  <c:pt idx="7">
                    <c:v>2.6587214972614124</c:v>
                  </c:pt>
                  <c:pt idx="8">
                    <c:v>0.96166522241369412</c:v>
                  </c:pt>
                  <c:pt idx="9">
                    <c:v>0.77074639149333923</c:v>
                  </c:pt>
                  <c:pt idx="10">
                    <c:v>2.4112341238461248</c:v>
                  </c:pt>
                  <c:pt idx="11">
                    <c:v>1.3788582233137696</c:v>
                  </c:pt>
                  <c:pt idx="12">
                    <c:v>9.7722157159980814</c:v>
                  </c:pt>
                  <c:pt idx="13">
                    <c:v>4.992173875177027</c:v>
                  </c:pt>
                  <c:pt idx="14">
                    <c:v>0.10606601717798615</c:v>
                  </c:pt>
                  <c:pt idx="15">
                    <c:v>2.1566756826189679</c:v>
                  </c:pt>
                  <c:pt idx="16">
                    <c:v>3.1947084374008221</c:v>
                  </c:pt>
                  <c:pt idx="17">
                    <c:v>2.0484883450974221</c:v>
                  </c:pt>
                  <c:pt idx="18">
                    <c:v>0.51265241636025305</c:v>
                  </c:pt>
                  <c:pt idx="19">
                    <c:v>4.5523534572789943</c:v>
                  </c:pt>
                  <c:pt idx="20">
                    <c:v>0.99348502756710011</c:v>
                  </c:pt>
                  <c:pt idx="21">
                    <c:v>2.68700576850915E-2</c:v>
                  </c:pt>
                  <c:pt idx="22">
                    <c:v>0.52396612485923144</c:v>
                  </c:pt>
                  <c:pt idx="23">
                    <c:v>0.66892301500247253</c:v>
                  </c:pt>
                  <c:pt idx="24">
                    <c:v>0.21708178182427162</c:v>
                  </c:pt>
                  <c:pt idx="25">
                    <c:v>0.98994949366116802</c:v>
                  </c:pt>
                  <c:pt idx="26">
                    <c:v>0.70215703371824323</c:v>
                  </c:pt>
                  <c:pt idx="27">
                    <c:v>0.44264884502277835</c:v>
                  </c:pt>
                  <c:pt idx="28">
                    <c:v>0.49356053326821048</c:v>
                  </c:pt>
                  <c:pt idx="29">
                    <c:v>4.5254833995939082E-2</c:v>
                  </c:pt>
                  <c:pt idx="30">
                    <c:v>8.0468751699028729E-2</c:v>
                  </c:pt>
                  <c:pt idx="31">
                    <c:v>5.7063517241754541E-2</c:v>
                  </c:pt>
                  <c:pt idx="32">
                    <c:v>0.27025621176949854</c:v>
                  </c:pt>
                  <c:pt idx="33">
                    <c:v>0.13399673503485093</c:v>
                  </c:pt>
                  <c:pt idx="34">
                    <c:v>0.1313804399444605</c:v>
                  </c:pt>
                  <c:pt idx="35">
                    <c:v>0.20081832585697967</c:v>
                  </c:pt>
                  <c:pt idx="36">
                    <c:v>0.18710045430196029</c:v>
                  </c:pt>
                  <c:pt idx="37">
                    <c:v>0.10550033175303289</c:v>
                  </c:pt>
                  <c:pt idx="38">
                    <c:v>0.15789694423895595</c:v>
                  </c:pt>
                  <c:pt idx="39">
                    <c:v>0.12438008281071383</c:v>
                  </c:pt>
                  <c:pt idx="40">
                    <c:v>4.6626621151440943E-2</c:v>
                  </c:pt>
                </c:numCache>
              </c:numRef>
            </c:plus>
            <c:minus>
              <c:numRef>
                <c:f>'2.5'!$Z$5:$Z$45</c:f>
                <c:numCache>
                  <c:formatCode>General</c:formatCode>
                  <c:ptCount val="41"/>
                  <c:pt idx="0">
                    <c:v>326.1176474832356</c:v>
                  </c:pt>
                  <c:pt idx="1">
                    <c:v>50.911688245431421</c:v>
                  </c:pt>
                  <c:pt idx="2">
                    <c:v>17.324116139070416</c:v>
                  </c:pt>
                  <c:pt idx="3">
                    <c:v>24.147696577520584</c:v>
                  </c:pt>
                  <c:pt idx="4">
                    <c:v>7.021570337182462</c:v>
                  </c:pt>
                  <c:pt idx="5">
                    <c:v>3.3021886681411883</c:v>
                  </c:pt>
                  <c:pt idx="6">
                    <c:v>4.0517218561989097</c:v>
                  </c:pt>
                  <c:pt idx="7">
                    <c:v>2.6587214972614124</c:v>
                  </c:pt>
                  <c:pt idx="8">
                    <c:v>0.96166522241369412</c:v>
                  </c:pt>
                  <c:pt idx="9">
                    <c:v>0.77074639149333923</c:v>
                  </c:pt>
                  <c:pt idx="10">
                    <c:v>2.4112341238461248</c:v>
                  </c:pt>
                  <c:pt idx="11">
                    <c:v>1.3788582233137696</c:v>
                  </c:pt>
                  <c:pt idx="12">
                    <c:v>9.7722157159980814</c:v>
                  </c:pt>
                  <c:pt idx="13">
                    <c:v>4.992173875177027</c:v>
                  </c:pt>
                  <c:pt idx="14">
                    <c:v>0.10606601717798615</c:v>
                  </c:pt>
                  <c:pt idx="15">
                    <c:v>2.1566756826189679</c:v>
                  </c:pt>
                  <c:pt idx="16">
                    <c:v>3.1947084374008221</c:v>
                  </c:pt>
                  <c:pt idx="17">
                    <c:v>2.0484883450974221</c:v>
                  </c:pt>
                  <c:pt idx="18">
                    <c:v>0.51265241636025305</c:v>
                  </c:pt>
                  <c:pt idx="19">
                    <c:v>4.5523534572789943</c:v>
                  </c:pt>
                  <c:pt idx="20">
                    <c:v>0.99348502756710011</c:v>
                  </c:pt>
                  <c:pt idx="21">
                    <c:v>2.68700576850915E-2</c:v>
                  </c:pt>
                  <c:pt idx="22">
                    <c:v>0.52396612485923144</c:v>
                  </c:pt>
                  <c:pt idx="23">
                    <c:v>0.66892301500247253</c:v>
                  </c:pt>
                  <c:pt idx="24">
                    <c:v>0.21708178182427162</c:v>
                  </c:pt>
                  <c:pt idx="25">
                    <c:v>0.98994949366116802</c:v>
                  </c:pt>
                  <c:pt idx="26">
                    <c:v>0.70215703371824323</c:v>
                  </c:pt>
                  <c:pt idx="27">
                    <c:v>0.44264884502277835</c:v>
                  </c:pt>
                  <c:pt idx="28">
                    <c:v>0.49356053326821048</c:v>
                  </c:pt>
                  <c:pt idx="29">
                    <c:v>4.5254833995939082E-2</c:v>
                  </c:pt>
                  <c:pt idx="30">
                    <c:v>8.0468751699028729E-2</c:v>
                  </c:pt>
                  <c:pt idx="31">
                    <c:v>5.7063517241754541E-2</c:v>
                  </c:pt>
                  <c:pt idx="32">
                    <c:v>0.27025621176949854</c:v>
                  </c:pt>
                  <c:pt idx="33">
                    <c:v>0.13399673503485093</c:v>
                  </c:pt>
                  <c:pt idx="34">
                    <c:v>0.1313804399444605</c:v>
                  </c:pt>
                  <c:pt idx="35">
                    <c:v>0.20081832585697967</c:v>
                  </c:pt>
                  <c:pt idx="36">
                    <c:v>0.18710045430196029</c:v>
                  </c:pt>
                  <c:pt idx="37">
                    <c:v>0.10550033175303289</c:v>
                  </c:pt>
                  <c:pt idx="38">
                    <c:v>0.15789694423895595</c:v>
                  </c:pt>
                  <c:pt idx="39">
                    <c:v>0.12438008281071383</c:v>
                  </c:pt>
                  <c:pt idx="40">
                    <c:v>4.6626621151440943E-2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'2.5'!$V$5:$V$45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99.35915085508438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9.4928458015971593</c:v>
                </c:pt>
                <c:pt idx="12">
                  <c:v>7.5065214864874523</c:v>
                </c:pt>
                <c:pt idx="13">
                  <c:v>5.9354110004271963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2.9345616977182254</c:v>
                </c:pt>
                <c:pt idx="17">
                  <c:v>2.3202756141863015</c:v>
                </c:pt>
                <c:pt idx="18">
                  <c:v>1.8346901096964392</c:v>
                </c:pt>
                <c:pt idx="19">
                  <c:v>1.4506827676726468</c:v>
                </c:pt>
                <c:pt idx="20">
                  <c:v>1.1471001975807531</c:v>
                </c:pt>
                <c:pt idx="21">
                  <c:v>0.90705110291995694</c:v>
                </c:pt>
                <c:pt idx="22">
                  <c:v>0.71722560281454972</c:v>
                </c:pt>
                <c:pt idx="23">
                  <c:v>0.56709936187500554</c:v>
                </c:pt>
                <c:pt idx="24">
                  <c:v>0.44843093537340706</c:v>
                </c:pt>
                <c:pt idx="25">
                  <c:v>0.35457061885965602</c:v>
                </c:pt>
                <c:pt idx="26">
                  <c:v>0.28035572840635314</c:v>
                </c:pt>
                <c:pt idx="27">
                  <c:v>0.22167077763729581</c:v>
                </c:pt>
                <c:pt idx="28">
                  <c:v>0.1752799261192865</c:v>
                </c:pt>
                <c:pt idx="29">
                  <c:v>0.13858612392535771</c:v>
                </c:pt>
                <c:pt idx="30">
                  <c:v>0.10957875175721199</c:v>
                </c:pt>
                <c:pt idx="31">
                  <c:v>8.663779500314811E-2</c:v>
                </c:pt>
                <c:pt idx="32">
                  <c:v>6.8501380613974247E-2</c:v>
                </c:pt>
                <c:pt idx="33">
                  <c:v>5.416419894054162E-2</c:v>
                </c:pt>
                <c:pt idx="34">
                  <c:v>4.2829332646389655E-2</c:v>
                </c:pt>
                <c:pt idx="35">
                  <c:v>3.3867416003249162E-2</c:v>
                </c:pt>
                <c:pt idx="36">
                  <c:v>2.6784171766955377E-2</c:v>
                </c:pt>
                <c:pt idx="37">
                  <c:v>2.1175381682746401E-2</c:v>
                </c:pt>
                <c:pt idx="38">
                  <c:v>1.6746783238735994E-2</c:v>
                </c:pt>
                <c:pt idx="39">
                  <c:v>1.3241813034880978E-2</c:v>
                </c:pt>
                <c:pt idx="40">
                  <c:v>1.0470090556373823E-2</c:v>
                </c:pt>
              </c:numCache>
            </c:numRef>
          </c:xVal>
          <c:yVal>
            <c:numRef>
              <c:f>'2.5'!$Y$5:$Y$45</c:f>
              <c:numCache>
                <c:formatCode>General</c:formatCode>
                <c:ptCount val="41"/>
                <c:pt idx="0">
                  <c:v>4016.6</c:v>
                </c:pt>
                <c:pt idx="1">
                  <c:v>2545.1</c:v>
                </c:pt>
                <c:pt idx="2">
                  <c:v>1525.75</c:v>
                </c:pt>
                <c:pt idx="3">
                  <c:v>845.31500000000005</c:v>
                </c:pt>
                <c:pt idx="4">
                  <c:v>538.60500000000002</c:v>
                </c:pt>
                <c:pt idx="5">
                  <c:v>350.29499999999996</c:v>
                </c:pt>
                <c:pt idx="6">
                  <c:v>226.39499999999998</c:v>
                </c:pt>
                <c:pt idx="7">
                  <c:v>161.93</c:v>
                </c:pt>
                <c:pt idx="8">
                  <c:v>137.57999999999998</c:v>
                </c:pt>
                <c:pt idx="9">
                  <c:v>129.46499999999997</c:v>
                </c:pt>
                <c:pt idx="10">
                  <c:v>128.89499999999998</c:v>
                </c:pt>
                <c:pt idx="11">
                  <c:v>124.44499999999999</c:v>
                </c:pt>
                <c:pt idx="12">
                  <c:v>122.03999999999999</c:v>
                </c:pt>
                <c:pt idx="13">
                  <c:v>118.34</c:v>
                </c:pt>
                <c:pt idx="14">
                  <c:v>111.325</c:v>
                </c:pt>
                <c:pt idx="15">
                  <c:v>102.52500000000001</c:v>
                </c:pt>
                <c:pt idx="16">
                  <c:v>94.79</c:v>
                </c:pt>
                <c:pt idx="17">
                  <c:v>85.371499999999997</c:v>
                </c:pt>
                <c:pt idx="18">
                  <c:v>75.677500000000009</c:v>
                </c:pt>
                <c:pt idx="19">
                  <c:v>65.242999999999995</c:v>
                </c:pt>
                <c:pt idx="20">
                  <c:v>55.947499999999998</c:v>
                </c:pt>
                <c:pt idx="21">
                  <c:v>48.805999999999997</c:v>
                </c:pt>
                <c:pt idx="22">
                  <c:v>39.935499999999998</c:v>
                </c:pt>
                <c:pt idx="23">
                  <c:v>33.061</c:v>
                </c:pt>
                <c:pt idx="24">
                  <c:v>27.8855</c:v>
                </c:pt>
                <c:pt idx="25">
                  <c:v>22.298000000000002</c:v>
                </c:pt>
                <c:pt idx="26">
                  <c:v>17.6325</c:v>
                </c:pt>
                <c:pt idx="27">
                  <c:v>15.286000000000001</c:v>
                </c:pt>
                <c:pt idx="28">
                  <c:v>11.936</c:v>
                </c:pt>
                <c:pt idx="29">
                  <c:v>10.047000000000001</c:v>
                </c:pt>
                <c:pt idx="30">
                  <c:v>7.4081999999999999</c:v>
                </c:pt>
                <c:pt idx="31">
                  <c:v>6.2060500000000003</c:v>
                </c:pt>
                <c:pt idx="32">
                  <c:v>4.8519000000000005</c:v>
                </c:pt>
                <c:pt idx="33">
                  <c:v>3.9467499999999998</c:v>
                </c:pt>
                <c:pt idx="34">
                  <c:v>2.9363999999999999</c:v>
                </c:pt>
                <c:pt idx="35">
                  <c:v>2.6295000000000002</c:v>
                </c:pt>
                <c:pt idx="36">
                  <c:v>2.3026</c:v>
                </c:pt>
                <c:pt idx="37">
                  <c:v>1.4397</c:v>
                </c:pt>
                <c:pt idx="38">
                  <c:v>1.1210499999999999</c:v>
                </c:pt>
                <c:pt idx="39">
                  <c:v>1.1410499999999999</c:v>
                </c:pt>
                <c:pt idx="40">
                  <c:v>0.80096999999999996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AA-470E-BC55-BE45FD25CB33}"/>
            </c:ext>
          </c:extLst>
        </c:ser>
        <c:ser>
          <c:idx val="10"/>
          <c:order val="10"/>
          <c:tx>
            <c:v>Q/Qmf=15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'3'!$Z$5:$Z$45</c:f>
                <c:numCache>
                  <c:formatCode>General</c:formatCode>
                  <c:ptCount val="41"/>
                  <c:pt idx="0">
                    <c:v>304.69231201328336</c:v>
                  </c:pt>
                  <c:pt idx="1">
                    <c:v>85.27707781109757</c:v>
                  </c:pt>
                  <c:pt idx="2">
                    <c:v>1.8384776310849593</c:v>
                  </c:pt>
                  <c:pt idx="3">
                    <c:v>18.370634175226517</c:v>
                  </c:pt>
                  <c:pt idx="4">
                    <c:v>17.776664479029794</c:v>
                  </c:pt>
                  <c:pt idx="5">
                    <c:v>4.8012550442566715</c:v>
                  </c:pt>
                  <c:pt idx="6">
                    <c:v>1.4071424945612361</c:v>
                  </c:pt>
                  <c:pt idx="7">
                    <c:v>1.4354267658086921</c:v>
                  </c:pt>
                  <c:pt idx="8">
                    <c:v>0.76367532368148017</c:v>
                  </c:pt>
                  <c:pt idx="9">
                    <c:v>1.4495689014324102</c:v>
                  </c:pt>
                  <c:pt idx="10">
                    <c:v>6.632661607529803</c:v>
                  </c:pt>
                  <c:pt idx="11">
                    <c:v>1.131370849898482</c:v>
                  </c:pt>
                  <c:pt idx="12">
                    <c:v>2.0506096654409816</c:v>
                  </c:pt>
                  <c:pt idx="13">
                    <c:v>0.55154328932550789</c:v>
                  </c:pt>
                  <c:pt idx="14">
                    <c:v>2.9062088706767097</c:v>
                  </c:pt>
                  <c:pt idx="15">
                    <c:v>2.0428314908479326</c:v>
                  </c:pt>
                  <c:pt idx="16">
                    <c:v>0.63144635559958739</c:v>
                  </c:pt>
                  <c:pt idx="17">
                    <c:v>0.62932503525602768</c:v>
                  </c:pt>
                  <c:pt idx="18">
                    <c:v>0.96520075631963376</c:v>
                  </c:pt>
                  <c:pt idx="19">
                    <c:v>2.108592421498289</c:v>
                  </c:pt>
                  <c:pt idx="20">
                    <c:v>2.744281417784991</c:v>
                  </c:pt>
                  <c:pt idx="21">
                    <c:v>0.23900209204105374</c:v>
                  </c:pt>
                  <c:pt idx="22">
                    <c:v>0.68094383028264094</c:v>
                  </c:pt>
                  <c:pt idx="23">
                    <c:v>0.42426406871192951</c:v>
                  </c:pt>
                  <c:pt idx="24">
                    <c:v>0.40092954493277255</c:v>
                  </c:pt>
                  <c:pt idx="25">
                    <c:v>0.19374725804511467</c:v>
                  </c:pt>
                  <c:pt idx="26">
                    <c:v>1.3180470401317252</c:v>
                  </c:pt>
                  <c:pt idx="27">
                    <c:v>0.22768838354206897</c:v>
                  </c:pt>
                  <c:pt idx="28">
                    <c:v>0.74762399974853644</c:v>
                  </c:pt>
                  <c:pt idx="29">
                    <c:v>2.3263813101037208E-2</c:v>
                  </c:pt>
                  <c:pt idx="30">
                    <c:v>9.7368603769388024E-2</c:v>
                  </c:pt>
                  <c:pt idx="31">
                    <c:v>6.2932503525602396E-2</c:v>
                  </c:pt>
                  <c:pt idx="32">
                    <c:v>0.12261231585774734</c:v>
                  </c:pt>
                  <c:pt idx="33">
                    <c:v>0.22167797590198257</c:v>
                  </c:pt>
                  <c:pt idx="34">
                    <c:v>0.13823937572197004</c:v>
                  </c:pt>
                  <c:pt idx="35">
                    <c:v>0.16518014408517753</c:v>
                  </c:pt>
                  <c:pt idx="36">
                    <c:v>2.4890158697766403E-2</c:v>
                  </c:pt>
                  <c:pt idx="37">
                    <c:v>4.3204224330498163E-2</c:v>
                  </c:pt>
                  <c:pt idx="38">
                    <c:v>0.34257909334925846</c:v>
                  </c:pt>
                  <c:pt idx="39">
                    <c:v>0.14932681005097478</c:v>
                  </c:pt>
                  <c:pt idx="40">
                    <c:v>0.19851315775031131</c:v>
                  </c:pt>
                </c:numCache>
              </c:numRef>
            </c:plus>
            <c:minus>
              <c:numRef>
                <c:f>'3'!$Z$5:$Z$45</c:f>
                <c:numCache>
                  <c:formatCode>General</c:formatCode>
                  <c:ptCount val="41"/>
                  <c:pt idx="0">
                    <c:v>304.69231201328336</c:v>
                  </c:pt>
                  <c:pt idx="1">
                    <c:v>85.27707781109757</c:v>
                  </c:pt>
                  <c:pt idx="2">
                    <c:v>1.8384776310849593</c:v>
                  </c:pt>
                  <c:pt idx="3">
                    <c:v>18.370634175226517</c:v>
                  </c:pt>
                  <c:pt idx="4">
                    <c:v>17.776664479029794</c:v>
                  </c:pt>
                  <c:pt idx="5">
                    <c:v>4.8012550442566715</c:v>
                  </c:pt>
                  <c:pt idx="6">
                    <c:v>1.4071424945612361</c:v>
                  </c:pt>
                  <c:pt idx="7">
                    <c:v>1.4354267658086921</c:v>
                  </c:pt>
                  <c:pt idx="8">
                    <c:v>0.76367532368148017</c:v>
                  </c:pt>
                  <c:pt idx="9">
                    <c:v>1.4495689014324102</c:v>
                  </c:pt>
                  <c:pt idx="10">
                    <c:v>6.632661607529803</c:v>
                  </c:pt>
                  <c:pt idx="11">
                    <c:v>1.131370849898482</c:v>
                  </c:pt>
                  <c:pt idx="12">
                    <c:v>2.0506096654409816</c:v>
                  </c:pt>
                  <c:pt idx="13">
                    <c:v>0.55154328932550789</c:v>
                  </c:pt>
                  <c:pt idx="14">
                    <c:v>2.9062088706767097</c:v>
                  </c:pt>
                  <c:pt idx="15">
                    <c:v>2.0428314908479326</c:v>
                  </c:pt>
                  <c:pt idx="16">
                    <c:v>0.63144635559958739</c:v>
                  </c:pt>
                  <c:pt idx="17">
                    <c:v>0.62932503525602768</c:v>
                  </c:pt>
                  <c:pt idx="18">
                    <c:v>0.96520075631963376</c:v>
                  </c:pt>
                  <c:pt idx="19">
                    <c:v>2.108592421498289</c:v>
                  </c:pt>
                  <c:pt idx="20">
                    <c:v>2.744281417784991</c:v>
                  </c:pt>
                  <c:pt idx="21">
                    <c:v>0.23900209204105374</c:v>
                  </c:pt>
                  <c:pt idx="22">
                    <c:v>0.68094383028264094</c:v>
                  </c:pt>
                  <c:pt idx="23">
                    <c:v>0.42426406871192951</c:v>
                  </c:pt>
                  <c:pt idx="24">
                    <c:v>0.40092954493277255</c:v>
                  </c:pt>
                  <c:pt idx="25">
                    <c:v>0.19374725804511467</c:v>
                  </c:pt>
                  <c:pt idx="26">
                    <c:v>1.3180470401317252</c:v>
                  </c:pt>
                  <c:pt idx="27">
                    <c:v>0.22768838354206897</c:v>
                  </c:pt>
                  <c:pt idx="28">
                    <c:v>0.74762399974853644</c:v>
                  </c:pt>
                  <c:pt idx="29">
                    <c:v>2.3263813101037208E-2</c:v>
                  </c:pt>
                  <c:pt idx="30">
                    <c:v>9.7368603769388024E-2</c:v>
                  </c:pt>
                  <c:pt idx="31">
                    <c:v>6.2932503525602396E-2</c:v>
                  </c:pt>
                  <c:pt idx="32">
                    <c:v>0.12261231585774734</c:v>
                  </c:pt>
                  <c:pt idx="33">
                    <c:v>0.22167797590198257</c:v>
                  </c:pt>
                  <c:pt idx="34">
                    <c:v>0.13823937572197004</c:v>
                  </c:pt>
                  <c:pt idx="35">
                    <c:v>0.16518014408517753</c:v>
                  </c:pt>
                  <c:pt idx="36">
                    <c:v>2.4890158697766403E-2</c:v>
                  </c:pt>
                  <c:pt idx="37">
                    <c:v>4.3204224330498163E-2</c:v>
                  </c:pt>
                  <c:pt idx="38">
                    <c:v>0.34257909334925846</c:v>
                  </c:pt>
                  <c:pt idx="39">
                    <c:v>0.14932681005097478</c:v>
                  </c:pt>
                  <c:pt idx="40">
                    <c:v>0.19851315775031131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99.35915085508438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9.4927410818420395</c:v>
                </c:pt>
                <c:pt idx="12">
                  <c:v>7.5065214864874523</c:v>
                </c:pt>
                <c:pt idx="13">
                  <c:v>5.9357251596925549</c:v>
                </c:pt>
                <c:pt idx="14">
                  <c:v>4.6934347047080314</c:v>
                </c:pt>
                <c:pt idx="15">
                  <c:v>3.7111634016856225</c:v>
                </c:pt>
                <c:pt idx="16">
                  <c:v>2.9345616977182254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1.4506827676726468</c:v>
                </c:pt>
                <c:pt idx="20">
                  <c:v>1.1471001975807531</c:v>
                </c:pt>
                <c:pt idx="21">
                  <c:v>0.90703015896893313</c:v>
                </c:pt>
                <c:pt idx="22">
                  <c:v>0.71722560281454972</c:v>
                </c:pt>
                <c:pt idx="23">
                  <c:v>0.5671098338505175</c:v>
                </c:pt>
                <c:pt idx="24">
                  <c:v>0.44842046339789504</c:v>
                </c:pt>
                <c:pt idx="25">
                  <c:v>0.35457061885965602</c:v>
                </c:pt>
                <c:pt idx="26">
                  <c:v>0.28032431247981721</c:v>
                </c:pt>
                <c:pt idx="27">
                  <c:v>0.22167077763729581</c:v>
                </c:pt>
                <c:pt idx="28">
                  <c:v>0.1752799261192865</c:v>
                </c:pt>
                <c:pt idx="29">
                  <c:v>0.13857565194984575</c:v>
                </c:pt>
                <c:pt idx="30">
                  <c:v>0.10956827978170001</c:v>
                </c:pt>
                <c:pt idx="31">
                  <c:v>8.6641983793352917E-2</c:v>
                </c:pt>
                <c:pt idx="32">
                  <c:v>6.8506616601730241E-2</c:v>
                </c:pt>
                <c:pt idx="33">
                  <c:v>5.4171529323399997E-2</c:v>
                </c:pt>
                <c:pt idx="34">
                  <c:v>4.2831427041492037E-2</c:v>
                </c:pt>
                <c:pt idx="35">
                  <c:v>3.3871604793453955E-2</c:v>
                </c:pt>
                <c:pt idx="36">
                  <c:v>2.6785218964506578E-2</c:v>
                </c:pt>
                <c:pt idx="37">
                  <c:v>2.1178523275399992E-2</c:v>
                </c:pt>
                <c:pt idx="38">
                  <c:v>1.6746783238735994E-2</c:v>
                </c:pt>
                <c:pt idx="39">
                  <c:v>1.324076583732978E-2</c:v>
                </c:pt>
                <c:pt idx="40">
                  <c:v>1.0471451913190379E-2</c:v>
                </c:pt>
              </c:numCache>
            </c:numRef>
          </c:xVal>
          <c:yVal>
            <c:numRef>
              <c:f>'3'!$Y$5:$Y$45</c:f>
              <c:numCache>
                <c:formatCode>General</c:formatCode>
                <c:ptCount val="41"/>
                <c:pt idx="0">
                  <c:v>3731.45</c:v>
                </c:pt>
                <c:pt idx="1">
                  <c:v>2320.8000000000002</c:v>
                </c:pt>
                <c:pt idx="2">
                  <c:v>1354.3</c:v>
                </c:pt>
                <c:pt idx="3">
                  <c:v>768.78</c:v>
                </c:pt>
                <c:pt idx="4">
                  <c:v>498.57</c:v>
                </c:pt>
                <c:pt idx="5">
                  <c:v>342.67499999999995</c:v>
                </c:pt>
                <c:pt idx="6">
                  <c:v>225.995</c:v>
                </c:pt>
                <c:pt idx="7">
                  <c:v>159.935</c:v>
                </c:pt>
                <c:pt idx="8">
                  <c:v>138.93</c:v>
                </c:pt>
                <c:pt idx="9">
                  <c:v>132.86500000000001</c:v>
                </c:pt>
                <c:pt idx="10">
                  <c:v>127.94999999999999</c:v>
                </c:pt>
                <c:pt idx="11">
                  <c:v>126.21000000000001</c:v>
                </c:pt>
                <c:pt idx="12">
                  <c:v>118.35</c:v>
                </c:pt>
                <c:pt idx="13">
                  <c:v>114.96</c:v>
                </c:pt>
                <c:pt idx="14">
                  <c:v>107.63499999999999</c:v>
                </c:pt>
                <c:pt idx="15">
                  <c:v>100.77549999999999</c:v>
                </c:pt>
                <c:pt idx="16">
                  <c:v>87.353499999999997</c:v>
                </c:pt>
                <c:pt idx="17">
                  <c:v>79.603000000000009</c:v>
                </c:pt>
                <c:pt idx="18">
                  <c:v>67.325500000000005</c:v>
                </c:pt>
                <c:pt idx="19">
                  <c:v>57.272999999999996</c:v>
                </c:pt>
                <c:pt idx="20">
                  <c:v>48.947499999999998</c:v>
                </c:pt>
                <c:pt idx="21">
                  <c:v>40.471999999999994</c:v>
                </c:pt>
                <c:pt idx="22">
                  <c:v>34.4955</c:v>
                </c:pt>
                <c:pt idx="23">
                  <c:v>27.855</c:v>
                </c:pt>
                <c:pt idx="24">
                  <c:v>22.4055</c:v>
                </c:pt>
                <c:pt idx="25">
                  <c:v>18.538</c:v>
                </c:pt>
                <c:pt idx="26">
                  <c:v>14.775</c:v>
                </c:pt>
                <c:pt idx="27">
                  <c:v>11.646000000000001</c:v>
                </c:pt>
                <c:pt idx="28">
                  <c:v>9.1594499999999996</c:v>
                </c:pt>
                <c:pt idx="29">
                  <c:v>7.6016500000000002</c:v>
                </c:pt>
                <c:pt idx="30">
                  <c:v>5.9611499999999999</c:v>
                </c:pt>
                <c:pt idx="31">
                  <c:v>4.9076000000000004</c:v>
                </c:pt>
                <c:pt idx="32">
                  <c:v>3.6518000000000002</c:v>
                </c:pt>
                <c:pt idx="33">
                  <c:v>2.9629500000000002</c:v>
                </c:pt>
                <c:pt idx="34">
                  <c:v>2.3290500000000001</c:v>
                </c:pt>
                <c:pt idx="35">
                  <c:v>1.7197</c:v>
                </c:pt>
                <c:pt idx="36">
                  <c:v>1.4603000000000002</c:v>
                </c:pt>
                <c:pt idx="37">
                  <c:v>1.13415</c:v>
                </c:pt>
                <c:pt idx="38">
                  <c:v>0.91256000000000004</c:v>
                </c:pt>
                <c:pt idx="39">
                  <c:v>0.71957000000000004</c:v>
                </c:pt>
                <c:pt idx="40">
                  <c:v>0.57693000000000005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AA-470E-BC55-BE45FD25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At val="0.1"/>
        <c:crossBetween val="midCat"/>
      </c:valAx>
      <c:valAx>
        <c:axId val="547563327"/>
        <c:scaling>
          <c:logBase val="10"/>
          <c:orientation val="minMax"/>
          <c:max val="1000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Q/Qmf=1.5</c:v>
          </c:tx>
          <c:spPr>
            <a:ln w="25400">
              <a:noFill/>
            </a:ln>
          </c:spPr>
          <c:xVal>
            <c:numRef>
              <c:f>'0.3'!$V$13:$V$45</c:f>
              <c:numCache>
                <c:formatCode>General</c:formatCode>
                <c:ptCount val="33"/>
                <c:pt idx="0">
                  <c:v>19.200367101189617</c:v>
                </c:pt>
                <c:pt idx="1">
                  <c:v>15.183317294799471</c:v>
                </c:pt>
                <c:pt idx="2">
                  <c:v>12.005072726917797</c:v>
                </c:pt>
                <c:pt idx="3">
                  <c:v>9.4927410818420395</c:v>
                </c:pt>
                <c:pt idx="4">
                  <c:v>7.5066262062425722</c:v>
                </c:pt>
                <c:pt idx="5">
                  <c:v>5.9362487584681531</c:v>
                </c:pt>
                <c:pt idx="6">
                  <c:v>4.6938535837285098</c:v>
                </c:pt>
                <c:pt idx="7">
                  <c:v>3.7112681214407419</c:v>
                </c:pt>
                <c:pt idx="8">
                  <c:v>2.934456977963106</c:v>
                </c:pt>
                <c:pt idx="9">
                  <c:v>2.3203803339414213</c:v>
                </c:pt>
                <c:pt idx="10">
                  <c:v>1.834794829451559</c:v>
                </c:pt>
                <c:pt idx="11">
                  <c:v>1.4507874874277664</c:v>
                </c:pt>
                <c:pt idx="12">
                  <c:v>1.1471001975807531</c:v>
                </c:pt>
                <c:pt idx="13">
                  <c:v>0.9070615748954689</c:v>
                </c:pt>
                <c:pt idx="14">
                  <c:v>0.71723607479006179</c:v>
                </c:pt>
                <c:pt idx="15">
                  <c:v>0.56712030582602957</c:v>
                </c:pt>
                <c:pt idx="16">
                  <c:v>0.44843093537340706</c:v>
                </c:pt>
                <c:pt idx="17">
                  <c:v>0.35458109083516803</c:v>
                </c:pt>
                <c:pt idx="18">
                  <c:v>0.28036620038186505</c:v>
                </c:pt>
                <c:pt idx="19">
                  <c:v>0.22169172158831973</c:v>
                </c:pt>
                <c:pt idx="20">
                  <c:v>0.17529039809479849</c:v>
                </c:pt>
                <c:pt idx="21">
                  <c:v>0.13860706787638169</c:v>
                </c:pt>
                <c:pt idx="22">
                  <c:v>0.10959969570823591</c:v>
                </c:pt>
                <c:pt idx="23">
                  <c:v>8.6663974941928026E-2</c:v>
                </c:pt>
                <c:pt idx="24">
                  <c:v>6.8526513355202948E-2</c:v>
                </c:pt>
                <c:pt idx="25">
                  <c:v>5.4185142891565549E-2</c:v>
                </c:pt>
                <c:pt idx="26">
                  <c:v>4.2846087807208798E-2</c:v>
                </c:pt>
                <c:pt idx="27">
                  <c:v>3.3878935176312325E-2</c:v>
                </c:pt>
                <c:pt idx="28">
                  <c:v>2.6788360557160162E-2</c:v>
                </c:pt>
                <c:pt idx="29">
                  <c:v>2.118166486805358E-2</c:v>
                </c:pt>
                <c:pt idx="30">
                  <c:v>1.6748877633838383E-2</c:v>
                </c:pt>
                <c:pt idx="31">
                  <c:v>1.3243907429983371E-2</c:v>
                </c:pt>
                <c:pt idx="32">
                  <c:v>1.0471975511965976E-2</c:v>
                </c:pt>
              </c:numCache>
            </c:numRef>
          </c:xVal>
          <c:yVal>
            <c:numRef>
              <c:f>'0.3'!$Y$13:$Y$45</c:f>
              <c:numCache>
                <c:formatCode>General</c:formatCode>
                <c:ptCount val="33"/>
                <c:pt idx="0">
                  <c:v>485.03999999999996</c:v>
                </c:pt>
                <c:pt idx="1">
                  <c:v>338.96500000000003</c:v>
                </c:pt>
                <c:pt idx="2">
                  <c:v>293.5</c:v>
                </c:pt>
                <c:pt idx="3">
                  <c:v>288.23</c:v>
                </c:pt>
                <c:pt idx="4">
                  <c:v>289.685</c:v>
                </c:pt>
                <c:pt idx="5">
                  <c:v>318.91999999999996</c:v>
                </c:pt>
                <c:pt idx="6">
                  <c:v>312.86500000000001</c:v>
                </c:pt>
                <c:pt idx="7">
                  <c:v>300.52499999999998</c:v>
                </c:pt>
                <c:pt idx="8">
                  <c:v>254.28500000000003</c:v>
                </c:pt>
                <c:pt idx="9">
                  <c:v>273.14499999999998</c:v>
                </c:pt>
                <c:pt idx="10">
                  <c:v>219.92500000000001</c:v>
                </c:pt>
                <c:pt idx="11">
                  <c:v>209.01</c:v>
                </c:pt>
                <c:pt idx="12">
                  <c:v>219.3</c:v>
                </c:pt>
                <c:pt idx="13">
                  <c:v>226.64499999999998</c:v>
                </c:pt>
                <c:pt idx="14">
                  <c:v>230.92500000000001</c:v>
                </c:pt>
                <c:pt idx="15">
                  <c:v>253.535</c:v>
                </c:pt>
                <c:pt idx="16">
                  <c:v>290.89</c:v>
                </c:pt>
                <c:pt idx="17">
                  <c:v>330.04</c:v>
                </c:pt>
                <c:pt idx="18">
                  <c:v>345.65999999999997</c:v>
                </c:pt>
                <c:pt idx="19">
                  <c:v>371.37</c:v>
                </c:pt>
                <c:pt idx="20">
                  <c:v>388.42499999999995</c:v>
                </c:pt>
                <c:pt idx="21">
                  <c:v>389.83499999999998</c:v>
                </c:pt>
                <c:pt idx="22">
                  <c:v>370.875</c:v>
                </c:pt>
                <c:pt idx="23">
                  <c:v>385.72</c:v>
                </c:pt>
                <c:pt idx="24">
                  <c:v>355.9</c:v>
                </c:pt>
                <c:pt idx="25">
                  <c:v>427.66999999999996</c:v>
                </c:pt>
                <c:pt idx="26">
                  <c:v>420.375</c:v>
                </c:pt>
                <c:pt idx="27">
                  <c:v>447.93</c:v>
                </c:pt>
                <c:pt idx="28">
                  <c:v>412.82000000000005</c:v>
                </c:pt>
                <c:pt idx="29">
                  <c:v>431.88499999999999</c:v>
                </c:pt>
                <c:pt idx="30">
                  <c:v>418.315</c:v>
                </c:pt>
                <c:pt idx="31">
                  <c:v>422.45499999999998</c:v>
                </c:pt>
                <c:pt idx="32">
                  <c:v>421.15999999999997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1F-4793-93AD-88AB92AD3694}"/>
            </c:ext>
          </c:extLst>
        </c:ser>
        <c:ser>
          <c:idx val="2"/>
          <c:order val="1"/>
          <c:tx>
            <c:v>Q/Qmf=1.5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2.443468668049829E-2"/>
                  <c:y val="5.8378826136783968E-2"/>
                </c:manualLayout>
              </c:layout>
              <c:numFmt formatCode="General" sourceLinked="0"/>
            </c:trendlineLbl>
          </c:trendline>
          <c:xVal>
            <c:numRef>
              <c:f>'0.3'!$V$5:$V$12</c:f>
              <c:numCache>
                <c:formatCode>General</c:formatCode>
                <c:ptCount val="8"/>
                <c:pt idx="0">
                  <c:v>125.66370614359172</c:v>
                </c:pt>
                <c:pt idx="1">
                  <c:v>99.354962064879601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49.115659546222822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24.282416817146707</c:v>
                </c:pt>
              </c:numCache>
            </c:numRef>
          </c:xVal>
          <c:yVal>
            <c:numRef>
              <c:f>'0.3'!$Y$5:$Y$12</c:f>
              <c:numCache>
                <c:formatCode>General</c:formatCode>
                <c:ptCount val="8"/>
                <c:pt idx="0">
                  <c:v>5486.9</c:v>
                </c:pt>
                <c:pt idx="1">
                  <c:v>4311.1000000000004</c:v>
                </c:pt>
                <c:pt idx="2">
                  <c:v>3277.25</c:v>
                </c:pt>
                <c:pt idx="3">
                  <c:v>2524.6499999999996</c:v>
                </c:pt>
                <c:pt idx="4">
                  <c:v>1979</c:v>
                </c:pt>
                <c:pt idx="5">
                  <c:v>1508.3000000000002</c:v>
                </c:pt>
                <c:pt idx="6">
                  <c:v>1034.45</c:v>
                </c:pt>
                <c:pt idx="7">
                  <c:v>707.31500000000005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1F-4793-93AD-88AB92AD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 val="autoZero"/>
        <c:crossBetween val="midCat"/>
      </c:valAx>
      <c:valAx>
        <c:axId val="54756332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'0L'!$V$5:$V$45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99.346584484470029</c:v>
                </c:pt>
                <c:pt idx="2">
                  <c:v>78.562854685871159</c:v>
                </c:pt>
                <c:pt idx="3">
                  <c:v>62.118711539430983</c:v>
                </c:pt>
                <c:pt idx="4">
                  <c:v>49.118801138876414</c:v>
                </c:pt>
                <c:pt idx="5">
                  <c:v>38.837415581228221</c:v>
                </c:pt>
                <c:pt idx="6">
                  <c:v>30.708020991289029</c:v>
                </c:pt>
                <c:pt idx="7">
                  <c:v>24.281369619595512</c:v>
                </c:pt>
                <c:pt idx="8">
                  <c:v>19.200367101189617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9.4934741201278765</c:v>
                </c:pt>
                <c:pt idx="12">
                  <c:v>7.5067309259976902</c:v>
                </c:pt>
                <c:pt idx="13">
                  <c:v>5.9358298794476747</c:v>
                </c:pt>
                <c:pt idx="14">
                  <c:v>4.6935394244631512</c:v>
                </c:pt>
                <c:pt idx="15">
                  <c:v>3.7112681214407419</c:v>
                </c:pt>
                <c:pt idx="16">
                  <c:v>2.9345616977182254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1.1472049173358729</c:v>
                </c:pt>
                <c:pt idx="21">
                  <c:v>0.90707204687098086</c:v>
                </c:pt>
                <c:pt idx="22">
                  <c:v>0.71723607479006179</c:v>
                </c:pt>
                <c:pt idx="23">
                  <c:v>0.56713077780154142</c:v>
                </c:pt>
                <c:pt idx="24">
                  <c:v>0.44844140734891907</c:v>
                </c:pt>
                <c:pt idx="25">
                  <c:v>0.35459156281067994</c:v>
                </c:pt>
                <c:pt idx="26">
                  <c:v>0.28037667235737707</c:v>
                </c:pt>
                <c:pt idx="27">
                  <c:v>0.22170219356383172</c:v>
                </c:pt>
                <c:pt idx="28">
                  <c:v>0.17530087007031045</c:v>
                </c:pt>
                <c:pt idx="29">
                  <c:v>0.13861753985189365</c:v>
                </c:pt>
                <c:pt idx="30">
                  <c:v>0.10959969570823591</c:v>
                </c:pt>
                <c:pt idx="31">
                  <c:v>8.6665022139479228E-2</c:v>
                </c:pt>
                <c:pt idx="32">
                  <c:v>6.8527560552754163E-2</c:v>
                </c:pt>
                <c:pt idx="33">
                  <c:v>5.4186190089116751E-2</c:v>
                </c:pt>
                <c:pt idx="34">
                  <c:v>4.2846087807208798E-2</c:v>
                </c:pt>
                <c:pt idx="35">
                  <c:v>3.3878935176312325E-2</c:v>
                </c:pt>
                <c:pt idx="36">
                  <c:v>2.6788360557160162E-2</c:v>
                </c:pt>
                <c:pt idx="37">
                  <c:v>2.118166486805358E-2</c:v>
                </c:pt>
                <c:pt idx="38">
                  <c:v>1.6748877633838383E-2</c:v>
                </c:pt>
                <c:pt idx="39">
                  <c:v>1.3243907429983371E-2</c:v>
                </c:pt>
                <c:pt idx="40">
                  <c:v>1.0471975511965976E-2</c:v>
                </c:pt>
              </c:numCache>
            </c:numRef>
          </c:xVal>
          <c:yVal>
            <c:numRef>
              <c:f>'0L'!$X$5:$X$45</c:f>
              <c:numCache>
                <c:formatCode>General</c:formatCode>
                <c:ptCount val="41"/>
                <c:pt idx="0">
                  <c:v>7351.7</c:v>
                </c:pt>
                <c:pt idx="1">
                  <c:v>6679.85</c:v>
                </c:pt>
                <c:pt idx="2">
                  <c:v>6310.3</c:v>
                </c:pt>
                <c:pt idx="3">
                  <c:v>6119.85</c:v>
                </c:pt>
                <c:pt idx="4">
                  <c:v>5965.35</c:v>
                </c:pt>
                <c:pt idx="5">
                  <c:v>5858.05</c:v>
                </c:pt>
                <c:pt idx="6">
                  <c:v>5750.1</c:v>
                </c:pt>
                <c:pt idx="7">
                  <c:v>5689.2</c:v>
                </c:pt>
                <c:pt idx="8">
                  <c:v>5597.25</c:v>
                </c:pt>
                <c:pt idx="9">
                  <c:v>5530.15</c:v>
                </c:pt>
                <c:pt idx="10">
                  <c:v>5546.95</c:v>
                </c:pt>
                <c:pt idx="11">
                  <c:v>5607.65</c:v>
                </c:pt>
                <c:pt idx="12">
                  <c:v>5608.9</c:v>
                </c:pt>
                <c:pt idx="13">
                  <c:v>5585.95</c:v>
                </c:pt>
                <c:pt idx="14">
                  <c:v>5568.25</c:v>
                </c:pt>
                <c:pt idx="15">
                  <c:v>5520.85</c:v>
                </c:pt>
                <c:pt idx="16">
                  <c:v>5502.95</c:v>
                </c:pt>
                <c:pt idx="17">
                  <c:v>5427.6</c:v>
                </c:pt>
                <c:pt idx="18">
                  <c:v>5396.65</c:v>
                </c:pt>
                <c:pt idx="19">
                  <c:v>5408.35</c:v>
                </c:pt>
                <c:pt idx="20">
                  <c:v>5375.6</c:v>
                </c:pt>
                <c:pt idx="21">
                  <c:v>5380.3</c:v>
                </c:pt>
                <c:pt idx="22">
                  <c:v>5357.7</c:v>
                </c:pt>
                <c:pt idx="23">
                  <c:v>5347.1</c:v>
                </c:pt>
                <c:pt idx="24">
                  <c:v>5339.9500000000007</c:v>
                </c:pt>
                <c:pt idx="25">
                  <c:v>5326.0499999999993</c:v>
                </c:pt>
                <c:pt idx="26">
                  <c:v>5310.7999999999993</c:v>
                </c:pt>
                <c:pt idx="27">
                  <c:v>5287.8</c:v>
                </c:pt>
                <c:pt idx="28">
                  <c:v>5278.25</c:v>
                </c:pt>
                <c:pt idx="29">
                  <c:v>5269.05</c:v>
                </c:pt>
                <c:pt idx="30">
                  <c:v>5252.9</c:v>
                </c:pt>
                <c:pt idx="31">
                  <c:v>5241.3999999999996</c:v>
                </c:pt>
                <c:pt idx="32">
                  <c:v>5230.95</c:v>
                </c:pt>
                <c:pt idx="33">
                  <c:v>5226.05</c:v>
                </c:pt>
                <c:pt idx="34">
                  <c:v>5219.6499999999996</c:v>
                </c:pt>
                <c:pt idx="35">
                  <c:v>5205.7000000000007</c:v>
                </c:pt>
                <c:pt idx="36">
                  <c:v>5210.25</c:v>
                </c:pt>
                <c:pt idx="37">
                  <c:v>5205.6499999999996</c:v>
                </c:pt>
                <c:pt idx="38">
                  <c:v>5208.75</c:v>
                </c:pt>
                <c:pt idx="39">
                  <c:v>5219.45</c:v>
                </c:pt>
                <c:pt idx="40">
                  <c:v>5231.55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F-48D8-8D58-1EF1C5C4C3C6}"/>
            </c:ext>
          </c:extLst>
        </c:ser>
        <c:ser>
          <c:idx val="1"/>
          <c:order val="1"/>
          <c:tx>
            <c:v>Q/Qmf=0.75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99.354962064879601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49.118801138876414</c:v>
                </c:pt>
                <c:pt idx="5">
                  <c:v>38.836368383677026</c:v>
                </c:pt>
                <c:pt idx="6">
                  <c:v>30.710115386391422</c:v>
                </c:pt>
                <c:pt idx="7">
                  <c:v>24.281369619595512</c:v>
                </c:pt>
                <c:pt idx="8">
                  <c:v>19.200367101189617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9.4930552411073972</c:v>
                </c:pt>
                <c:pt idx="12">
                  <c:v>7.5064167667323316</c:v>
                </c:pt>
                <c:pt idx="13">
                  <c:v>5.9354110004271963</c:v>
                </c:pt>
                <c:pt idx="14">
                  <c:v>4.6936441442182701</c:v>
                </c:pt>
                <c:pt idx="15">
                  <c:v>3.7111634016856225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1.1472049173358729</c:v>
                </c:pt>
                <c:pt idx="21">
                  <c:v>0.90707204687098086</c:v>
                </c:pt>
                <c:pt idx="22">
                  <c:v>0.71723607479006179</c:v>
                </c:pt>
                <c:pt idx="23">
                  <c:v>0.56713077780154142</c:v>
                </c:pt>
                <c:pt idx="24">
                  <c:v>0.44844140734891907</c:v>
                </c:pt>
                <c:pt idx="25">
                  <c:v>0.35459156281067994</c:v>
                </c:pt>
                <c:pt idx="26">
                  <c:v>0.28037667235737707</c:v>
                </c:pt>
                <c:pt idx="27">
                  <c:v>0.22170219356383172</c:v>
                </c:pt>
                <c:pt idx="28">
                  <c:v>0.17530087007031045</c:v>
                </c:pt>
                <c:pt idx="29">
                  <c:v>0.13861753985189365</c:v>
                </c:pt>
                <c:pt idx="30">
                  <c:v>0.10959969570823591</c:v>
                </c:pt>
                <c:pt idx="31">
                  <c:v>8.6665022139479228E-2</c:v>
                </c:pt>
                <c:pt idx="32">
                  <c:v>6.8527560552754163E-2</c:v>
                </c:pt>
                <c:pt idx="33">
                  <c:v>5.4186190089116751E-2</c:v>
                </c:pt>
                <c:pt idx="34">
                  <c:v>4.2846087807208798E-2</c:v>
                </c:pt>
                <c:pt idx="35">
                  <c:v>3.3878935176312325E-2</c:v>
                </c:pt>
                <c:pt idx="36">
                  <c:v>2.6788360557160162E-2</c:v>
                </c:pt>
                <c:pt idx="37">
                  <c:v>2.118166486805358E-2</c:v>
                </c:pt>
                <c:pt idx="38">
                  <c:v>1.6748877633838383E-2</c:v>
                </c:pt>
                <c:pt idx="39">
                  <c:v>1.3243907429983371E-2</c:v>
                </c:pt>
                <c:pt idx="40">
                  <c:v>1.0471975511965976E-2</c:v>
                </c:pt>
              </c:numCache>
            </c:numRef>
          </c:xVal>
          <c:yVal>
            <c:numRef>
              <c:f>'0.15'!$Y$5:$Y$45</c:f>
              <c:numCache>
                <c:formatCode>General</c:formatCode>
                <c:ptCount val="41"/>
                <c:pt idx="0">
                  <c:v>6095</c:v>
                </c:pt>
                <c:pt idx="1">
                  <c:v>4941.05</c:v>
                </c:pt>
                <c:pt idx="2">
                  <c:v>4064.3999999999996</c:v>
                </c:pt>
                <c:pt idx="3">
                  <c:v>3459.1000000000004</c:v>
                </c:pt>
                <c:pt idx="4">
                  <c:v>3095.7</c:v>
                </c:pt>
                <c:pt idx="5">
                  <c:v>2803.1</c:v>
                </c:pt>
                <c:pt idx="6">
                  <c:v>2603.35</c:v>
                </c:pt>
                <c:pt idx="7">
                  <c:v>2444.35</c:v>
                </c:pt>
                <c:pt idx="8">
                  <c:v>2345.85</c:v>
                </c:pt>
                <c:pt idx="9">
                  <c:v>2265</c:v>
                </c:pt>
                <c:pt idx="10">
                  <c:v>2302.5500000000002</c:v>
                </c:pt>
                <c:pt idx="11">
                  <c:v>2322.6000000000004</c:v>
                </c:pt>
                <c:pt idx="12">
                  <c:v>2261.3000000000002</c:v>
                </c:pt>
                <c:pt idx="13">
                  <c:v>2238.15</c:v>
                </c:pt>
                <c:pt idx="14">
                  <c:v>2209</c:v>
                </c:pt>
                <c:pt idx="15">
                  <c:v>2180.0500000000002</c:v>
                </c:pt>
                <c:pt idx="16">
                  <c:v>2163.1499999999996</c:v>
                </c:pt>
                <c:pt idx="17">
                  <c:v>2151.5500000000002</c:v>
                </c:pt>
                <c:pt idx="18">
                  <c:v>2125.9499999999998</c:v>
                </c:pt>
                <c:pt idx="19">
                  <c:v>2103.5</c:v>
                </c:pt>
                <c:pt idx="20">
                  <c:v>2093.6499999999996</c:v>
                </c:pt>
                <c:pt idx="21">
                  <c:v>2088.8000000000002</c:v>
                </c:pt>
                <c:pt idx="22">
                  <c:v>2085.15</c:v>
                </c:pt>
                <c:pt idx="23">
                  <c:v>2099.5</c:v>
                </c:pt>
                <c:pt idx="24">
                  <c:v>2097.25</c:v>
                </c:pt>
                <c:pt idx="25">
                  <c:v>2091</c:v>
                </c:pt>
                <c:pt idx="26">
                  <c:v>2092.75</c:v>
                </c:pt>
                <c:pt idx="27">
                  <c:v>2099.9</c:v>
                </c:pt>
                <c:pt idx="28">
                  <c:v>2092.5</c:v>
                </c:pt>
                <c:pt idx="29">
                  <c:v>2087.1999999999998</c:v>
                </c:pt>
                <c:pt idx="30">
                  <c:v>2083.9</c:v>
                </c:pt>
                <c:pt idx="31">
                  <c:v>2083.6499999999996</c:v>
                </c:pt>
                <c:pt idx="32">
                  <c:v>2083.75</c:v>
                </c:pt>
                <c:pt idx="33">
                  <c:v>2084.3000000000002</c:v>
                </c:pt>
                <c:pt idx="34">
                  <c:v>2083.5500000000002</c:v>
                </c:pt>
                <c:pt idx="35">
                  <c:v>2085.1999999999998</c:v>
                </c:pt>
                <c:pt idx="36">
                  <c:v>2091.1</c:v>
                </c:pt>
                <c:pt idx="37">
                  <c:v>2099.6999999999998</c:v>
                </c:pt>
                <c:pt idx="38">
                  <c:v>2109.8000000000002</c:v>
                </c:pt>
                <c:pt idx="39">
                  <c:v>2123.5</c:v>
                </c:pt>
                <c:pt idx="40">
                  <c:v>2141.5500000000002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F-48D8-8D58-1EF1C5C4C3C6}"/>
            </c:ext>
          </c:extLst>
        </c:ser>
        <c:ser>
          <c:idx val="2"/>
          <c:order val="2"/>
          <c:tx>
            <c:v>Q/Qmf=1.5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'0.3'!$V$5:$V$45</c:f>
              <c:numCache>
                <c:formatCode>General</c:formatCode>
                <c:ptCount val="41"/>
                <c:pt idx="0">
                  <c:v>125.66370614359172</c:v>
                </c:pt>
                <c:pt idx="1">
                  <c:v>99.354962064879601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49.115659546222822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24.282416817146707</c:v>
                </c:pt>
                <c:pt idx="8">
                  <c:v>19.200367101189617</c:v>
                </c:pt>
                <c:pt idx="9">
                  <c:v>15.183317294799471</c:v>
                </c:pt>
                <c:pt idx="10">
                  <c:v>12.005072726917797</c:v>
                </c:pt>
                <c:pt idx="11">
                  <c:v>9.4927410818420395</c:v>
                </c:pt>
                <c:pt idx="12">
                  <c:v>7.5066262062425722</c:v>
                </c:pt>
                <c:pt idx="13">
                  <c:v>5.9362487584681531</c:v>
                </c:pt>
                <c:pt idx="14">
                  <c:v>4.6938535837285098</c:v>
                </c:pt>
                <c:pt idx="15">
                  <c:v>3.7112681214407419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0.9070615748954689</c:v>
                </c:pt>
                <c:pt idx="22">
                  <c:v>0.71723607479006179</c:v>
                </c:pt>
                <c:pt idx="23">
                  <c:v>0.56712030582602957</c:v>
                </c:pt>
                <c:pt idx="24">
                  <c:v>0.44843093537340706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0.22169172158831973</c:v>
                </c:pt>
                <c:pt idx="28">
                  <c:v>0.17529039809479849</c:v>
                </c:pt>
                <c:pt idx="29">
                  <c:v>0.13860706787638169</c:v>
                </c:pt>
                <c:pt idx="30">
                  <c:v>0.10959969570823591</c:v>
                </c:pt>
                <c:pt idx="31">
                  <c:v>8.6663974941928026E-2</c:v>
                </c:pt>
                <c:pt idx="32">
                  <c:v>6.8526513355202948E-2</c:v>
                </c:pt>
                <c:pt idx="33">
                  <c:v>5.4185142891565549E-2</c:v>
                </c:pt>
                <c:pt idx="34">
                  <c:v>4.2846087807208798E-2</c:v>
                </c:pt>
                <c:pt idx="35">
                  <c:v>3.3878935176312325E-2</c:v>
                </c:pt>
                <c:pt idx="36">
                  <c:v>2.6788360557160162E-2</c:v>
                </c:pt>
                <c:pt idx="37">
                  <c:v>2.118166486805358E-2</c:v>
                </c:pt>
                <c:pt idx="38">
                  <c:v>1.6748877633838383E-2</c:v>
                </c:pt>
                <c:pt idx="39">
                  <c:v>1.3243907429983371E-2</c:v>
                </c:pt>
                <c:pt idx="40">
                  <c:v>1.0471975511965976E-2</c:v>
                </c:pt>
              </c:numCache>
            </c:numRef>
          </c:xVal>
          <c:yVal>
            <c:numRef>
              <c:f>'0.3'!$Y$5:$Y$45</c:f>
              <c:numCache>
                <c:formatCode>General</c:formatCode>
                <c:ptCount val="41"/>
                <c:pt idx="0">
                  <c:v>5486.9</c:v>
                </c:pt>
                <c:pt idx="1">
                  <c:v>4311.1000000000004</c:v>
                </c:pt>
                <c:pt idx="2">
                  <c:v>3277.25</c:v>
                </c:pt>
                <c:pt idx="3">
                  <c:v>2524.6499999999996</c:v>
                </c:pt>
                <c:pt idx="4">
                  <c:v>1979</c:v>
                </c:pt>
                <c:pt idx="5">
                  <c:v>1508.3000000000002</c:v>
                </c:pt>
                <c:pt idx="6">
                  <c:v>1034.45</c:v>
                </c:pt>
                <c:pt idx="7">
                  <c:v>707.31500000000005</c:v>
                </c:pt>
                <c:pt idx="8">
                  <c:v>485.03999999999996</c:v>
                </c:pt>
                <c:pt idx="9">
                  <c:v>338.96500000000003</c:v>
                </c:pt>
                <c:pt idx="10">
                  <c:v>293.5</c:v>
                </c:pt>
                <c:pt idx="11">
                  <c:v>288.23</c:v>
                </c:pt>
                <c:pt idx="12">
                  <c:v>289.685</c:v>
                </c:pt>
                <c:pt idx="13">
                  <c:v>318.91999999999996</c:v>
                </c:pt>
                <c:pt idx="14">
                  <c:v>312.86500000000001</c:v>
                </c:pt>
                <c:pt idx="15">
                  <c:v>300.52499999999998</c:v>
                </c:pt>
                <c:pt idx="16">
                  <c:v>254.28500000000003</c:v>
                </c:pt>
                <c:pt idx="17">
                  <c:v>273.14499999999998</c:v>
                </c:pt>
                <c:pt idx="18">
                  <c:v>219.92500000000001</c:v>
                </c:pt>
                <c:pt idx="19">
                  <c:v>209.01</c:v>
                </c:pt>
                <c:pt idx="20">
                  <c:v>219.3</c:v>
                </c:pt>
                <c:pt idx="21">
                  <c:v>226.64499999999998</c:v>
                </c:pt>
                <c:pt idx="22">
                  <c:v>230.92500000000001</c:v>
                </c:pt>
                <c:pt idx="23">
                  <c:v>253.535</c:v>
                </c:pt>
                <c:pt idx="24">
                  <c:v>290.89</c:v>
                </c:pt>
                <c:pt idx="25">
                  <c:v>330.04</c:v>
                </c:pt>
                <c:pt idx="26">
                  <c:v>345.65999999999997</c:v>
                </c:pt>
                <c:pt idx="27">
                  <c:v>371.37</c:v>
                </c:pt>
                <c:pt idx="28">
                  <c:v>388.42499999999995</c:v>
                </c:pt>
                <c:pt idx="29">
                  <c:v>389.83499999999998</c:v>
                </c:pt>
                <c:pt idx="30">
                  <c:v>370.875</c:v>
                </c:pt>
                <c:pt idx="31">
                  <c:v>385.72</c:v>
                </c:pt>
                <c:pt idx="32">
                  <c:v>355.9</c:v>
                </c:pt>
                <c:pt idx="33">
                  <c:v>427.66999999999996</c:v>
                </c:pt>
                <c:pt idx="34">
                  <c:v>420.375</c:v>
                </c:pt>
                <c:pt idx="35">
                  <c:v>447.93</c:v>
                </c:pt>
                <c:pt idx="36">
                  <c:v>412.82000000000005</c:v>
                </c:pt>
                <c:pt idx="37">
                  <c:v>431.88499999999999</c:v>
                </c:pt>
                <c:pt idx="38">
                  <c:v>418.315</c:v>
                </c:pt>
                <c:pt idx="39">
                  <c:v>422.45499999999998</c:v>
                </c:pt>
                <c:pt idx="40">
                  <c:v>421.15999999999997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F-48D8-8D58-1EF1C5C4C3C6}"/>
            </c:ext>
          </c:extLst>
        </c:ser>
        <c:ser>
          <c:idx val="3"/>
          <c:order val="3"/>
          <c:tx>
            <c:v>Q/Qmf=2.5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99.354962064879601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49.118801138876414</c:v>
                </c:pt>
                <c:pt idx="5">
                  <c:v>38.838462778779416</c:v>
                </c:pt>
                <c:pt idx="6">
                  <c:v>30.710115386391422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9.4931599608625188</c:v>
                </c:pt>
                <c:pt idx="12">
                  <c:v>7.5065214864874523</c:v>
                </c:pt>
                <c:pt idx="13">
                  <c:v>5.9357251596925549</c:v>
                </c:pt>
                <c:pt idx="14">
                  <c:v>4.6935394244631512</c:v>
                </c:pt>
                <c:pt idx="15">
                  <c:v>3.7111634016856225</c:v>
                </c:pt>
                <c:pt idx="16">
                  <c:v>2.934456977963106</c:v>
                </c:pt>
                <c:pt idx="17">
                  <c:v>2.3204850536965411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0.90708251884649305</c:v>
                </c:pt>
                <c:pt idx="22">
                  <c:v>0.71722560281454972</c:v>
                </c:pt>
                <c:pt idx="23">
                  <c:v>0.56712030582602957</c:v>
                </c:pt>
                <c:pt idx="24">
                  <c:v>0.44843093537340706</c:v>
                </c:pt>
                <c:pt idx="25">
                  <c:v>0.35458109083516803</c:v>
                </c:pt>
                <c:pt idx="26">
                  <c:v>0.28037667235737707</c:v>
                </c:pt>
                <c:pt idx="27">
                  <c:v>0.22169172158831973</c:v>
                </c:pt>
                <c:pt idx="28">
                  <c:v>0.17530087007031045</c:v>
                </c:pt>
                <c:pt idx="29">
                  <c:v>0.13860706787638169</c:v>
                </c:pt>
                <c:pt idx="30">
                  <c:v>0.10959969570823591</c:v>
                </c:pt>
                <c:pt idx="31">
                  <c:v>8.6662927744376839E-2</c:v>
                </c:pt>
                <c:pt idx="32">
                  <c:v>6.8526513355202948E-2</c:v>
                </c:pt>
                <c:pt idx="33">
                  <c:v>5.4185142891565549E-2</c:v>
                </c:pt>
                <c:pt idx="34">
                  <c:v>4.2845040609657596E-2</c:v>
                </c:pt>
                <c:pt idx="35">
                  <c:v>3.3876840781209935E-2</c:v>
                </c:pt>
                <c:pt idx="36">
                  <c:v>2.6785218964506578E-2</c:v>
                </c:pt>
                <c:pt idx="37">
                  <c:v>2.1180617670502385E-2</c:v>
                </c:pt>
                <c:pt idx="38">
                  <c:v>1.6747830436287185E-2</c:v>
                </c:pt>
                <c:pt idx="39">
                  <c:v>1.3242860232432175E-2</c:v>
                </c:pt>
                <c:pt idx="40">
                  <c:v>1.047134719343526E-2</c:v>
                </c:pt>
              </c:numCache>
            </c:numRef>
          </c:xVal>
          <c:yVal>
            <c:numRef>
              <c:f>'0.5'!$Y$5:$Y$45</c:f>
              <c:numCache>
                <c:formatCode>General</c:formatCode>
                <c:ptCount val="41"/>
                <c:pt idx="0">
                  <c:v>5037.05</c:v>
                </c:pt>
                <c:pt idx="1">
                  <c:v>3971.2</c:v>
                </c:pt>
                <c:pt idx="2">
                  <c:v>2956.6</c:v>
                </c:pt>
                <c:pt idx="3">
                  <c:v>2141</c:v>
                </c:pt>
                <c:pt idx="4">
                  <c:v>1516.15</c:v>
                </c:pt>
                <c:pt idx="5">
                  <c:v>905.91000000000008</c:v>
                </c:pt>
                <c:pt idx="6">
                  <c:v>468.245</c:v>
                </c:pt>
                <c:pt idx="7">
                  <c:v>346.22</c:v>
                </c:pt>
                <c:pt idx="8">
                  <c:v>256.35500000000002</c:v>
                </c:pt>
                <c:pt idx="9">
                  <c:v>229.4</c:v>
                </c:pt>
                <c:pt idx="10">
                  <c:v>141.23500000000001</c:v>
                </c:pt>
                <c:pt idx="11">
                  <c:v>122.34</c:v>
                </c:pt>
                <c:pt idx="12">
                  <c:v>112.85</c:v>
                </c:pt>
                <c:pt idx="13">
                  <c:v>119.14</c:v>
                </c:pt>
                <c:pt idx="14">
                  <c:v>127.44</c:v>
                </c:pt>
                <c:pt idx="15">
                  <c:v>118.985</c:v>
                </c:pt>
                <c:pt idx="16">
                  <c:v>114.485</c:v>
                </c:pt>
                <c:pt idx="17">
                  <c:v>130.22</c:v>
                </c:pt>
                <c:pt idx="18">
                  <c:v>133.89499999999998</c:v>
                </c:pt>
                <c:pt idx="19">
                  <c:v>141.535</c:v>
                </c:pt>
                <c:pt idx="20">
                  <c:v>146.32499999999999</c:v>
                </c:pt>
                <c:pt idx="21">
                  <c:v>160.92000000000002</c:v>
                </c:pt>
                <c:pt idx="22">
                  <c:v>173.76999999999998</c:v>
                </c:pt>
                <c:pt idx="23">
                  <c:v>192.05</c:v>
                </c:pt>
                <c:pt idx="24">
                  <c:v>193.25</c:v>
                </c:pt>
                <c:pt idx="25">
                  <c:v>204.57999999999998</c:v>
                </c:pt>
                <c:pt idx="26">
                  <c:v>219.20499999999998</c:v>
                </c:pt>
                <c:pt idx="27">
                  <c:v>239.22499999999999</c:v>
                </c:pt>
                <c:pt idx="28">
                  <c:v>239.13499999999999</c:v>
                </c:pt>
                <c:pt idx="29">
                  <c:v>233.42000000000002</c:v>
                </c:pt>
                <c:pt idx="30">
                  <c:v>239.59</c:v>
                </c:pt>
                <c:pt idx="31">
                  <c:v>232.72500000000002</c:v>
                </c:pt>
                <c:pt idx="32">
                  <c:v>235.61</c:v>
                </c:pt>
                <c:pt idx="33">
                  <c:v>228.29000000000002</c:v>
                </c:pt>
                <c:pt idx="34">
                  <c:v>216.17500000000001</c:v>
                </c:pt>
                <c:pt idx="35">
                  <c:v>206.495</c:v>
                </c:pt>
                <c:pt idx="36">
                  <c:v>190.70999999999998</c:v>
                </c:pt>
                <c:pt idx="37">
                  <c:v>180.92500000000001</c:v>
                </c:pt>
                <c:pt idx="38">
                  <c:v>172.56</c:v>
                </c:pt>
                <c:pt idx="39">
                  <c:v>145.33500000000001</c:v>
                </c:pt>
                <c:pt idx="40">
                  <c:v>130.03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F-48D8-8D58-1EF1C5C4C3C6}"/>
            </c:ext>
          </c:extLst>
        </c:ser>
        <c:ser>
          <c:idx val="4"/>
          <c:order val="4"/>
          <c:tx>
            <c:v>Q/Qmf=3.75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'0.75'!$V$5:$V$45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99.358103657533178</c:v>
                </c:pt>
                <c:pt idx="2">
                  <c:v>78.562854685871159</c:v>
                </c:pt>
                <c:pt idx="3">
                  <c:v>62.124994724738158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9.4930552411073972</c:v>
                </c:pt>
                <c:pt idx="12">
                  <c:v>7.5064167667323316</c:v>
                </c:pt>
                <c:pt idx="13">
                  <c:v>5.935620439937435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0.9070615748954689</c:v>
                </c:pt>
                <c:pt idx="22">
                  <c:v>0.71722560281454972</c:v>
                </c:pt>
                <c:pt idx="23">
                  <c:v>0.56713077780154142</c:v>
                </c:pt>
                <c:pt idx="24">
                  <c:v>0.44843093537340706</c:v>
                </c:pt>
                <c:pt idx="25">
                  <c:v>0.35458109083516803</c:v>
                </c:pt>
                <c:pt idx="26">
                  <c:v>0.28037667235737707</c:v>
                </c:pt>
                <c:pt idx="27">
                  <c:v>0.22170219356383172</c:v>
                </c:pt>
                <c:pt idx="28">
                  <c:v>0.17529039809479849</c:v>
                </c:pt>
                <c:pt idx="29">
                  <c:v>0.13861753985189365</c:v>
                </c:pt>
                <c:pt idx="30">
                  <c:v>0.10959969570823591</c:v>
                </c:pt>
                <c:pt idx="31">
                  <c:v>8.6661880546825637E-2</c:v>
                </c:pt>
                <c:pt idx="32">
                  <c:v>6.8524418960100572E-2</c:v>
                </c:pt>
                <c:pt idx="33">
                  <c:v>5.4184095694014361E-2</c:v>
                </c:pt>
                <c:pt idx="34">
                  <c:v>4.2843993412106401E-2</c:v>
                </c:pt>
                <c:pt idx="35">
                  <c:v>3.3876840781209935E-2</c:v>
                </c:pt>
                <c:pt idx="36">
                  <c:v>2.6786266162057773E-2</c:v>
                </c:pt>
                <c:pt idx="37">
                  <c:v>2.1180617670502385E-2</c:v>
                </c:pt>
                <c:pt idx="38">
                  <c:v>1.6747830436287185E-2</c:v>
                </c:pt>
                <c:pt idx="39">
                  <c:v>1.3241813034880978E-2</c:v>
                </c:pt>
                <c:pt idx="40">
                  <c:v>1.0470614155149421E-2</c:v>
                </c:pt>
              </c:numCache>
            </c:numRef>
          </c:xVal>
          <c:yVal>
            <c:numRef>
              <c:f>'0.75'!$Y$5:$Y$45</c:f>
              <c:numCache>
                <c:formatCode>General</c:formatCode>
                <c:ptCount val="41"/>
                <c:pt idx="0">
                  <c:v>4743.25</c:v>
                </c:pt>
                <c:pt idx="1">
                  <c:v>3627.7</c:v>
                </c:pt>
                <c:pt idx="2">
                  <c:v>2585.85</c:v>
                </c:pt>
                <c:pt idx="3">
                  <c:v>1722</c:v>
                </c:pt>
                <c:pt idx="4">
                  <c:v>1117.95</c:v>
                </c:pt>
                <c:pt idx="5">
                  <c:v>643.53499999999997</c:v>
                </c:pt>
                <c:pt idx="6">
                  <c:v>383.12</c:v>
                </c:pt>
                <c:pt idx="7">
                  <c:v>238.375</c:v>
                </c:pt>
                <c:pt idx="8">
                  <c:v>159.435</c:v>
                </c:pt>
                <c:pt idx="9">
                  <c:v>118.1</c:v>
                </c:pt>
                <c:pt idx="10">
                  <c:v>104.66</c:v>
                </c:pt>
                <c:pt idx="11">
                  <c:v>101.3125</c:v>
                </c:pt>
                <c:pt idx="12">
                  <c:v>99.448499999999996</c:v>
                </c:pt>
                <c:pt idx="13">
                  <c:v>101.20400000000001</c:v>
                </c:pt>
                <c:pt idx="14">
                  <c:v>101.78999999999999</c:v>
                </c:pt>
                <c:pt idx="15">
                  <c:v>99.608000000000004</c:v>
                </c:pt>
                <c:pt idx="16">
                  <c:v>100.179</c:v>
                </c:pt>
                <c:pt idx="17">
                  <c:v>99.555499999999995</c:v>
                </c:pt>
                <c:pt idx="18">
                  <c:v>101.511</c:v>
                </c:pt>
                <c:pt idx="19">
                  <c:v>98.591999999999999</c:v>
                </c:pt>
                <c:pt idx="20">
                  <c:v>102.44499999999999</c:v>
                </c:pt>
                <c:pt idx="21">
                  <c:v>106.38499999999999</c:v>
                </c:pt>
                <c:pt idx="22">
                  <c:v>115.98</c:v>
                </c:pt>
                <c:pt idx="23">
                  <c:v>121.255</c:v>
                </c:pt>
                <c:pt idx="24">
                  <c:v>132.24</c:v>
                </c:pt>
                <c:pt idx="25">
                  <c:v>133.11000000000001</c:v>
                </c:pt>
                <c:pt idx="26">
                  <c:v>136.285</c:v>
                </c:pt>
                <c:pt idx="27">
                  <c:v>136.55000000000001</c:v>
                </c:pt>
                <c:pt idx="28">
                  <c:v>132.465</c:v>
                </c:pt>
                <c:pt idx="29">
                  <c:v>126.075</c:v>
                </c:pt>
                <c:pt idx="30">
                  <c:v>118.55</c:v>
                </c:pt>
                <c:pt idx="31">
                  <c:v>108.19</c:v>
                </c:pt>
                <c:pt idx="32">
                  <c:v>97.269499999999994</c:v>
                </c:pt>
                <c:pt idx="33">
                  <c:v>87.246499999999997</c:v>
                </c:pt>
                <c:pt idx="34">
                  <c:v>76.368499999999997</c:v>
                </c:pt>
                <c:pt idx="35">
                  <c:v>68.218500000000006</c:v>
                </c:pt>
                <c:pt idx="36">
                  <c:v>57.734999999999999</c:v>
                </c:pt>
                <c:pt idx="37">
                  <c:v>50.17</c:v>
                </c:pt>
                <c:pt idx="38">
                  <c:v>42.667000000000002</c:v>
                </c:pt>
                <c:pt idx="39">
                  <c:v>35.110500000000002</c:v>
                </c:pt>
                <c:pt idx="40">
                  <c:v>30.032499999999999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DF-48D8-8D58-1EF1C5C4C3C6}"/>
            </c:ext>
          </c:extLst>
        </c:ser>
        <c:ser>
          <c:idx val="5"/>
          <c:order val="5"/>
          <c:tx>
            <c:v>Q/Qmf=5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'1'!$V$5:$V$45</c:f>
              <c:numCache>
                <c:formatCode>General</c:formatCode>
                <c:ptCount val="41"/>
                <c:pt idx="0">
                  <c:v>125.66370614359172</c:v>
                </c:pt>
                <c:pt idx="1">
                  <c:v>99.363339645289173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49.12089553397881</c:v>
                </c:pt>
                <c:pt idx="5">
                  <c:v>38.838462778779416</c:v>
                </c:pt>
                <c:pt idx="6">
                  <c:v>30.708020991289029</c:v>
                </c:pt>
                <c:pt idx="7">
                  <c:v>24.281369619595512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9.4930552411073972</c:v>
                </c:pt>
                <c:pt idx="12">
                  <c:v>7.5065214864874523</c:v>
                </c:pt>
                <c:pt idx="13">
                  <c:v>5.935620439937435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2.9345616977182254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0.90703015896893313</c:v>
                </c:pt>
                <c:pt idx="22">
                  <c:v>0.71721513083903787</c:v>
                </c:pt>
                <c:pt idx="23">
                  <c:v>0.56713077780154142</c:v>
                </c:pt>
                <c:pt idx="24">
                  <c:v>0.44843093537340706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0.22169172158831973</c:v>
                </c:pt>
                <c:pt idx="28">
                  <c:v>0.17529039809479849</c:v>
                </c:pt>
                <c:pt idx="29">
                  <c:v>0.13860706787638169</c:v>
                </c:pt>
                <c:pt idx="30">
                  <c:v>0.10959969570823591</c:v>
                </c:pt>
                <c:pt idx="31">
                  <c:v>8.6658738954172046E-2</c:v>
                </c:pt>
                <c:pt idx="32">
                  <c:v>6.852337176254937E-2</c:v>
                </c:pt>
                <c:pt idx="33">
                  <c:v>5.4183048496463167E-2</c:v>
                </c:pt>
                <c:pt idx="34">
                  <c:v>4.2840851819452817E-2</c:v>
                </c:pt>
                <c:pt idx="35">
                  <c:v>3.3874746386107539E-2</c:v>
                </c:pt>
                <c:pt idx="36">
                  <c:v>2.6785218964506578E-2</c:v>
                </c:pt>
                <c:pt idx="37">
                  <c:v>2.1177476077848794E-2</c:v>
                </c:pt>
                <c:pt idx="38">
                  <c:v>1.6745736041184792E-2</c:v>
                </c:pt>
                <c:pt idx="39">
                  <c:v>1.3239718639778584E-2</c:v>
                </c:pt>
                <c:pt idx="40">
                  <c:v>1.0468100881026548E-2</c:v>
                </c:pt>
              </c:numCache>
            </c:numRef>
          </c:xVal>
          <c:yVal>
            <c:numRef>
              <c:f>'1'!$Y$5:$Y$45</c:f>
              <c:numCache>
                <c:formatCode>General</c:formatCode>
                <c:ptCount val="41"/>
                <c:pt idx="0">
                  <c:v>4436.25</c:v>
                </c:pt>
                <c:pt idx="1">
                  <c:v>3321.45</c:v>
                </c:pt>
                <c:pt idx="2">
                  <c:v>2243.3500000000004</c:v>
                </c:pt>
                <c:pt idx="3">
                  <c:v>1456.1999999999998</c:v>
                </c:pt>
                <c:pt idx="4">
                  <c:v>859.41</c:v>
                </c:pt>
                <c:pt idx="5">
                  <c:v>456.44499999999999</c:v>
                </c:pt>
                <c:pt idx="6">
                  <c:v>299.435</c:v>
                </c:pt>
                <c:pt idx="7">
                  <c:v>206.11</c:v>
                </c:pt>
                <c:pt idx="8">
                  <c:v>140.23000000000002</c:v>
                </c:pt>
                <c:pt idx="9">
                  <c:v>114.72499999999999</c:v>
                </c:pt>
                <c:pt idx="10">
                  <c:v>111.58500000000001</c:v>
                </c:pt>
                <c:pt idx="11">
                  <c:v>111.42500000000001</c:v>
                </c:pt>
                <c:pt idx="12">
                  <c:v>108.93</c:v>
                </c:pt>
                <c:pt idx="13">
                  <c:v>108.65</c:v>
                </c:pt>
                <c:pt idx="14">
                  <c:v>109.03</c:v>
                </c:pt>
                <c:pt idx="15">
                  <c:v>101.545</c:v>
                </c:pt>
                <c:pt idx="16">
                  <c:v>97.424999999999997</c:v>
                </c:pt>
                <c:pt idx="17">
                  <c:v>97.50200000000001</c:v>
                </c:pt>
                <c:pt idx="18">
                  <c:v>93.405000000000001</c:v>
                </c:pt>
                <c:pt idx="19">
                  <c:v>94.463999999999999</c:v>
                </c:pt>
                <c:pt idx="20">
                  <c:v>92.710000000000008</c:v>
                </c:pt>
                <c:pt idx="21">
                  <c:v>91.431999999999988</c:v>
                </c:pt>
                <c:pt idx="22">
                  <c:v>90.574999999999989</c:v>
                </c:pt>
                <c:pt idx="23">
                  <c:v>92.034499999999994</c:v>
                </c:pt>
                <c:pt idx="24">
                  <c:v>89.89500000000001</c:v>
                </c:pt>
                <c:pt idx="25">
                  <c:v>85.117500000000007</c:v>
                </c:pt>
                <c:pt idx="26">
                  <c:v>81.983499999999992</c:v>
                </c:pt>
                <c:pt idx="27">
                  <c:v>76.496000000000009</c:v>
                </c:pt>
                <c:pt idx="28">
                  <c:v>66.985500000000002</c:v>
                </c:pt>
                <c:pt idx="29">
                  <c:v>59.05</c:v>
                </c:pt>
                <c:pt idx="30">
                  <c:v>52.808500000000002</c:v>
                </c:pt>
                <c:pt idx="31">
                  <c:v>44.5745</c:v>
                </c:pt>
                <c:pt idx="32">
                  <c:v>38.527500000000003</c:v>
                </c:pt>
                <c:pt idx="33">
                  <c:v>33.073</c:v>
                </c:pt>
                <c:pt idx="34">
                  <c:v>28.752499999999998</c:v>
                </c:pt>
                <c:pt idx="35">
                  <c:v>23.691000000000003</c:v>
                </c:pt>
                <c:pt idx="36">
                  <c:v>19.6035</c:v>
                </c:pt>
                <c:pt idx="37">
                  <c:v>16.771999999999998</c:v>
                </c:pt>
                <c:pt idx="38">
                  <c:v>13.346</c:v>
                </c:pt>
                <c:pt idx="39">
                  <c:v>10.934999999999999</c:v>
                </c:pt>
                <c:pt idx="40">
                  <c:v>8.7040499999999987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99E-A0FC-4C5701B51B53}"/>
            </c:ext>
          </c:extLst>
        </c:ser>
        <c:ser>
          <c:idx val="6"/>
          <c:order val="6"/>
          <c:tx>
            <c:v>Q/Qmf=6.25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'1.25'!$V$5:$V$45</c:f>
              <c:numCache>
                <c:formatCode>General</c:formatCode>
                <c:ptCount val="41"/>
                <c:pt idx="0">
                  <c:v>125.66370614359172</c:v>
                </c:pt>
                <c:pt idx="1">
                  <c:v>99.363339645289173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9.4928458015971593</c:v>
                </c:pt>
                <c:pt idx="12">
                  <c:v>7.5065214864874523</c:v>
                </c:pt>
                <c:pt idx="13">
                  <c:v>5.9357251596925549</c:v>
                </c:pt>
                <c:pt idx="14">
                  <c:v>4.6935394244631512</c:v>
                </c:pt>
                <c:pt idx="15">
                  <c:v>3.7111634016856225</c:v>
                </c:pt>
                <c:pt idx="16">
                  <c:v>2.9346664174733457</c:v>
                </c:pt>
                <c:pt idx="17">
                  <c:v>2.3203803339414213</c:v>
                </c:pt>
                <c:pt idx="18">
                  <c:v>1.8346901096964392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0.9070615748954689</c:v>
                </c:pt>
                <c:pt idx="22">
                  <c:v>0.71722560281454972</c:v>
                </c:pt>
                <c:pt idx="23">
                  <c:v>0.56712030582602957</c:v>
                </c:pt>
                <c:pt idx="24">
                  <c:v>0.44842046339789504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0.22168124961280775</c:v>
                </c:pt>
                <c:pt idx="28">
                  <c:v>0.17529039809479849</c:v>
                </c:pt>
                <c:pt idx="29">
                  <c:v>0.13860706787638169</c:v>
                </c:pt>
                <c:pt idx="30">
                  <c:v>0.10958922373272394</c:v>
                </c:pt>
                <c:pt idx="31">
                  <c:v>8.6657691756620858E-2</c:v>
                </c:pt>
                <c:pt idx="32">
                  <c:v>6.851813577479339E-2</c:v>
                </c:pt>
                <c:pt idx="33">
                  <c:v>5.418095410136077E-2</c:v>
                </c:pt>
                <c:pt idx="34">
                  <c:v>4.2837710226799226E-2</c:v>
                </c:pt>
                <c:pt idx="35">
                  <c:v>3.3874746386107539E-2</c:v>
                </c:pt>
                <c:pt idx="36">
                  <c:v>2.6783124569404182E-2</c:v>
                </c:pt>
                <c:pt idx="37">
                  <c:v>2.1177476077848794E-2</c:v>
                </c:pt>
                <c:pt idx="38">
                  <c:v>1.6742594448531205E-2</c:v>
                </c:pt>
                <c:pt idx="39">
                  <c:v>1.3238671442227389E-2</c:v>
                </c:pt>
                <c:pt idx="40">
                  <c:v>1.0467158403230474E-2</c:v>
                </c:pt>
              </c:numCache>
            </c:numRef>
          </c:xVal>
          <c:yVal>
            <c:numRef>
              <c:f>'1.25'!$Y$5:$Y$45</c:f>
              <c:numCache>
                <c:formatCode>General</c:formatCode>
                <c:ptCount val="41"/>
                <c:pt idx="0">
                  <c:v>4272.6000000000004</c:v>
                </c:pt>
                <c:pt idx="1">
                  <c:v>3116.3500000000004</c:v>
                </c:pt>
                <c:pt idx="2">
                  <c:v>2109.6999999999998</c:v>
                </c:pt>
                <c:pt idx="3">
                  <c:v>1326.05</c:v>
                </c:pt>
                <c:pt idx="4">
                  <c:v>720.95499999999993</c:v>
                </c:pt>
                <c:pt idx="5">
                  <c:v>424.65499999999997</c:v>
                </c:pt>
                <c:pt idx="6">
                  <c:v>264.53999999999996</c:v>
                </c:pt>
                <c:pt idx="7">
                  <c:v>184.04499999999999</c:v>
                </c:pt>
                <c:pt idx="8">
                  <c:v>138.86500000000001</c:v>
                </c:pt>
                <c:pt idx="9">
                  <c:v>120.85499999999999</c:v>
                </c:pt>
                <c:pt idx="10">
                  <c:v>116.855</c:v>
                </c:pt>
                <c:pt idx="11">
                  <c:v>119.30500000000001</c:v>
                </c:pt>
                <c:pt idx="12">
                  <c:v>118.57</c:v>
                </c:pt>
                <c:pt idx="13">
                  <c:v>119.09</c:v>
                </c:pt>
                <c:pt idx="14">
                  <c:v>115.45</c:v>
                </c:pt>
                <c:pt idx="15">
                  <c:v>109</c:v>
                </c:pt>
                <c:pt idx="16">
                  <c:v>102.47499999999999</c:v>
                </c:pt>
                <c:pt idx="17">
                  <c:v>98.926500000000004</c:v>
                </c:pt>
                <c:pt idx="18">
                  <c:v>94.553500000000014</c:v>
                </c:pt>
                <c:pt idx="19">
                  <c:v>90.344500000000011</c:v>
                </c:pt>
                <c:pt idx="20">
                  <c:v>86.158500000000004</c:v>
                </c:pt>
                <c:pt idx="21">
                  <c:v>82.543000000000006</c:v>
                </c:pt>
                <c:pt idx="22">
                  <c:v>77.159500000000008</c:v>
                </c:pt>
                <c:pt idx="23">
                  <c:v>73.697499999999991</c:v>
                </c:pt>
                <c:pt idx="24">
                  <c:v>67.058499999999995</c:v>
                </c:pt>
                <c:pt idx="25">
                  <c:v>61.361000000000004</c:v>
                </c:pt>
                <c:pt idx="26">
                  <c:v>53.711500000000001</c:v>
                </c:pt>
                <c:pt idx="27">
                  <c:v>46.849000000000004</c:v>
                </c:pt>
                <c:pt idx="28">
                  <c:v>41.903499999999994</c:v>
                </c:pt>
                <c:pt idx="29">
                  <c:v>34.674500000000002</c:v>
                </c:pt>
                <c:pt idx="30">
                  <c:v>29.043999999999997</c:v>
                </c:pt>
                <c:pt idx="31">
                  <c:v>25.408000000000001</c:v>
                </c:pt>
                <c:pt idx="32">
                  <c:v>21.026499999999999</c:v>
                </c:pt>
                <c:pt idx="33">
                  <c:v>17.572499999999998</c:v>
                </c:pt>
                <c:pt idx="34">
                  <c:v>14.0715</c:v>
                </c:pt>
                <c:pt idx="35">
                  <c:v>11.970500000000001</c:v>
                </c:pt>
                <c:pt idx="36">
                  <c:v>9.7768499999999996</c:v>
                </c:pt>
                <c:pt idx="37">
                  <c:v>7.9547000000000008</c:v>
                </c:pt>
                <c:pt idx="38">
                  <c:v>6.3984500000000004</c:v>
                </c:pt>
                <c:pt idx="39">
                  <c:v>5.1625999999999994</c:v>
                </c:pt>
                <c:pt idx="40">
                  <c:v>4.0372000000000003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7-499E-A0FC-4C5701B51B53}"/>
            </c:ext>
          </c:extLst>
        </c:ser>
        <c:ser>
          <c:idx val="7"/>
          <c:order val="7"/>
          <c:tx>
            <c:v>Q/Qmf=7.5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99.363339645289173</c:v>
                </c:pt>
                <c:pt idx="2">
                  <c:v>78.562854685871159</c:v>
                </c:pt>
                <c:pt idx="3">
                  <c:v>62.118711539430983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9.4929505213522773</c:v>
                </c:pt>
                <c:pt idx="12">
                  <c:v>7.5063120469772135</c:v>
                </c:pt>
                <c:pt idx="13">
                  <c:v>5.935620439937435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1.1472049173358729</c:v>
                </c:pt>
                <c:pt idx="21">
                  <c:v>0.9070615748954689</c:v>
                </c:pt>
                <c:pt idx="22">
                  <c:v>0.71722560281454972</c:v>
                </c:pt>
                <c:pt idx="23">
                  <c:v>0.56712030582602957</c:v>
                </c:pt>
                <c:pt idx="24">
                  <c:v>0.44842046339789504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0.22169172158831973</c:v>
                </c:pt>
                <c:pt idx="28">
                  <c:v>0.17529039809479849</c:v>
                </c:pt>
                <c:pt idx="29">
                  <c:v>0.13860706787638169</c:v>
                </c:pt>
                <c:pt idx="30">
                  <c:v>0.10958922373272394</c:v>
                </c:pt>
                <c:pt idx="31">
                  <c:v>8.6654550163967253E-2</c:v>
                </c:pt>
                <c:pt idx="32">
                  <c:v>6.8520230169895779E-2</c:v>
                </c:pt>
                <c:pt idx="33">
                  <c:v>5.4176765311155985E-2</c:v>
                </c:pt>
                <c:pt idx="34">
                  <c:v>4.2832474239043239E-2</c:v>
                </c:pt>
                <c:pt idx="35">
                  <c:v>3.3868463200800364E-2</c:v>
                </c:pt>
                <c:pt idx="36">
                  <c:v>2.6779982976750594E-2</c:v>
                </c:pt>
                <c:pt idx="37">
                  <c:v>2.1174334485195203E-2</c:v>
                </c:pt>
                <c:pt idx="38">
                  <c:v>1.6742594448531205E-2</c:v>
                </c:pt>
                <c:pt idx="39">
                  <c:v>1.3237624244676191E-2</c:v>
                </c:pt>
                <c:pt idx="40">
                  <c:v>1.046820560078167E-2</c:v>
                </c:pt>
              </c:numCache>
            </c:numRef>
          </c:xVal>
          <c:yVal>
            <c:numRef>
              <c:f>'1.5'!$Y$5:$Y$45</c:f>
              <c:numCache>
                <c:formatCode>General</c:formatCode>
                <c:ptCount val="41"/>
                <c:pt idx="0">
                  <c:v>4130.55</c:v>
                </c:pt>
                <c:pt idx="1">
                  <c:v>3035.6000000000004</c:v>
                </c:pt>
                <c:pt idx="2">
                  <c:v>2025.5</c:v>
                </c:pt>
                <c:pt idx="3">
                  <c:v>1192.9000000000001</c:v>
                </c:pt>
                <c:pt idx="4">
                  <c:v>634.86</c:v>
                </c:pt>
                <c:pt idx="5">
                  <c:v>410.58500000000004</c:v>
                </c:pt>
                <c:pt idx="6">
                  <c:v>248.63</c:v>
                </c:pt>
                <c:pt idx="7">
                  <c:v>176.28</c:v>
                </c:pt>
                <c:pt idx="8">
                  <c:v>137.185</c:v>
                </c:pt>
                <c:pt idx="9">
                  <c:v>123.535</c:v>
                </c:pt>
                <c:pt idx="10">
                  <c:v>122.255</c:v>
                </c:pt>
                <c:pt idx="11">
                  <c:v>123.83500000000001</c:v>
                </c:pt>
                <c:pt idx="12">
                  <c:v>122.875</c:v>
                </c:pt>
                <c:pt idx="13">
                  <c:v>120.9</c:v>
                </c:pt>
                <c:pt idx="14">
                  <c:v>117.44</c:v>
                </c:pt>
                <c:pt idx="15">
                  <c:v>110.61</c:v>
                </c:pt>
                <c:pt idx="16">
                  <c:v>104.245</c:v>
                </c:pt>
                <c:pt idx="17">
                  <c:v>98.55449999999999</c:v>
                </c:pt>
                <c:pt idx="18">
                  <c:v>94.784999999999997</c:v>
                </c:pt>
                <c:pt idx="19">
                  <c:v>85.844999999999999</c:v>
                </c:pt>
                <c:pt idx="20">
                  <c:v>80.516999999999996</c:v>
                </c:pt>
                <c:pt idx="21">
                  <c:v>73.751499999999993</c:v>
                </c:pt>
                <c:pt idx="22">
                  <c:v>65.349500000000006</c:v>
                </c:pt>
                <c:pt idx="23">
                  <c:v>59.557000000000002</c:v>
                </c:pt>
                <c:pt idx="24">
                  <c:v>53.463500000000003</c:v>
                </c:pt>
                <c:pt idx="25">
                  <c:v>45.819500000000005</c:v>
                </c:pt>
                <c:pt idx="26">
                  <c:v>39.855000000000004</c:v>
                </c:pt>
                <c:pt idx="27">
                  <c:v>32.972999999999999</c:v>
                </c:pt>
                <c:pt idx="28">
                  <c:v>28.049500000000002</c:v>
                </c:pt>
                <c:pt idx="29">
                  <c:v>23.546500000000002</c:v>
                </c:pt>
                <c:pt idx="30">
                  <c:v>19.548000000000002</c:v>
                </c:pt>
                <c:pt idx="31">
                  <c:v>16.514499999999998</c:v>
                </c:pt>
                <c:pt idx="32">
                  <c:v>13.465</c:v>
                </c:pt>
                <c:pt idx="33">
                  <c:v>11.14</c:v>
                </c:pt>
                <c:pt idx="34">
                  <c:v>8.9896999999999991</c:v>
                </c:pt>
                <c:pt idx="35">
                  <c:v>7.3041</c:v>
                </c:pt>
                <c:pt idx="36">
                  <c:v>5.9377999999999993</c:v>
                </c:pt>
                <c:pt idx="37">
                  <c:v>4.5815999999999999</c:v>
                </c:pt>
                <c:pt idx="38">
                  <c:v>3.9439000000000002</c:v>
                </c:pt>
                <c:pt idx="39">
                  <c:v>3.109</c:v>
                </c:pt>
                <c:pt idx="40">
                  <c:v>2.5722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7-499E-A0FC-4C5701B51B53}"/>
            </c:ext>
          </c:extLst>
        </c:ser>
        <c:ser>
          <c:idx val="8"/>
          <c:order val="8"/>
          <c:tx>
            <c:v>Q/Qmf=10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'2'!$V$5:$V$45</c:f>
              <c:numCache>
                <c:formatCode>General</c:formatCode>
                <c:ptCount val="41"/>
                <c:pt idx="0">
                  <c:v>125.66370614359172</c:v>
                </c:pt>
                <c:pt idx="1">
                  <c:v>99.363339645289173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49.115659546222822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9.4928458015971593</c:v>
                </c:pt>
                <c:pt idx="12">
                  <c:v>7.5065214864874523</c:v>
                </c:pt>
                <c:pt idx="13">
                  <c:v>5.935620439937435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1.8346901096964392</c:v>
                </c:pt>
                <c:pt idx="19">
                  <c:v>1.4507874874277664</c:v>
                </c:pt>
                <c:pt idx="20">
                  <c:v>1.1471001975807531</c:v>
                </c:pt>
                <c:pt idx="21">
                  <c:v>0.90707204687098086</c:v>
                </c:pt>
                <c:pt idx="22">
                  <c:v>0.71721513083903787</c:v>
                </c:pt>
                <c:pt idx="23">
                  <c:v>0.56713077780154142</c:v>
                </c:pt>
                <c:pt idx="24">
                  <c:v>0.44842046339789504</c:v>
                </c:pt>
                <c:pt idx="25">
                  <c:v>0.35458109083516803</c:v>
                </c:pt>
                <c:pt idx="26">
                  <c:v>0.28036620038186505</c:v>
                </c:pt>
                <c:pt idx="27">
                  <c:v>0.22169172158831973</c:v>
                </c:pt>
                <c:pt idx="28">
                  <c:v>0.1752799261192865</c:v>
                </c:pt>
                <c:pt idx="29">
                  <c:v>0.1385965959008697</c:v>
                </c:pt>
                <c:pt idx="30">
                  <c:v>0.10958922373272394</c:v>
                </c:pt>
                <c:pt idx="31">
                  <c:v>8.6647219781108883E-2</c:v>
                </c:pt>
                <c:pt idx="32">
                  <c:v>6.8506616601730241E-2</c:v>
                </c:pt>
                <c:pt idx="33">
                  <c:v>5.4171529323399997E-2</c:v>
                </c:pt>
                <c:pt idx="34">
                  <c:v>4.2829332646389655E-2</c:v>
                </c:pt>
                <c:pt idx="35">
                  <c:v>3.3869510398351559E-2</c:v>
                </c:pt>
                <c:pt idx="36">
                  <c:v>2.6777888581648198E-2</c:v>
                </c:pt>
                <c:pt idx="37">
                  <c:v>2.1174334485195203E-2</c:v>
                </c:pt>
                <c:pt idx="38">
                  <c:v>1.6744688843633598E-2</c:v>
                </c:pt>
                <c:pt idx="39">
                  <c:v>1.3241813034880978E-2</c:v>
                </c:pt>
                <c:pt idx="40">
                  <c:v>1.046851976004703E-2</c:v>
                </c:pt>
              </c:numCache>
            </c:numRef>
          </c:xVal>
          <c:yVal>
            <c:numRef>
              <c:f>'2'!$Y$5:$Y$45</c:f>
              <c:numCache>
                <c:formatCode>General</c:formatCode>
                <c:ptCount val="41"/>
                <c:pt idx="0">
                  <c:v>4019.1000000000004</c:v>
                </c:pt>
                <c:pt idx="1">
                  <c:v>2833.65</c:v>
                </c:pt>
                <c:pt idx="2">
                  <c:v>1799.2</c:v>
                </c:pt>
                <c:pt idx="3">
                  <c:v>976.97</c:v>
                </c:pt>
                <c:pt idx="4">
                  <c:v>554.19499999999994</c:v>
                </c:pt>
                <c:pt idx="5">
                  <c:v>380.59500000000003</c:v>
                </c:pt>
                <c:pt idx="6">
                  <c:v>235.01499999999999</c:v>
                </c:pt>
                <c:pt idx="7">
                  <c:v>163.32</c:v>
                </c:pt>
                <c:pt idx="8">
                  <c:v>136.01999999999998</c:v>
                </c:pt>
                <c:pt idx="9">
                  <c:v>129.13499999999999</c:v>
                </c:pt>
                <c:pt idx="10">
                  <c:v>130.845</c:v>
                </c:pt>
                <c:pt idx="11">
                  <c:v>129.11500000000001</c:v>
                </c:pt>
                <c:pt idx="12">
                  <c:v>126.29</c:v>
                </c:pt>
                <c:pt idx="13">
                  <c:v>123.43</c:v>
                </c:pt>
                <c:pt idx="14">
                  <c:v>115.17</c:v>
                </c:pt>
                <c:pt idx="15">
                  <c:v>106.015</c:v>
                </c:pt>
                <c:pt idx="16">
                  <c:v>99.921999999999997</c:v>
                </c:pt>
                <c:pt idx="17">
                  <c:v>91.394000000000005</c:v>
                </c:pt>
                <c:pt idx="18">
                  <c:v>81.664999999999992</c:v>
                </c:pt>
                <c:pt idx="19">
                  <c:v>75.960499999999996</c:v>
                </c:pt>
                <c:pt idx="20">
                  <c:v>67.292000000000002</c:v>
                </c:pt>
                <c:pt idx="21">
                  <c:v>57.924999999999997</c:v>
                </c:pt>
                <c:pt idx="22">
                  <c:v>49.956000000000003</c:v>
                </c:pt>
                <c:pt idx="23">
                  <c:v>43.057000000000002</c:v>
                </c:pt>
                <c:pt idx="24">
                  <c:v>36.106999999999999</c:v>
                </c:pt>
                <c:pt idx="25">
                  <c:v>28.997</c:v>
                </c:pt>
                <c:pt idx="26">
                  <c:v>24.670499999999997</c:v>
                </c:pt>
                <c:pt idx="27">
                  <c:v>19.768500000000003</c:v>
                </c:pt>
                <c:pt idx="28">
                  <c:v>16.1755</c:v>
                </c:pt>
                <c:pt idx="29">
                  <c:v>13.677</c:v>
                </c:pt>
                <c:pt idx="30">
                  <c:v>11.1555</c:v>
                </c:pt>
                <c:pt idx="31">
                  <c:v>8.9500999999999991</c:v>
                </c:pt>
                <c:pt idx="32">
                  <c:v>7.2523</c:v>
                </c:pt>
                <c:pt idx="33">
                  <c:v>5.8017000000000003</c:v>
                </c:pt>
                <c:pt idx="34">
                  <c:v>4.7005499999999998</c:v>
                </c:pt>
                <c:pt idx="35">
                  <c:v>3.71895</c:v>
                </c:pt>
                <c:pt idx="36">
                  <c:v>3.0360500000000004</c:v>
                </c:pt>
                <c:pt idx="37">
                  <c:v>2.3948</c:v>
                </c:pt>
                <c:pt idx="38">
                  <c:v>1.8237000000000001</c:v>
                </c:pt>
                <c:pt idx="39">
                  <c:v>1.3544499999999999</c:v>
                </c:pt>
                <c:pt idx="40">
                  <c:v>1.01912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7-499E-A0FC-4C5701B51B53}"/>
            </c:ext>
          </c:extLst>
        </c:ser>
        <c:ser>
          <c:idx val="9"/>
          <c:order val="9"/>
          <c:tx>
            <c:v>Q/Qmf=12.5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'2.5'!$V$5:$V$45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99.35915085508438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9.4928458015971593</c:v>
                </c:pt>
                <c:pt idx="12">
                  <c:v>7.5065214864874523</c:v>
                </c:pt>
                <c:pt idx="13">
                  <c:v>5.9354110004271963</c:v>
                </c:pt>
                <c:pt idx="14">
                  <c:v>4.6934347047080314</c:v>
                </c:pt>
                <c:pt idx="15">
                  <c:v>3.7112681214407419</c:v>
                </c:pt>
                <c:pt idx="16">
                  <c:v>2.9345616977182254</c:v>
                </c:pt>
                <c:pt idx="17">
                  <c:v>2.3202756141863015</c:v>
                </c:pt>
                <c:pt idx="18">
                  <c:v>1.8346901096964392</c:v>
                </c:pt>
                <c:pt idx="19">
                  <c:v>1.4506827676726468</c:v>
                </c:pt>
                <c:pt idx="20">
                  <c:v>1.1471001975807531</c:v>
                </c:pt>
                <c:pt idx="21">
                  <c:v>0.90705110291995694</c:v>
                </c:pt>
                <c:pt idx="22">
                  <c:v>0.71722560281454972</c:v>
                </c:pt>
                <c:pt idx="23">
                  <c:v>0.56709936187500554</c:v>
                </c:pt>
                <c:pt idx="24">
                  <c:v>0.44843093537340706</c:v>
                </c:pt>
                <c:pt idx="25">
                  <c:v>0.35457061885965602</c:v>
                </c:pt>
                <c:pt idx="26">
                  <c:v>0.28035572840635314</c:v>
                </c:pt>
                <c:pt idx="27">
                  <c:v>0.22167077763729581</c:v>
                </c:pt>
                <c:pt idx="28">
                  <c:v>0.1752799261192865</c:v>
                </c:pt>
                <c:pt idx="29">
                  <c:v>0.13858612392535771</c:v>
                </c:pt>
                <c:pt idx="30">
                  <c:v>0.10957875175721199</c:v>
                </c:pt>
                <c:pt idx="31">
                  <c:v>8.663779500314811E-2</c:v>
                </c:pt>
                <c:pt idx="32">
                  <c:v>6.8501380613974247E-2</c:v>
                </c:pt>
                <c:pt idx="33">
                  <c:v>5.416419894054162E-2</c:v>
                </c:pt>
                <c:pt idx="34">
                  <c:v>4.2829332646389655E-2</c:v>
                </c:pt>
                <c:pt idx="35">
                  <c:v>3.3867416003249162E-2</c:v>
                </c:pt>
                <c:pt idx="36">
                  <c:v>2.6784171766955377E-2</c:v>
                </c:pt>
                <c:pt idx="37">
                  <c:v>2.1175381682746401E-2</c:v>
                </c:pt>
                <c:pt idx="38">
                  <c:v>1.6746783238735994E-2</c:v>
                </c:pt>
                <c:pt idx="39">
                  <c:v>1.3241813034880978E-2</c:v>
                </c:pt>
                <c:pt idx="40">
                  <c:v>1.0470090556373823E-2</c:v>
                </c:pt>
              </c:numCache>
            </c:numRef>
          </c:xVal>
          <c:yVal>
            <c:numRef>
              <c:f>'2.5'!$Y$5:$Y$45</c:f>
              <c:numCache>
                <c:formatCode>General</c:formatCode>
                <c:ptCount val="41"/>
                <c:pt idx="0">
                  <c:v>4016.6</c:v>
                </c:pt>
                <c:pt idx="1">
                  <c:v>2545.1</c:v>
                </c:pt>
                <c:pt idx="2">
                  <c:v>1525.75</c:v>
                </c:pt>
                <c:pt idx="3">
                  <c:v>845.31500000000005</c:v>
                </c:pt>
                <c:pt idx="4">
                  <c:v>538.60500000000002</c:v>
                </c:pt>
                <c:pt idx="5">
                  <c:v>350.29499999999996</c:v>
                </c:pt>
                <c:pt idx="6">
                  <c:v>226.39499999999998</c:v>
                </c:pt>
                <c:pt idx="7">
                  <c:v>161.93</c:v>
                </c:pt>
                <c:pt idx="8">
                  <c:v>137.57999999999998</c:v>
                </c:pt>
                <c:pt idx="9">
                  <c:v>129.46499999999997</c:v>
                </c:pt>
                <c:pt idx="10">
                  <c:v>128.89499999999998</c:v>
                </c:pt>
                <c:pt idx="11">
                  <c:v>124.44499999999999</c:v>
                </c:pt>
                <c:pt idx="12">
                  <c:v>122.03999999999999</c:v>
                </c:pt>
                <c:pt idx="13">
                  <c:v>118.34</c:v>
                </c:pt>
                <c:pt idx="14">
                  <c:v>111.325</c:v>
                </c:pt>
                <c:pt idx="15">
                  <c:v>102.52500000000001</c:v>
                </c:pt>
                <c:pt idx="16">
                  <c:v>94.79</c:v>
                </c:pt>
                <c:pt idx="17">
                  <c:v>85.371499999999997</c:v>
                </c:pt>
                <c:pt idx="18">
                  <c:v>75.677500000000009</c:v>
                </c:pt>
                <c:pt idx="19">
                  <c:v>65.242999999999995</c:v>
                </c:pt>
                <c:pt idx="20">
                  <c:v>55.947499999999998</c:v>
                </c:pt>
                <c:pt idx="21">
                  <c:v>48.805999999999997</c:v>
                </c:pt>
                <c:pt idx="22">
                  <c:v>39.935499999999998</c:v>
                </c:pt>
                <c:pt idx="23">
                  <c:v>33.061</c:v>
                </c:pt>
                <c:pt idx="24">
                  <c:v>27.8855</c:v>
                </c:pt>
                <c:pt idx="25">
                  <c:v>22.298000000000002</c:v>
                </c:pt>
                <c:pt idx="26">
                  <c:v>17.6325</c:v>
                </c:pt>
                <c:pt idx="27">
                  <c:v>15.286000000000001</c:v>
                </c:pt>
                <c:pt idx="28">
                  <c:v>11.936</c:v>
                </c:pt>
                <c:pt idx="29">
                  <c:v>10.047000000000001</c:v>
                </c:pt>
                <c:pt idx="30">
                  <c:v>7.4081999999999999</c:v>
                </c:pt>
                <c:pt idx="31">
                  <c:v>6.2060500000000003</c:v>
                </c:pt>
                <c:pt idx="32">
                  <c:v>4.8519000000000005</c:v>
                </c:pt>
                <c:pt idx="33">
                  <c:v>3.9467499999999998</c:v>
                </c:pt>
                <c:pt idx="34">
                  <c:v>2.9363999999999999</c:v>
                </c:pt>
                <c:pt idx="35">
                  <c:v>2.6295000000000002</c:v>
                </c:pt>
                <c:pt idx="36">
                  <c:v>2.3026</c:v>
                </c:pt>
                <c:pt idx="37">
                  <c:v>1.4397</c:v>
                </c:pt>
                <c:pt idx="38">
                  <c:v>1.1210499999999999</c:v>
                </c:pt>
                <c:pt idx="39">
                  <c:v>1.1410499999999999</c:v>
                </c:pt>
                <c:pt idx="40">
                  <c:v>0.80096999999999996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7-499E-A0FC-4C5701B51B53}"/>
            </c:ext>
          </c:extLst>
        </c:ser>
        <c:ser>
          <c:idx val="10"/>
          <c:order val="10"/>
          <c:tx>
            <c:v>Q/Qmf=15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99.35915085508438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  <c:pt idx="8">
                  <c:v>19.199319903638422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9.4927410818420395</c:v>
                </c:pt>
                <c:pt idx="12">
                  <c:v>7.5065214864874523</c:v>
                </c:pt>
                <c:pt idx="13">
                  <c:v>5.9357251596925549</c:v>
                </c:pt>
                <c:pt idx="14">
                  <c:v>4.6934347047080314</c:v>
                </c:pt>
                <c:pt idx="15">
                  <c:v>3.7111634016856225</c:v>
                </c:pt>
                <c:pt idx="16">
                  <c:v>2.9345616977182254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1.4506827676726468</c:v>
                </c:pt>
                <c:pt idx="20">
                  <c:v>1.1471001975807531</c:v>
                </c:pt>
                <c:pt idx="21">
                  <c:v>0.90703015896893313</c:v>
                </c:pt>
                <c:pt idx="22">
                  <c:v>0.71722560281454972</c:v>
                </c:pt>
                <c:pt idx="23">
                  <c:v>0.5671098338505175</c:v>
                </c:pt>
                <c:pt idx="24">
                  <c:v>0.44842046339789504</c:v>
                </c:pt>
                <c:pt idx="25">
                  <c:v>0.35457061885965602</c:v>
                </c:pt>
                <c:pt idx="26">
                  <c:v>0.28032431247981721</c:v>
                </c:pt>
                <c:pt idx="27">
                  <c:v>0.22167077763729581</c:v>
                </c:pt>
                <c:pt idx="28">
                  <c:v>0.1752799261192865</c:v>
                </c:pt>
                <c:pt idx="29">
                  <c:v>0.13857565194984575</c:v>
                </c:pt>
                <c:pt idx="30">
                  <c:v>0.10956827978170001</c:v>
                </c:pt>
                <c:pt idx="31">
                  <c:v>8.6641983793352917E-2</c:v>
                </c:pt>
                <c:pt idx="32">
                  <c:v>6.8506616601730241E-2</c:v>
                </c:pt>
                <c:pt idx="33">
                  <c:v>5.4171529323399997E-2</c:v>
                </c:pt>
                <c:pt idx="34">
                  <c:v>4.2831427041492037E-2</c:v>
                </c:pt>
                <c:pt idx="35">
                  <c:v>3.3871604793453955E-2</c:v>
                </c:pt>
                <c:pt idx="36">
                  <c:v>2.6785218964506578E-2</c:v>
                </c:pt>
                <c:pt idx="37">
                  <c:v>2.1178523275399992E-2</c:v>
                </c:pt>
                <c:pt idx="38">
                  <c:v>1.6746783238735994E-2</c:v>
                </c:pt>
                <c:pt idx="39">
                  <c:v>1.324076583732978E-2</c:v>
                </c:pt>
                <c:pt idx="40">
                  <c:v>1.0471451913190379E-2</c:v>
                </c:pt>
              </c:numCache>
            </c:numRef>
          </c:xVal>
          <c:yVal>
            <c:numRef>
              <c:f>'3'!$Y$5:$Y$45</c:f>
              <c:numCache>
                <c:formatCode>General</c:formatCode>
                <c:ptCount val="41"/>
                <c:pt idx="0">
                  <c:v>3731.45</c:v>
                </c:pt>
                <c:pt idx="1">
                  <c:v>2320.8000000000002</c:v>
                </c:pt>
                <c:pt idx="2">
                  <c:v>1354.3</c:v>
                </c:pt>
                <c:pt idx="3">
                  <c:v>768.78</c:v>
                </c:pt>
                <c:pt idx="4">
                  <c:v>498.57</c:v>
                </c:pt>
                <c:pt idx="5">
                  <c:v>342.67499999999995</c:v>
                </c:pt>
                <c:pt idx="6">
                  <c:v>225.995</c:v>
                </c:pt>
                <c:pt idx="7">
                  <c:v>159.935</c:v>
                </c:pt>
                <c:pt idx="8">
                  <c:v>138.93</c:v>
                </c:pt>
                <c:pt idx="9">
                  <c:v>132.86500000000001</c:v>
                </c:pt>
                <c:pt idx="10">
                  <c:v>127.94999999999999</c:v>
                </c:pt>
                <c:pt idx="11">
                  <c:v>126.21000000000001</c:v>
                </c:pt>
                <c:pt idx="12">
                  <c:v>118.35</c:v>
                </c:pt>
                <c:pt idx="13">
                  <c:v>114.96</c:v>
                </c:pt>
                <c:pt idx="14">
                  <c:v>107.63499999999999</c:v>
                </c:pt>
                <c:pt idx="15">
                  <c:v>100.77549999999999</c:v>
                </c:pt>
                <c:pt idx="16">
                  <c:v>87.353499999999997</c:v>
                </c:pt>
                <c:pt idx="17">
                  <c:v>79.603000000000009</c:v>
                </c:pt>
                <c:pt idx="18">
                  <c:v>67.325500000000005</c:v>
                </c:pt>
                <c:pt idx="19">
                  <c:v>57.272999999999996</c:v>
                </c:pt>
                <c:pt idx="20">
                  <c:v>48.947499999999998</c:v>
                </c:pt>
                <c:pt idx="21">
                  <c:v>40.471999999999994</c:v>
                </c:pt>
                <c:pt idx="22">
                  <c:v>34.4955</c:v>
                </c:pt>
                <c:pt idx="23">
                  <c:v>27.855</c:v>
                </c:pt>
                <c:pt idx="24">
                  <c:v>22.4055</c:v>
                </c:pt>
                <c:pt idx="25">
                  <c:v>18.538</c:v>
                </c:pt>
                <c:pt idx="26">
                  <c:v>14.775</c:v>
                </c:pt>
                <c:pt idx="27">
                  <c:v>11.646000000000001</c:v>
                </c:pt>
                <c:pt idx="28">
                  <c:v>9.1594499999999996</c:v>
                </c:pt>
                <c:pt idx="29">
                  <c:v>7.6016500000000002</c:v>
                </c:pt>
                <c:pt idx="30">
                  <c:v>5.9611499999999999</c:v>
                </c:pt>
                <c:pt idx="31">
                  <c:v>4.9076000000000004</c:v>
                </c:pt>
                <c:pt idx="32">
                  <c:v>3.6518000000000002</c:v>
                </c:pt>
                <c:pt idx="33">
                  <c:v>2.9629500000000002</c:v>
                </c:pt>
                <c:pt idx="34">
                  <c:v>2.3290500000000001</c:v>
                </c:pt>
                <c:pt idx="35">
                  <c:v>1.7197</c:v>
                </c:pt>
                <c:pt idx="36">
                  <c:v>1.4603000000000002</c:v>
                </c:pt>
                <c:pt idx="37">
                  <c:v>1.13415</c:v>
                </c:pt>
                <c:pt idx="38">
                  <c:v>0.91256000000000004</c:v>
                </c:pt>
                <c:pt idx="39">
                  <c:v>0.71957000000000004</c:v>
                </c:pt>
                <c:pt idx="40">
                  <c:v>0.57693000000000005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77-499E-A0FC-4C5701B51B53}"/>
            </c:ext>
          </c:extLst>
        </c:ser>
        <c:ser>
          <c:idx val="11"/>
          <c:order val="11"/>
          <c:tx>
            <c:v>Q/Qmf=0.25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'0.05'!$V$5:$V$45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93.795390265576856</c:v>
                </c:pt>
                <c:pt idx="2">
                  <c:v>70.017722668106913</c:v>
                </c:pt>
                <c:pt idx="3">
                  <c:v>52.26458258267099</c:v>
                </c:pt>
                <c:pt idx="4">
                  <c:v>39.014391967380448</c:v>
                </c:pt>
                <c:pt idx="5">
                  <c:v>29.121516701226184</c:v>
                </c:pt>
                <c:pt idx="6">
                  <c:v>21.738773965290175</c:v>
                </c:pt>
                <c:pt idx="7">
                  <c:v>16.228420450893672</c:v>
                </c:pt>
                <c:pt idx="8">
                  <c:v>12.115028469793439</c:v>
                </c:pt>
                <c:pt idx="9">
                  <c:v>9.0443310904196554</c:v>
                </c:pt>
                <c:pt idx="10">
                  <c:v>6.751701491584944</c:v>
                </c:pt>
                <c:pt idx="11">
                  <c:v>5.040057094154105</c:v>
                </c:pt>
                <c:pt idx="12">
                  <c:v>3.7623713619391359</c:v>
                </c:pt>
                <c:pt idx="13">
                  <c:v>2.8085838323092749</c:v>
                </c:pt>
                <c:pt idx="14">
                  <c:v>2.0964894974955883</c:v>
                </c:pt>
                <c:pt idx="15">
                  <c:v>1.5650367402633154</c:v>
                </c:pt>
                <c:pt idx="16">
                  <c:v>1.1682535881149245</c:v>
                </c:pt>
                <c:pt idx="17">
                  <c:v>0.87209564866101452</c:v>
                </c:pt>
                <c:pt idx="18">
                  <c:v>0.65100082967687689</c:v>
                </c:pt>
                <c:pt idx="19">
                  <c:v>0.48596249560829313</c:v>
                </c:pt>
                <c:pt idx="20">
                  <c:v>0.36275970371001343</c:v>
                </c:pt>
                <c:pt idx="21">
                  <c:v>0.27079481476392819</c:v>
                </c:pt>
                <c:pt idx="22">
                  <c:v>0.20214054330747927</c:v>
                </c:pt>
                <c:pt idx="23">
                  <c:v>0.15090116712742974</c:v>
                </c:pt>
                <c:pt idx="24">
                  <c:v>0.11264704058221803</c:v>
                </c:pt>
                <c:pt idx="25">
                  <c:v>8.408577457088201E-2</c:v>
                </c:pt>
                <c:pt idx="26">
                  <c:v>6.2769021218724061E-2</c:v>
                </c:pt>
                <c:pt idx="27">
                  <c:v>4.6855807230740565E-2</c:v>
                </c:pt>
                <c:pt idx="28">
                  <c:v>3.4977445407517557E-2</c:v>
                </c:pt>
                <c:pt idx="29">
                  <c:v>2.6109776543984772E-2</c:v>
                </c:pt>
                <c:pt idx="30">
                  <c:v>1.9490440822871078E-2</c:v>
                </c:pt>
                <c:pt idx="31">
                  <c:v>1.4549762776325529E-2</c:v>
                </c:pt>
                <c:pt idx="32">
                  <c:v>1.0860485803459915E-2</c:v>
                </c:pt>
                <c:pt idx="33">
                  <c:v>8.1075081611191799E-3</c:v>
                </c:pt>
                <c:pt idx="34">
                  <c:v>6.0520688076304971E-3</c:v>
                </c:pt>
                <c:pt idx="35">
                  <c:v>4.5178196753723615E-3</c:v>
                </c:pt>
                <c:pt idx="36">
                  <c:v>3.3724997136286429E-3</c:v>
                </c:pt>
                <c:pt idx="37">
                  <c:v>2.5174629130766206E-3</c:v>
                </c:pt>
                <c:pt idx="38">
                  <c:v>1.8793007253774144E-3</c:v>
                </c:pt>
                <c:pt idx="39">
                  <c:v>1.4028258395829623E-3</c:v>
                </c:pt>
                <c:pt idx="40">
                  <c:v>1.0471975511965978E-3</c:v>
                </c:pt>
              </c:numCache>
            </c:numRef>
          </c:xVal>
          <c:yVal>
            <c:numRef>
              <c:f>'0.05'!$Y$5:$Y$45</c:f>
              <c:numCache>
                <c:formatCode>General</c:formatCode>
                <c:ptCount val="41"/>
                <c:pt idx="0">
                  <c:v>6869.1</c:v>
                </c:pt>
                <c:pt idx="1">
                  <c:v>5806.4</c:v>
                </c:pt>
                <c:pt idx="2">
                  <c:v>5098.1499999999996</c:v>
                </c:pt>
                <c:pt idx="3">
                  <c:v>4716.25</c:v>
                </c:pt>
                <c:pt idx="4">
                  <c:v>4462.05</c:v>
                </c:pt>
                <c:pt idx="5">
                  <c:v>4322.5</c:v>
                </c:pt>
                <c:pt idx="6">
                  <c:v>4254.2999999999993</c:v>
                </c:pt>
                <c:pt idx="7">
                  <c:v>4200.3999999999996</c:v>
                </c:pt>
                <c:pt idx="8">
                  <c:v>4166.8999999999996</c:v>
                </c:pt>
                <c:pt idx="9">
                  <c:v>4147.3999999999996</c:v>
                </c:pt>
                <c:pt idx="10">
                  <c:v>4138.05</c:v>
                </c:pt>
                <c:pt idx="11">
                  <c:v>4145.1499999999996</c:v>
                </c:pt>
                <c:pt idx="12">
                  <c:v>4147.1499999999996</c:v>
                </c:pt>
                <c:pt idx="13">
                  <c:v>4163.1499999999996</c:v>
                </c:pt>
                <c:pt idx="14">
                  <c:v>4206.1000000000004</c:v>
                </c:pt>
                <c:pt idx="15">
                  <c:v>4230.55</c:v>
                </c:pt>
                <c:pt idx="16">
                  <c:v>4266</c:v>
                </c:pt>
                <c:pt idx="17">
                  <c:v>4287.7</c:v>
                </c:pt>
                <c:pt idx="18">
                  <c:v>4294.6000000000004</c:v>
                </c:pt>
                <c:pt idx="19">
                  <c:v>4296.8999999999996</c:v>
                </c:pt>
                <c:pt idx="20">
                  <c:v>4290.7</c:v>
                </c:pt>
                <c:pt idx="21">
                  <c:v>4276.4500000000007</c:v>
                </c:pt>
                <c:pt idx="22">
                  <c:v>4260.2000000000007</c:v>
                </c:pt>
                <c:pt idx="23">
                  <c:v>4244.5</c:v>
                </c:pt>
                <c:pt idx="24">
                  <c:v>4222.1000000000004</c:v>
                </c:pt>
                <c:pt idx="25">
                  <c:v>4206.8999999999996</c:v>
                </c:pt>
                <c:pt idx="26">
                  <c:v>4193.7999999999993</c:v>
                </c:pt>
                <c:pt idx="27">
                  <c:v>4181.2000000000007</c:v>
                </c:pt>
                <c:pt idx="28">
                  <c:v>4168</c:v>
                </c:pt>
                <c:pt idx="29">
                  <c:v>4160.2</c:v>
                </c:pt>
                <c:pt idx="30">
                  <c:v>4151.5</c:v>
                </c:pt>
                <c:pt idx="31">
                  <c:v>4150.5</c:v>
                </c:pt>
                <c:pt idx="32">
                  <c:v>4173.2999999999993</c:v>
                </c:pt>
                <c:pt idx="33">
                  <c:v>4150.1499999999996</c:v>
                </c:pt>
                <c:pt idx="34">
                  <c:v>4135</c:v>
                </c:pt>
                <c:pt idx="35">
                  <c:v>4127.8999999999996</c:v>
                </c:pt>
                <c:pt idx="36">
                  <c:v>4125.5</c:v>
                </c:pt>
                <c:pt idx="37">
                  <c:v>4121.7999999999993</c:v>
                </c:pt>
                <c:pt idx="38">
                  <c:v>4119.3500000000004</c:v>
                </c:pt>
                <c:pt idx="39">
                  <c:v>4123.3</c:v>
                </c:pt>
                <c:pt idx="40">
                  <c:v>4144.6000000000004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7-4E5A-B0EB-5F363B7A6702}"/>
            </c:ext>
          </c:extLst>
        </c:ser>
        <c:ser>
          <c:idx val="12"/>
          <c:order val="12"/>
          <c:tx>
            <c:v>Q/Qmf=0.5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'0.10'!$V$5:$V$45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93.795390265576856</c:v>
                </c:pt>
                <c:pt idx="2">
                  <c:v>70.02086426076049</c:v>
                </c:pt>
                <c:pt idx="3">
                  <c:v>52.267724175324588</c:v>
                </c:pt>
                <c:pt idx="4">
                  <c:v>39.014391967380448</c:v>
                </c:pt>
                <c:pt idx="5">
                  <c:v>29.121516701226184</c:v>
                </c:pt>
                <c:pt idx="6">
                  <c:v>21.738773965290175</c:v>
                </c:pt>
                <c:pt idx="7">
                  <c:v>16.228420450893672</c:v>
                </c:pt>
                <c:pt idx="8">
                  <c:v>12.115028469793439</c:v>
                </c:pt>
                <c:pt idx="9">
                  <c:v>9.0442263706645356</c:v>
                </c:pt>
                <c:pt idx="10">
                  <c:v>6.7515967718298242</c:v>
                </c:pt>
                <c:pt idx="11">
                  <c:v>5.040057094154105</c:v>
                </c:pt>
                <c:pt idx="12">
                  <c:v>3.7623713619391359</c:v>
                </c:pt>
                <c:pt idx="13">
                  <c:v>2.8085838323092749</c:v>
                </c:pt>
                <c:pt idx="14">
                  <c:v>2.0964894974955883</c:v>
                </c:pt>
                <c:pt idx="15">
                  <c:v>1.5650367402633154</c:v>
                </c:pt>
                <c:pt idx="16">
                  <c:v>1.1682535881149245</c:v>
                </c:pt>
                <c:pt idx="17">
                  <c:v>0.87209564866101452</c:v>
                </c:pt>
                <c:pt idx="18">
                  <c:v>0.65100082967687689</c:v>
                </c:pt>
                <c:pt idx="19">
                  <c:v>0.48596249560829313</c:v>
                </c:pt>
                <c:pt idx="20">
                  <c:v>0.36275970371001343</c:v>
                </c:pt>
                <c:pt idx="21">
                  <c:v>0.27079481476392819</c:v>
                </c:pt>
                <c:pt idx="22">
                  <c:v>0.20214054330747927</c:v>
                </c:pt>
                <c:pt idx="23">
                  <c:v>0.15090116712742974</c:v>
                </c:pt>
                <c:pt idx="24">
                  <c:v>0.11264704058221803</c:v>
                </c:pt>
                <c:pt idx="25">
                  <c:v>8.408577457088201E-2</c:v>
                </c:pt>
                <c:pt idx="26">
                  <c:v>6.2769021218724061E-2</c:v>
                </c:pt>
                <c:pt idx="27">
                  <c:v>4.6855807230740565E-2</c:v>
                </c:pt>
                <c:pt idx="28">
                  <c:v>3.4977445407517557E-2</c:v>
                </c:pt>
                <c:pt idx="29">
                  <c:v>2.6109776543984772E-2</c:v>
                </c:pt>
                <c:pt idx="30">
                  <c:v>1.9490440822871078E-2</c:v>
                </c:pt>
                <c:pt idx="31">
                  <c:v>1.4549762776325529E-2</c:v>
                </c:pt>
                <c:pt idx="32">
                  <c:v>1.0860485803459915E-2</c:v>
                </c:pt>
                <c:pt idx="33">
                  <c:v>8.1075081611191799E-3</c:v>
                </c:pt>
                <c:pt idx="34">
                  <c:v>6.0520688076304971E-3</c:v>
                </c:pt>
                <c:pt idx="35">
                  <c:v>4.5178196753723615E-3</c:v>
                </c:pt>
                <c:pt idx="36">
                  <c:v>3.3724997136286429E-3</c:v>
                </c:pt>
                <c:pt idx="37">
                  <c:v>2.5174629130766206E-3</c:v>
                </c:pt>
                <c:pt idx="38">
                  <c:v>1.8793007253774144E-3</c:v>
                </c:pt>
                <c:pt idx="39">
                  <c:v>1.4028258395829623E-3</c:v>
                </c:pt>
                <c:pt idx="40">
                  <c:v>1.0471975511965978E-3</c:v>
                </c:pt>
              </c:numCache>
            </c:numRef>
          </c:xVal>
          <c:yVal>
            <c:numRef>
              <c:f>'0.10'!$Y$5:$Y$45</c:f>
              <c:numCache>
                <c:formatCode>General</c:formatCode>
                <c:ptCount val="41"/>
                <c:pt idx="0">
                  <c:v>6387.15</c:v>
                </c:pt>
                <c:pt idx="1">
                  <c:v>5005.1499999999996</c:v>
                </c:pt>
                <c:pt idx="2">
                  <c:v>3999.2</c:v>
                </c:pt>
                <c:pt idx="3">
                  <c:v>3483.3</c:v>
                </c:pt>
                <c:pt idx="4">
                  <c:v>3225.1</c:v>
                </c:pt>
                <c:pt idx="5">
                  <c:v>3073.1000000000004</c:v>
                </c:pt>
                <c:pt idx="6">
                  <c:v>3001.75</c:v>
                </c:pt>
                <c:pt idx="7">
                  <c:v>2949.1</c:v>
                </c:pt>
                <c:pt idx="8">
                  <c:v>2912.5</c:v>
                </c:pt>
                <c:pt idx="9">
                  <c:v>2890.3</c:v>
                </c:pt>
                <c:pt idx="10">
                  <c:v>2900.7</c:v>
                </c:pt>
                <c:pt idx="11">
                  <c:v>2932.7</c:v>
                </c:pt>
                <c:pt idx="12">
                  <c:v>2914.65</c:v>
                </c:pt>
                <c:pt idx="13">
                  <c:v>2933.45</c:v>
                </c:pt>
                <c:pt idx="14">
                  <c:v>2943</c:v>
                </c:pt>
                <c:pt idx="15">
                  <c:v>2942.3</c:v>
                </c:pt>
                <c:pt idx="16">
                  <c:v>2914.9</c:v>
                </c:pt>
                <c:pt idx="17">
                  <c:v>2949.4</c:v>
                </c:pt>
                <c:pt idx="18">
                  <c:v>2951.2</c:v>
                </c:pt>
                <c:pt idx="19">
                  <c:v>2945.6499999999996</c:v>
                </c:pt>
                <c:pt idx="20">
                  <c:v>2940.6499999999996</c:v>
                </c:pt>
                <c:pt idx="21">
                  <c:v>2931.1000000000004</c:v>
                </c:pt>
                <c:pt idx="22">
                  <c:v>2925.05</c:v>
                </c:pt>
                <c:pt idx="23">
                  <c:v>2912.25</c:v>
                </c:pt>
                <c:pt idx="24">
                  <c:v>2898.65</c:v>
                </c:pt>
                <c:pt idx="25">
                  <c:v>2889.1</c:v>
                </c:pt>
                <c:pt idx="26">
                  <c:v>2880.8999999999996</c:v>
                </c:pt>
                <c:pt idx="27">
                  <c:v>2875.3999999999996</c:v>
                </c:pt>
                <c:pt idx="28">
                  <c:v>2871.25</c:v>
                </c:pt>
                <c:pt idx="29">
                  <c:v>2865.6000000000004</c:v>
                </c:pt>
                <c:pt idx="30">
                  <c:v>2857.95</c:v>
                </c:pt>
                <c:pt idx="31">
                  <c:v>2857.65</c:v>
                </c:pt>
                <c:pt idx="32">
                  <c:v>2854.15</c:v>
                </c:pt>
                <c:pt idx="33">
                  <c:v>2851.1000000000004</c:v>
                </c:pt>
                <c:pt idx="34">
                  <c:v>2850.8</c:v>
                </c:pt>
                <c:pt idx="35">
                  <c:v>2849.45</c:v>
                </c:pt>
                <c:pt idx="36">
                  <c:v>2850.5</c:v>
                </c:pt>
                <c:pt idx="37">
                  <c:v>2859.25</c:v>
                </c:pt>
                <c:pt idx="38">
                  <c:v>2873.7</c:v>
                </c:pt>
                <c:pt idx="39">
                  <c:v>2898.8</c:v>
                </c:pt>
                <c:pt idx="40">
                  <c:v>3218.25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7-4E5A-B0EB-5F363B7A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At val="0.1"/>
        <c:crossBetween val="midCat"/>
      </c:valAx>
      <c:valAx>
        <c:axId val="547563327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Q/Qmf=15</c:v>
          </c:tx>
          <c:spPr>
            <a:ln w="2540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6.8042740730034468E-2"/>
                  <c:y val="5.4555854196487188E-2"/>
                </c:manualLayout>
              </c:layout>
              <c:numFmt formatCode="General" sourceLinked="0"/>
            </c:trendlineLbl>
          </c:trendline>
          <c:xVal>
            <c:numRef>
              <c:f>'3'!$V$26:$V$45</c:f>
              <c:numCache>
                <c:formatCode>General</c:formatCode>
                <c:ptCount val="20"/>
                <c:pt idx="0">
                  <c:v>0.90703015896893313</c:v>
                </c:pt>
                <c:pt idx="1">
                  <c:v>0.71722560281454972</c:v>
                </c:pt>
                <c:pt idx="2">
                  <c:v>0.5671098338505175</c:v>
                </c:pt>
                <c:pt idx="3">
                  <c:v>0.44842046339789504</c:v>
                </c:pt>
                <c:pt idx="4">
                  <c:v>0.35457061885965602</c:v>
                </c:pt>
                <c:pt idx="5">
                  <c:v>0.28032431247981721</c:v>
                </c:pt>
                <c:pt idx="6">
                  <c:v>0.22167077763729581</c:v>
                </c:pt>
                <c:pt idx="7">
                  <c:v>0.1752799261192865</c:v>
                </c:pt>
                <c:pt idx="8">
                  <c:v>0.13857565194984575</c:v>
                </c:pt>
                <c:pt idx="9">
                  <c:v>0.10956827978170001</c:v>
                </c:pt>
                <c:pt idx="10">
                  <c:v>8.6641983793352917E-2</c:v>
                </c:pt>
                <c:pt idx="11">
                  <c:v>6.8506616601730241E-2</c:v>
                </c:pt>
                <c:pt idx="12">
                  <c:v>5.4171529323399997E-2</c:v>
                </c:pt>
                <c:pt idx="13">
                  <c:v>4.2831427041492037E-2</c:v>
                </c:pt>
                <c:pt idx="14">
                  <c:v>3.3871604793453955E-2</c:v>
                </c:pt>
                <c:pt idx="15">
                  <c:v>2.6785218964506578E-2</c:v>
                </c:pt>
                <c:pt idx="16">
                  <c:v>2.1178523275399992E-2</c:v>
                </c:pt>
                <c:pt idx="17">
                  <c:v>1.6746783238735994E-2</c:v>
                </c:pt>
                <c:pt idx="18">
                  <c:v>1.324076583732978E-2</c:v>
                </c:pt>
                <c:pt idx="19">
                  <c:v>1.0471451913190379E-2</c:v>
                </c:pt>
              </c:numCache>
            </c:numRef>
          </c:xVal>
          <c:yVal>
            <c:numRef>
              <c:f>'3'!$Y$26:$Y$45</c:f>
              <c:numCache>
                <c:formatCode>General</c:formatCode>
                <c:ptCount val="20"/>
                <c:pt idx="0">
                  <c:v>40.471999999999994</c:v>
                </c:pt>
                <c:pt idx="1">
                  <c:v>34.4955</c:v>
                </c:pt>
                <c:pt idx="2">
                  <c:v>27.855</c:v>
                </c:pt>
                <c:pt idx="3">
                  <c:v>22.4055</c:v>
                </c:pt>
                <c:pt idx="4">
                  <c:v>18.538</c:v>
                </c:pt>
                <c:pt idx="5">
                  <c:v>14.775</c:v>
                </c:pt>
                <c:pt idx="6">
                  <c:v>11.646000000000001</c:v>
                </c:pt>
                <c:pt idx="7">
                  <c:v>9.1594499999999996</c:v>
                </c:pt>
                <c:pt idx="8">
                  <c:v>7.6016500000000002</c:v>
                </c:pt>
                <c:pt idx="9">
                  <c:v>5.9611499999999999</c:v>
                </c:pt>
                <c:pt idx="10">
                  <c:v>4.9076000000000004</c:v>
                </c:pt>
                <c:pt idx="11">
                  <c:v>3.6518000000000002</c:v>
                </c:pt>
                <c:pt idx="12">
                  <c:v>2.9629500000000002</c:v>
                </c:pt>
                <c:pt idx="13">
                  <c:v>2.3290500000000001</c:v>
                </c:pt>
                <c:pt idx="14">
                  <c:v>1.7197</c:v>
                </c:pt>
                <c:pt idx="15">
                  <c:v>1.4603000000000002</c:v>
                </c:pt>
                <c:pt idx="16">
                  <c:v>1.13415</c:v>
                </c:pt>
                <c:pt idx="17">
                  <c:v>0.91256000000000004</c:v>
                </c:pt>
                <c:pt idx="18">
                  <c:v>0.71957000000000004</c:v>
                </c:pt>
                <c:pt idx="19">
                  <c:v>0.57693000000000005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D8A-4AA6-952F-8121A3B24F84}"/>
            </c:ext>
          </c:extLst>
        </c:ser>
        <c:ser>
          <c:idx val="1"/>
          <c:order val="1"/>
          <c:tx>
            <c:v>Q/Qmf=15</c:v>
          </c:tx>
          <c:spPr>
            <a:ln w="25400" cap="rnd">
              <a:noFill/>
              <a:round/>
            </a:ln>
            <a:effectLst/>
          </c:spPr>
          <c:xVal>
            <c:numRef>
              <c:f>'3'!$V$13:$V$25</c:f>
              <c:numCache>
                <c:formatCode>General</c:formatCode>
                <c:ptCount val="13"/>
                <c:pt idx="0">
                  <c:v>19.199319903638422</c:v>
                </c:pt>
                <c:pt idx="1">
                  <c:v>15.182270097248272</c:v>
                </c:pt>
                <c:pt idx="2">
                  <c:v>12.005072726917797</c:v>
                </c:pt>
                <c:pt idx="3">
                  <c:v>9.4927410818420395</c:v>
                </c:pt>
                <c:pt idx="4">
                  <c:v>7.5065214864874523</c:v>
                </c:pt>
                <c:pt idx="5">
                  <c:v>5.9357251596925549</c:v>
                </c:pt>
                <c:pt idx="6">
                  <c:v>4.6934347047080314</c:v>
                </c:pt>
                <c:pt idx="7">
                  <c:v>3.7111634016856225</c:v>
                </c:pt>
                <c:pt idx="8">
                  <c:v>2.9345616977182254</c:v>
                </c:pt>
                <c:pt idx="9">
                  <c:v>2.3203803339414213</c:v>
                </c:pt>
                <c:pt idx="10">
                  <c:v>1.834794829451559</c:v>
                </c:pt>
                <c:pt idx="11">
                  <c:v>1.4506827676726468</c:v>
                </c:pt>
                <c:pt idx="12">
                  <c:v>1.1471001975807531</c:v>
                </c:pt>
              </c:numCache>
            </c:numRef>
          </c:xVal>
          <c:yVal>
            <c:numRef>
              <c:f>'3'!$Y$13:$Y$25</c:f>
              <c:numCache>
                <c:formatCode>General</c:formatCode>
                <c:ptCount val="13"/>
                <c:pt idx="0">
                  <c:v>138.93</c:v>
                </c:pt>
                <c:pt idx="1">
                  <c:v>132.86500000000001</c:v>
                </c:pt>
                <c:pt idx="2">
                  <c:v>127.94999999999999</c:v>
                </c:pt>
                <c:pt idx="3">
                  <c:v>126.21000000000001</c:v>
                </c:pt>
                <c:pt idx="4">
                  <c:v>118.35</c:v>
                </c:pt>
                <c:pt idx="5">
                  <c:v>114.96</c:v>
                </c:pt>
                <c:pt idx="6">
                  <c:v>107.63499999999999</c:v>
                </c:pt>
                <c:pt idx="7">
                  <c:v>100.77549999999999</c:v>
                </c:pt>
                <c:pt idx="8">
                  <c:v>87.353499999999997</c:v>
                </c:pt>
                <c:pt idx="9">
                  <c:v>79.603000000000009</c:v>
                </c:pt>
                <c:pt idx="10">
                  <c:v>67.325500000000005</c:v>
                </c:pt>
                <c:pt idx="11">
                  <c:v>57.272999999999996</c:v>
                </c:pt>
                <c:pt idx="12">
                  <c:v>48.947499999999998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D8A-4AA6-952F-8121A3B24F84}"/>
            </c:ext>
          </c:extLst>
        </c:ser>
        <c:ser>
          <c:idx val="10"/>
          <c:order val="2"/>
          <c:tx>
            <c:v>Q/Qmf=15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1211917052746877E-2"/>
                  <c:y val="6.1427585748951699E-2"/>
                </c:manualLayout>
              </c:layout>
              <c:numFmt formatCode="General" sourceLinked="0"/>
            </c:trendlineLbl>
          </c:trendline>
          <c:xVal>
            <c:numRef>
              <c:f>'3'!$V$5:$V$12</c:f>
              <c:numCache>
                <c:formatCode>General</c:formatCode>
                <c:ptCount val="8"/>
                <c:pt idx="0">
                  <c:v>125.65323416807976</c:v>
                </c:pt>
                <c:pt idx="1">
                  <c:v>99.35915085508438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</c:numCache>
            </c:numRef>
          </c:xVal>
          <c:yVal>
            <c:numRef>
              <c:f>'3'!$Y$5:$Y$12</c:f>
              <c:numCache>
                <c:formatCode>General</c:formatCode>
                <c:ptCount val="8"/>
                <c:pt idx="0">
                  <c:v>3731.45</c:v>
                </c:pt>
                <c:pt idx="1">
                  <c:v>2320.8000000000002</c:v>
                </c:pt>
                <c:pt idx="2">
                  <c:v>1354.3</c:v>
                </c:pt>
                <c:pt idx="3">
                  <c:v>768.78</c:v>
                </c:pt>
                <c:pt idx="4">
                  <c:v>498.57</c:v>
                </c:pt>
                <c:pt idx="5">
                  <c:v>342.67499999999995</c:v>
                </c:pt>
                <c:pt idx="6">
                  <c:v>225.995</c:v>
                </c:pt>
                <c:pt idx="7">
                  <c:v>159.935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D8A-4AA6-952F-8121A3B2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 val="autoZero"/>
        <c:crossBetween val="midCat"/>
      </c:valAx>
      <c:valAx>
        <c:axId val="54756332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'0L'!$V$5:$V$45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99.346584484470029</c:v>
                </c:pt>
                <c:pt idx="2">
                  <c:v>78.562854685871159</c:v>
                </c:pt>
                <c:pt idx="3">
                  <c:v>62.118711539430983</c:v>
                </c:pt>
                <c:pt idx="4">
                  <c:v>49.118801138876414</c:v>
                </c:pt>
                <c:pt idx="5">
                  <c:v>38.837415581228221</c:v>
                </c:pt>
                <c:pt idx="6">
                  <c:v>30.708020991289029</c:v>
                </c:pt>
                <c:pt idx="7">
                  <c:v>24.281369619595512</c:v>
                </c:pt>
                <c:pt idx="8">
                  <c:v>19.200367101189617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9.4934741201278765</c:v>
                </c:pt>
                <c:pt idx="12">
                  <c:v>7.5067309259976902</c:v>
                </c:pt>
                <c:pt idx="13">
                  <c:v>5.9358298794476747</c:v>
                </c:pt>
                <c:pt idx="14">
                  <c:v>4.6935394244631512</c:v>
                </c:pt>
                <c:pt idx="15">
                  <c:v>3.7112681214407419</c:v>
                </c:pt>
                <c:pt idx="16">
                  <c:v>2.9345616977182254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1.1472049173358729</c:v>
                </c:pt>
                <c:pt idx="21">
                  <c:v>0.90707204687098086</c:v>
                </c:pt>
                <c:pt idx="22">
                  <c:v>0.71723607479006179</c:v>
                </c:pt>
                <c:pt idx="23">
                  <c:v>0.56713077780154142</c:v>
                </c:pt>
                <c:pt idx="24">
                  <c:v>0.44844140734891907</c:v>
                </c:pt>
                <c:pt idx="25">
                  <c:v>0.35459156281067994</c:v>
                </c:pt>
                <c:pt idx="26">
                  <c:v>0.28037667235737707</c:v>
                </c:pt>
                <c:pt idx="27">
                  <c:v>0.22170219356383172</c:v>
                </c:pt>
                <c:pt idx="28">
                  <c:v>0.17530087007031045</c:v>
                </c:pt>
                <c:pt idx="29">
                  <c:v>0.13861753985189365</c:v>
                </c:pt>
                <c:pt idx="30">
                  <c:v>0.10959969570823591</c:v>
                </c:pt>
                <c:pt idx="31">
                  <c:v>8.6665022139479228E-2</c:v>
                </c:pt>
                <c:pt idx="32">
                  <c:v>6.8527560552754163E-2</c:v>
                </c:pt>
                <c:pt idx="33">
                  <c:v>5.4186190089116751E-2</c:v>
                </c:pt>
                <c:pt idx="34">
                  <c:v>4.2846087807208798E-2</c:v>
                </c:pt>
                <c:pt idx="35">
                  <c:v>3.3878935176312325E-2</c:v>
                </c:pt>
                <c:pt idx="36">
                  <c:v>2.6788360557160162E-2</c:v>
                </c:pt>
                <c:pt idx="37">
                  <c:v>2.118166486805358E-2</c:v>
                </c:pt>
                <c:pt idx="38">
                  <c:v>1.6748877633838383E-2</c:v>
                </c:pt>
                <c:pt idx="39">
                  <c:v>1.3243907429983371E-2</c:v>
                </c:pt>
                <c:pt idx="40">
                  <c:v>1.0471975511965976E-2</c:v>
                </c:pt>
              </c:numCache>
            </c:numRef>
          </c:xVal>
          <c:yVal>
            <c:numRef>
              <c:f>'0L'!$X$5:$X$45</c:f>
              <c:numCache>
                <c:formatCode>General</c:formatCode>
                <c:ptCount val="41"/>
                <c:pt idx="0">
                  <c:v>7351.7</c:v>
                </c:pt>
                <c:pt idx="1">
                  <c:v>6679.85</c:v>
                </c:pt>
                <c:pt idx="2">
                  <c:v>6310.3</c:v>
                </c:pt>
                <c:pt idx="3">
                  <c:v>6119.85</c:v>
                </c:pt>
                <c:pt idx="4">
                  <c:v>5965.35</c:v>
                </c:pt>
                <c:pt idx="5">
                  <c:v>5858.05</c:v>
                </c:pt>
                <c:pt idx="6">
                  <c:v>5750.1</c:v>
                </c:pt>
                <c:pt idx="7">
                  <c:v>5689.2</c:v>
                </c:pt>
                <c:pt idx="8">
                  <c:v>5597.25</c:v>
                </c:pt>
                <c:pt idx="9">
                  <c:v>5530.15</c:v>
                </c:pt>
                <c:pt idx="10">
                  <c:v>5546.95</c:v>
                </c:pt>
                <c:pt idx="11">
                  <c:v>5607.65</c:v>
                </c:pt>
                <c:pt idx="12">
                  <c:v>5608.9</c:v>
                </c:pt>
                <c:pt idx="13">
                  <c:v>5585.95</c:v>
                </c:pt>
                <c:pt idx="14">
                  <c:v>5568.25</c:v>
                </c:pt>
                <c:pt idx="15">
                  <c:v>5520.85</c:v>
                </c:pt>
                <c:pt idx="16">
                  <c:v>5502.95</c:v>
                </c:pt>
                <c:pt idx="17">
                  <c:v>5427.6</c:v>
                </c:pt>
                <c:pt idx="18">
                  <c:v>5396.65</c:v>
                </c:pt>
                <c:pt idx="19">
                  <c:v>5408.35</c:v>
                </c:pt>
                <c:pt idx="20">
                  <c:v>5375.6</c:v>
                </c:pt>
                <c:pt idx="21">
                  <c:v>5380.3</c:v>
                </c:pt>
                <c:pt idx="22">
                  <c:v>5357.7</c:v>
                </c:pt>
                <c:pt idx="23">
                  <c:v>5347.1</c:v>
                </c:pt>
                <c:pt idx="24">
                  <c:v>5339.9500000000007</c:v>
                </c:pt>
                <c:pt idx="25">
                  <c:v>5326.0499999999993</c:v>
                </c:pt>
                <c:pt idx="26">
                  <c:v>5310.7999999999993</c:v>
                </c:pt>
                <c:pt idx="27">
                  <c:v>5287.8</c:v>
                </c:pt>
                <c:pt idx="28">
                  <c:v>5278.25</c:v>
                </c:pt>
                <c:pt idx="29">
                  <c:v>5269.05</c:v>
                </c:pt>
                <c:pt idx="30">
                  <c:v>5252.9</c:v>
                </c:pt>
                <c:pt idx="31">
                  <c:v>5241.3999999999996</c:v>
                </c:pt>
                <c:pt idx="32">
                  <c:v>5230.95</c:v>
                </c:pt>
                <c:pt idx="33">
                  <c:v>5226.05</c:v>
                </c:pt>
                <c:pt idx="34">
                  <c:v>5219.6499999999996</c:v>
                </c:pt>
                <c:pt idx="35">
                  <c:v>5205.7000000000007</c:v>
                </c:pt>
                <c:pt idx="36">
                  <c:v>5210.25</c:v>
                </c:pt>
                <c:pt idx="37">
                  <c:v>5205.6499999999996</c:v>
                </c:pt>
                <c:pt idx="38">
                  <c:v>5208.75</c:v>
                </c:pt>
                <c:pt idx="39">
                  <c:v>5219.45</c:v>
                </c:pt>
                <c:pt idx="40">
                  <c:v>5231.55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F-4BE8-91F1-1D2E238CFAB5}"/>
            </c:ext>
          </c:extLst>
        </c:ser>
        <c:ser>
          <c:idx val="1"/>
          <c:order val="1"/>
          <c:tx>
            <c:v>Q/Qmf=0.75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'0.15'!$V$5:$V$45</c:f>
              <c:numCache>
                <c:formatCode>General</c:formatCode>
                <c:ptCount val="41"/>
                <c:pt idx="0">
                  <c:v>125.65323416807976</c:v>
                </c:pt>
                <c:pt idx="1">
                  <c:v>99.354962064879601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49.118801138876414</c:v>
                </c:pt>
                <c:pt idx="5">
                  <c:v>38.836368383677026</c:v>
                </c:pt>
                <c:pt idx="6">
                  <c:v>30.710115386391422</c:v>
                </c:pt>
                <c:pt idx="7">
                  <c:v>24.281369619595512</c:v>
                </c:pt>
                <c:pt idx="8">
                  <c:v>19.200367101189617</c:v>
                </c:pt>
                <c:pt idx="9">
                  <c:v>15.182270097248272</c:v>
                </c:pt>
                <c:pt idx="10">
                  <c:v>12.005072726917797</c:v>
                </c:pt>
                <c:pt idx="11">
                  <c:v>9.4930552411073972</c:v>
                </c:pt>
                <c:pt idx="12">
                  <c:v>7.5064167667323316</c:v>
                </c:pt>
                <c:pt idx="13">
                  <c:v>5.9354110004271963</c:v>
                </c:pt>
                <c:pt idx="14">
                  <c:v>4.6936441442182701</c:v>
                </c:pt>
                <c:pt idx="15">
                  <c:v>3.7111634016856225</c:v>
                </c:pt>
                <c:pt idx="16">
                  <c:v>2.934456977963106</c:v>
                </c:pt>
                <c:pt idx="17">
                  <c:v>2.3203803339414213</c:v>
                </c:pt>
                <c:pt idx="18">
                  <c:v>1.834794829451559</c:v>
                </c:pt>
                <c:pt idx="19">
                  <c:v>1.4507874874277664</c:v>
                </c:pt>
                <c:pt idx="20">
                  <c:v>1.1472049173358729</c:v>
                </c:pt>
                <c:pt idx="21">
                  <c:v>0.90707204687098086</c:v>
                </c:pt>
                <c:pt idx="22">
                  <c:v>0.71723607479006179</c:v>
                </c:pt>
                <c:pt idx="23">
                  <c:v>0.56713077780154142</c:v>
                </c:pt>
                <c:pt idx="24">
                  <c:v>0.44844140734891907</c:v>
                </c:pt>
                <c:pt idx="25">
                  <c:v>0.35459156281067994</c:v>
                </c:pt>
                <c:pt idx="26">
                  <c:v>0.28037667235737707</c:v>
                </c:pt>
                <c:pt idx="27">
                  <c:v>0.22170219356383172</c:v>
                </c:pt>
                <c:pt idx="28">
                  <c:v>0.17530087007031045</c:v>
                </c:pt>
                <c:pt idx="29">
                  <c:v>0.13861753985189365</c:v>
                </c:pt>
                <c:pt idx="30">
                  <c:v>0.10959969570823591</c:v>
                </c:pt>
                <c:pt idx="31">
                  <c:v>8.6665022139479228E-2</c:v>
                </c:pt>
                <c:pt idx="32">
                  <c:v>6.8527560552754163E-2</c:v>
                </c:pt>
                <c:pt idx="33">
                  <c:v>5.4186190089116751E-2</c:v>
                </c:pt>
                <c:pt idx="34">
                  <c:v>4.2846087807208798E-2</c:v>
                </c:pt>
                <c:pt idx="35">
                  <c:v>3.3878935176312325E-2</c:v>
                </c:pt>
                <c:pt idx="36">
                  <c:v>2.6788360557160162E-2</c:v>
                </c:pt>
                <c:pt idx="37">
                  <c:v>2.118166486805358E-2</c:v>
                </c:pt>
                <c:pt idx="38">
                  <c:v>1.6748877633838383E-2</c:v>
                </c:pt>
                <c:pt idx="39">
                  <c:v>1.3243907429983371E-2</c:v>
                </c:pt>
                <c:pt idx="40">
                  <c:v>1.0471975511965976E-2</c:v>
                </c:pt>
              </c:numCache>
            </c:numRef>
          </c:xVal>
          <c:yVal>
            <c:numRef>
              <c:f>'0.15'!$Y$5:$Y$45</c:f>
              <c:numCache>
                <c:formatCode>General</c:formatCode>
                <c:ptCount val="41"/>
                <c:pt idx="0">
                  <c:v>6095</c:v>
                </c:pt>
                <c:pt idx="1">
                  <c:v>4941.05</c:v>
                </c:pt>
                <c:pt idx="2">
                  <c:v>4064.3999999999996</c:v>
                </c:pt>
                <c:pt idx="3">
                  <c:v>3459.1000000000004</c:v>
                </c:pt>
                <c:pt idx="4">
                  <c:v>3095.7</c:v>
                </c:pt>
                <c:pt idx="5">
                  <c:v>2803.1</c:v>
                </c:pt>
                <c:pt idx="6">
                  <c:v>2603.35</c:v>
                </c:pt>
                <c:pt idx="7">
                  <c:v>2444.35</c:v>
                </c:pt>
                <c:pt idx="8">
                  <c:v>2345.85</c:v>
                </c:pt>
                <c:pt idx="9">
                  <c:v>2265</c:v>
                </c:pt>
                <c:pt idx="10">
                  <c:v>2302.5500000000002</c:v>
                </c:pt>
                <c:pt idx="11">
                  <c:v>2322.6000000000004</c:v>
                </c:pt>
                <c:pt idx="12">
                  <c:v>2261.3000000000002</c:v>
                </c:pt>
                <c:pt idx="13">
                  <c:v>2238.15</c:v>
                </c:pt>
                <c:pt idx="14">
                  <c:v>2209</c:v>
                </c:pt>
                <c:pt idx="15">
                  <c:v>2180.0500000000002</c:v>
                </c:pt>
                <c:pt idx="16">
                  <c:v>2163.1499999999996</c:v>
                </c:pt>
                <c:pt idx="17">
                  <c:v>2151.5500000000002</c:v>
                </c:pt>
                <c:pt idx="18">
                  <c:v>2125.9499999999998</c:v>
                </c:pt>
                <c:pt idx="19">
                  <c:v>2103.5</c:v>
                </c:pt>
                <c:pt idx="20">
                  <c:v>2093.6499999999996</c:v>
                </c:pt>
                <c:pt idx="21">
                  <c:v>2088.8000000000002</c:v>
                </c:pt>
                <c:pt idx="22">
                  <c:v>2085.15</c:v>
                </c:pt>
                <c:pt idx="23">
                  <c:v>2099.5</c:v>
                </c:pt>
                <c:pt idx="24">
                  <c:v>2097.25</c:v>
                </c:pt>
                <c:pt idx="25">
                  <c:v>2091</c:v>
                </c:pt>
                <c:pt idx="26">
                  <c:v>2092.75</c:v>
                </c:pt>
                <c:pt idx="27">
                  <c:v>2099.9</c:v>
                </c:pt>
                <c:pt idx="28">
                  <c:v>2092.5</c:v>
                </c:pt>
                <c:pt idx="29">
                  <c:v>2087.1999999999998</c:v>
                </c:pt>
                <c:pt idx="30">
                  <c:v>2083.9</c:v>
                </c:pt>
                <c:pt idx="31">
                  <c:v>2083.6499999999996</c:v>
                </c:pt>
                <c:pt idx="32">
                  <c:v>2083.75</c:v>
                </c:pt>
                <c:pt idx="33">
                  <c:v>2084.3000000000002</c:v>
                </c:pt>
                <c:pt idx="34">
                  <c:v>2083.5500000000002</c:v>
                </c:pt>
                <c:pt idx="35">
                  <c:v>2085.1999999999998</c:v>
                </c:pt>
                <c:pt idx="36">
                  <c:v>2091.1</c:v>
                </c:pt>
                <c:pt idx="37">
                  <c:v>2099.6999999999998</c:v>
                </c:pt>
                <c:pt idx="38">
                  <c:v>2109.8000000000002</c:v>
                </c:pt>
                <c:pt idx="39">
                  <c:v>2123.5</c:v>
                </c:pt>
                <c:pt idx="40">
                  <c:v>2141.5500000000002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BF-4BE8-91F1-1D2E238C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 val="autoZero"/>
        <c:crossBetween val="midCat"/>
      </c:valAx>
      <c:valAx>
        <c:axId val="5475633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Q/Qmf=12.5</c:v>
          </c:tx>
          <c:spPr>
            <a:ln w="2540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7.3450903665503151E-2"/>
                  <c:y val="5.4597892874937638E-2"/>
                </c:manualLayout>
              </c:layout>
              <c:numFmt formatCode="General" sourceLinked="0"/>
            </c:trendlineLbl>
          </c:trendline>
          <c:xVal>
            <c:numRef>
              <c:f>'2.5'!$V$26:$V$45</c:f>
              <c:numCache>
                <c:formatCode>General</c:formatCode>
                <c:ptCount val="20"/>
                <c:pt idx="0">
                  <c:v>0.90705110291995694</c:v>
                </c:pt>
                <c:pt idx="1">
                  <c:v>0.71722560281454972</c:v>
                </c:pt>
                <c:pt idx="2">
                  <c:v>0.56709936187500554</c:v>
                </c:pt>
                <c:pt idx="3">
                  <c:v>0.44843093537340706</c:v>
                </c:pt>
                <c:pt idx="4">
                  <c:v>0.35457061885965602</c:v>
                </c:pt>
                <c:pt idx="5">
                  <c:v>0.28035572840635314</c:v>
                </c:pt>
                <c:pt idx="6">
                  <c:v>0.22167077763729581</c:v>
                </c:pt>
                <c:pt idx="7">
                  <c:v>0.1752799261192865</c:v>
                </c:pt>
                <c:pt idx="8">
                  <c:v>0.13858612392535771</c:v>
                </c:pt>
                <c:pt idx="9">
                  <c:v>0.10957875175721199</c:v>
                </c:pt>
                <c:pt idx="10">
                  <c:v>8.663779500314811E-2</c:v>
                </c:pt>
                <c:pt idx="11">
                  <c:v>6.8501380613974247E-2</c:v>
                </c:pt>
                <c:pt idx="12">
                  <c:v>5.416419894054162E-2</c:v>
                </c:pt>
                <c:pt idx="13">
                  <c:v>4.2829332646389655E-2</c:v>
                </c:pt>
                <c:pt idx="14">
                  <c:v>3.3867416003249162E-2</c:v>
                </c:pt>
                <c:pt idx="15">
                  <c:v>2.6784171766955377E-2</c:v>
                </c:pt>
                <c:pt idx="16">
                  <c:v>2.1175381682746401E-2</c:v>
                </c:pt>
                <c:pt idx="17">
                  <c:v>1.6746783238735994E-2</c:v>
                </c:pt>
                <c:pt idx="18">
                  <c:v>1.3241813034880978E-2</c:v>
                </c:pt>
                <c:pt idx="19">
                  <c:v>1.0470090556373823E-2</c:v>
                </c:pt>
              </c:numCache>
            </c:numRef>
          </c:xVal>
          <c:yVal>
            <c:numRef>
              <c:f>'2.5'!$Y$26:$Y$45</c:f>
              <c:numCache>
                <c:formatCode>General</c:formatCode>
                <c:ptCount val="20"/>
                <c:pt idx="0">
                  <c:v>48.805999999999997</c:v>
                </c:pt>
                <c:pt idx="1">
                  <c:v>39.935499999999998</c:v>
                </c:pt>
                <c:pt idx="2">
                  <c:v>33.061</c:v>
                </c:pt>
                <c:pt idx="3">
                  <c:v>27.8855</c:v>
                </c:pt>
                <c:pt idx="4">
                  <c:v>22.298000000000002</c:v>
                </c:pt>
                <c:pt idx="5">
                  <c:v>17.6325</c:v>
                </c:pt>
                <c:pt idx="6">
                  <c:v>15.286000000000001</c:v>
                </c:pt>
                <c:pt idx="7">
                  <c:v>11.936</c:v>
                </c:pt>
                <c:pt idx="8">
                  <c:v>10.047000000000001</c:v>
                </c:pt>
                <c:pt idx="9">
                  <c:v>7.4081999999999999</c:v>
                </c:pt>
                <c:pt idx="10">
                  <c:v>6.2060500000000003</c:v>
                </c:pt>
                <c:pt idx="11">
                  <c:v>4.8519000000000005</c:v>
                </c:pt>
                <c:pt idx="12">
                  <c:v>3.9467499999999998</c:v>
                </c:pt>
                <c:pt idx="13">
                  <c:v>2.9363999999999999</c:v>
                </c:pt>
                <c:pt idx="14">
                  <c:v>2.6295000000000002</c:v>
                </c:pt>
                <c:pt idx="15">
                  <c:v>2.3026</c:v>
                </c:pt>
                <c:pt idx="16">
                  <c:v>1.4397</c:v>
                </c:pt>
                <c:pt idx="17">
                  <c:v>1.1210499999999999</c:v>
                </c:pt>
                <c:pt idx="18">
                  <c:v>1.1410499999999999</c:v>
                </c:pt>
                <c:pt idx="19">
                  <c:v>0.80096999999999996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CA-4DE1-83F7-455260332361}"/>
            </c:ext>
          </c:extLst>
        </c:ser>
        <c:ser>
          <c:idx val="2"/>
          <c:order val="1"/>
          <c:tx>
            <c:v>Q/Qmf=12.5</c:v>
          </c:tx>
          <c:spPr>
            <a:ln w="25400" cap="rnd">
              <a:noFill/>
              <a:round/>
            </a:ln>
            <a:effectLst/>
          </c:spPr>
          <c:xVal>
            <c:numRef>
              <c:f>'2.5'!$V$13:$V$25</c:f>
              <c:numCache>
                <c:formatCode>General</c:formatCode>
                <c:ptCount val="13"/>
                <c:pt idx="0">
                  <c:v>19.199319903638422</c:v>
                </c:pt>
                <c:pt idx="1">
                  <c:v>15.182270097248272</c:v>
                </c:pt>
                <c:pt idx="2">
                  <c:v>12.005072726917797</c:v>
                </c:pt>
                <c:pt idx="3">
                  <c:v>9.4928458015971593</c:v>
                </c:pt>
                <c:pt idx="4">
                  <c:v>7.5065214864874523</c:v>
                </c:pt>
                <c:pt idx="5">
                  <c:v>5.9354110004271963</c:v>
                </c:pt>
                <c:pt idx="6">
                  <c:v>4.6934347047080314</c:v>
                </c:pt>
                <c:pt idx="7">
                  <c:v>3.7112681214407419</c:v>
                </c:pt>
                <c:pt idx="8">
                  <c:v>2.9345616977182254</c:v>
                </c:pt>
                <c:pt idx="9">
                  <c:v>2.3202756141863015</c:v>
                </c:pt>
                <c:pt idx="10">
                  <c:v>1.8346901096964392</c:v>
                </c:pt>
                <c:pt idx="11">
                  <c:v>1.4506827676726468</c:v>
                </c:pt>
                <c:pt idx="12">
                  <c:v>1.1471001975807531</c:v>
                </c:pt>
              </c:numCache>
            </c:numRef>
          </c:xVal>
          <c:yVal>
            <c:numRef>
              <c:f>'2.5'!$Y$13:$Y$25</c:f>
              <c:numCache>
                <c:formatCode>General</c:formatCode>
                <c:ptCount val="13"/>
                <c:pt idx="0">
                  <c:v>137.57999999999998</c:v>
                </c:pt>
                <c:pt idx="1">
                  <c:v>129.46499999999997</c:v>
                </c:pt>
                <c:pt idx="2">
                  <c:v>128.89499999999998</c:v>
                </c:pt>
                <c:pt idx="3">
                  <c:v>124.44499999999999</c:v>
                </c:pt>
                <c:pt idx="4">
                  <c:v>122.03999999999999</c:v>
                </c:pt>
                <c:pt idx="5">
                  <c:v>118.34</c:v>
                </c:pt>
                <c:pt idx="6">
                  <c:v>111.325</c:v>
                </c:pt>
                <c:pt idx="7">
                  <c:v>102.52500000000001</c:v>
                </c:pt>
                <c:pt idx="8">
                  <c:v>94.79</c:v>
                </c:pt>
                <c:pt idx="9">
                  <c:v>85.371499999999997</c:v>
                </c:pt>
                <c:pt idx="10">
                  <c:v>75.677500000000009</c:v>
                </c:pt>
                <c:pt idx="11">
                  <c:v>65.242999999999995</c:v>
                </c:pt>
                <c:pt idx="12">
                  <c:v>55.947499999999998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CA-4DE1-83F7-455260332361}"/>
            </c:ext>
          </c:extLst>
        </c:ser>
        <c:ser>
          <c:idx val="0"/>
          <c:order val="2"/>
          <c:tx>
            <c:v>Q/Qmf=12.5</c:v>
          </c:tx>
          <c:spPr>
            <a:ln w="2540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4.229246447469464E-2"/>
                  <c:y val="7.7104668825182951E-2"/>
                </c:manualLayout>
              </c:layout>
              <c:numFmt formatCode="General" sourceLinked="0"/>
            </c:trendlineLbl>
          </c:trendline>
          <c:xVal>
            <c:numRef>
              <c:f>'2.5'!$V$5:$V$12</c:f>
              <c:numCache>
                <c:formatCode>General</c:formatCode>
                <c:ptCount val="8"/>
                <c:pt idx="0">
                  <c:v>125.65323416807976</c:v>
                </c:pt>
                <c:pt idx="1">
                  <c:v>99.35915085508438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</c:numCache>
            </c:numRef>
          </c:xVal>
          <c:yVal>
            <c:numRef>
              <c:f>'2.5'!$Y$5:$Y$12</c:f>
              <c:numCache>
                <c:formatCode>General</c:formatCode>
                <c:ptCount val="8"/>
                <c:pt idx="0">
                  <c:v>4016.6</c:v>
                </c:pt>
                <c:pt idx="1">
                  <c:v>2545.1</c:v>
                </c:pt>
                <c:pt idx="2">
                  <c:v>1525.75</c:v>
                </c:pt>
                <c:pt idx="3">
                  <c:v>845.31500000000005</c:v>
                </c:pt>
                <c:pt idx="4">
                  <c:v>538.60500000000002</c:v>
                </c:pt>
                <c:pt idx="5">
                  <c:v>350.29499999999996</c:v>
                </c:pt>
                <c:pt idx="6">
                  <c:v>226.39499999999998</c:v>
                </c:pt>
                <c:pt idx="7">
                  <c:v>161.93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CA-4DE1-83F7-45526033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 val="autoZero"/>
        <c:crossBetween val="midCat"/>
      </c:valAx>
      <c:valAx>
        <c:axId val="54756332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Q/Qmf=10</c:v>
          </c:tx>
          <c:spPr>
            <a:ln w="2540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9.4333059810146891E-2"/>
                  <c:y val="0.11304407643969337"/>
                </c:manualLayout>
              </c:layout>
              <c:numFmt formatCode="General" sourceLinked="0"/>
            </c:trendlineLbl>
          </c:trendline>
          <c:xVal>
            <c:numRef>
              <c:f>'2'!$V$27:$V$45</c:f>
              <c:numCache>
                <c:formatCode>General</c:formatCode>
                <c:ptCount val="19"/>
                <c:pt idx="0">
                  <c:v>0.71721513083903787</c:v>
                </c:pt>
                <c:pt idx="1">
                  <c:v>0.56713077780154142</c:v>
                </c:pt>
                <c:pt idx="2">
                  <c:v>0.44842046339789504</c:v>
                </c:pt>
                <c:pt idx="3">
                  <c:v>0.35458109083516803</c:v>
                </c:pt>
                <c:pt idx="4">
                  <c:v>0.28036620038186505</c:v>
                </c:pt>
                <c:pt idx="5">
                  <c:v>0.22169172158831973</c:v>
                </c:pt>
                <c:pt idx="6">
                  <c:v>0.1752799261192865</c:v>
                </c:pt>
                <c:pt idx="7">
                  <c:v>0.1385965959008697</c:v>
                </c:pt>
                <c:pt idx="8">
                  <c:v>0.10958922373272394</c:v>
                </c:pt>
                <c:pt idx="9">
                  <c:v>8.6647219781108883E-2</c:v>
                </c:pt>
                <c:pt idx="10">
                  <c:v>6.8506616601730241E-2</c:v>
                </c:pt>
                <c:pt idx="11">
                  <c:v>5.4171529323399997E-2</c:v>
                </c:pt>
                <c:pt idx="12">
                  <c:v>4.2829332646389655E-2</c:v>
                </c:pt>
                <c:pt idx="13">
                  <c:v>3.3869510398351559E-2</c:v>
                </c:pt>
                <c:pt idx="14">
                  <c:v>2.6777888581648198E-2</c:v>
                </c:pt>
                <c:pt idx="15">
                  <c:v>2.1174334485195203E-2</c:v>
                </c:pt>
                <c:pt idx="16">
                  <c:v>1.6744688843633598E-2</c:v>
                </c:pt>
                <c:pt idx="17">
                  <c:v>1.3241813034880978E-2</c:v>
                </c:pt>
                <c:pt idx="18">
                  <c:v>1.046851976004703E-2</c:v>
                </c:pt>
              </c:numCache>
            </c:numRef>
          </c:xVal>
          <c:yVal>
            <c:numRef>
              <c:f>'2'!$Y$27:$Y$44</c:f>
              <c:numCache>
                <c:formatCode>General</c:formatCode>
                <c:ptCount val="18"/>
                <c:pt idx="0">
                  <c:v>49.956000000000003</c:v>
                </c:pt>
                <c:pt idx="1">
                  <c:v>43.057000000000002</c:v>
                </c:pt>
                <c:pt idx="2">
                  <c:v>36.106999999999999</c:v>
                </c:pt>
                <c:pt idx="3">
                  <c:v>28.997</c:v>
                </c:pt>
                <c:pt idx="4">
                  <c:v>24.670499999999997</c:v>
                </c:pt>
                <c:pt idx="5">
                  <c:v>19.768500000000003</c:v>
                </c:pt>
                <c:pt idx="6">
                  <c:v>16.1755</c:v>
                </c:pt>
                <c:pt idx="7">
                  <c:v>13.677</c:v>
                </c:pt>
                <c:pt idx="8">
                  <c:v>11.1555</c:v>
                </c:pt>
                <c:pt idx="9">
                  <c:v>8.9500999999999991</c:v>
                </c:pt>
                <c:pt idx="10">
                  <c:v>7.2523</c:v>
                </c:pt>
                <c:pt idx="11">
                  <c:v>5.8017000000000003</c:v>
                </c:pt>
                <c:pt idx="12">
                  <c:v>4.7005499999999998</c:v>
                </c:pt>
                <c:pt idx="13">
                  <c:v>3.71895</c:v>
                </c:pt>
                <c:pt idx="14">
                  <c:v>3.0360500000000004</c:v>
                </c:pt>
                <c:pt idx="15">
                  <c:v>2.3948</c:v>
                </c:pt>
                <c:pt idx="16">
                  <c:v>1.8237000000000001</c:v>
                </c:pt>
                <c:pt idx="17">
                  <c:v>1.3544499999999999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BE-420F-B39C-EE5549EDDDD4}"/>
            </c:ext>
          </c:extLst>
        </c:ser>
        <c:ser>
          <c:idx val="1"/>
          <c:order val="1"/>
          <c:tx>
            <c:v>Q/Qmf=10</c:v>
          </c:tx>
          <c:spPr>
            <a:ln w="25400" cap="rnd">
              <a:noFill/>
              <a:round/>
            </a:ln>
            <a:effectLst/>
          </c:spPr>
          <c:xVal>
            <c:numRef>
              <c:f>'2'!$V$13:$V$26</c:f>
              <c:numCache>
                <c:formatCode>General</c:formatCode>
                <c:ptCount val="14"/>
                <c:pt idx="0">
                  <c:v>19.199319903638422</c:v>
                </c:pt>
                <c:pt idx="1">
                  <c:v>15.182270097248272</c:v>
                </c:pt>
                <c:pt idx="2">
                  <c:v>12.005072726917797</c:v>
                </c:pt>
                <c:pt idx="3">
                  <c:v>9.4928458015971593</c:v>
                </c:pt>
                <c:pt idx="4">
                  <c:v>7.5065214864874523</c:v>
                </c:pt>
                <c:pt idx="5">
                  <c:v>5.935620439937435</c:v>
                </c:pt>
                <c:pt idx="6">
                  <c:v>4.6934347047080314</c:v>
                </c:pt>
                <c:pt idx="7">
                  <c:v>3.7112681214407419</c:v>
                </c:pt>
                <c:pt idx="8">
                  <c:v>2.934456977963106</c:v>
                </c:pt>
                <c:pt idx="9">
                  <c:v>2.3203803339414213</c:v>
                </c:pt>
                <c:pt idx="10">
                  <c:v>1.8346901096964392</c:v>
                </c:pt>
                <c:pt idx="11">
                  <c:v>1.4507874874277664</c:v>
                </c:pt>
                <c:pt idx="12">
                  <c:v>1.1471001975807531</c:v>
                </c:pt>
                <c:pt idx="13">
                  <c:v>0.90707204687098086</c:v>
                </c:pt>
              </c:numCache>
            </c:numRef>
          </c:xVal>
          <c:yVal>
            <c:numRef>
              <c:f>'2'!$Y$13:$Y$26</c:f>
              <c:numCache>
                <c:formatCode>General</c:formatCode>
                <c:ptCount val="14"/>
                <c:pt idx="0">
                  <c:v>136.01999999999998</c:v>
                </c:pt>
                <c:pt idx="1">
                  <c:v>129.13499999999999</c:v>
                </c:pt>
                <c:pt idx="2">
                  <c:v>130.845</c:v>
                </c:pt>
                <c:pt idx="3">
                  <c:v>129.11500000000001</c:v>
                </c:pt>
                <c:pt idx="4">
                  <c:v>126.29</c:v>
                </c:pt>
                <c:pt idx="5">
                  <c:v>123.43</c:v>
                </c:pt>
                <c:pt idx="6">
                  <c:v>115.17</c:v>
                </c:pt>
                <c:pt idx="7">
                  <c:v>106.015</c:v>
                </c:pt>
                <c:pt idx="8">
                  <c:v>99.921999999999997</c:v>
                </c:pt>
                <c:pt idx="9">
                  <c:v>91.394000000000005</c:v>
                </c:pt>
                <c:pt idx="10">
                  <c:v>81.664999999999992</c:v>
                </c:pt>
                <c:pt idx="11">
                  <c:v>75.960499999999996</c:v>
                </c:pt>
                <c:pt idx="12">
                  <c:v>67.292000000000002</c:v>
                </c:pt>
                <c:pt idx="13">
                  <c:v>57.924999999999997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BE-420F-B39C-EE5549EDDDD4}"/>
            </c:ext>
          </c:extLst>
        </c:ser>
        <c:ser>
          <c:idx val="8"/>
          <c:order val="2"/>
          <c:tx>
            <c:v>Q/Qmf=10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3.7726920730764064E-2"/>
                  <c:y val="0.1139955200144715"/>
                </c:manualLayout>
              </c:layout>
              <c:numFmt formatCode="General" sourceLinked="0"/>
            </c:trendlineLbl>
          </c:trendline>
          <c:xVal>
            <c:numRef>
              <c:f>'2'!$V$5:$V$12</c:f>
              <c:numCache>
                <c:formatCode>General</c:formatCode>
                <c:ptCount val="8"/>
                <c:pt idx="0">
                  <c:v>125.66370614359172</c:v>
                </c:pt>
                <c:pt idx="1">
                  <c:v>99.363339645289173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49.115659546222822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</c:numCache>
            </c:numRef>
          </c:xVal>
          <c:yVal>
            <c:numRef>
              <c:f>'2'!$Y$5:$Y$12</c:f>
              <c:numCache>
                <c:formatCode>General</c:formatCode>
                <c:ptCount val="8"/>
                <c:pt idx="0">
                  <c:v>4019.1000000000004</c:v>
                </c:pt>
                <c:pt idx="1">
                  <c:v>2833.65</c:v>
                </c:pt>
                <c:pt idx="2">
                  <c:v>1799.2</c:v>
                </c:pt>
                <c:pt idx="3">
                  <c:v>976.97</c:v>
                </c:pt>
                <c:pt idx="4">
                  <c:v>554.19499999999994</c:v>
                </c:pt>
                <c:pt idx="5">
                  <c:v>380.59500000000003</c:v>
                </c:pt>
                <c:pt idx="6">
                  <c:v>235.01499999999999</c:v>
                </c:pt>
                <c:pt idx="7">
                  <c:v>163.32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BE-420F-B39C-EE5549ED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 val="autoZero"/>
        <c:crossBetween val="midCat"/>
      </c:valAx>
      <c:valAx>
        <c:axId val="54756332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Q/Qmf=7.5</c:v>
          </c:tx>
          <c:spPr>
            <a:ln w="2540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6.4248010569046748E-2"/>
                  <c:y val="4.2226419366709601E-2"/>
                </c:manualLayout>
              </c:layout>
              <c:numFmt formatCode="General" sourceLinked="0"/>
            </c:trendlineLbl>
          </c:trendline>
          <c:xVal>
            <c:numRef>
              <c:f>'1.5'!$V$30:$V$45</c:f>
              <c:numCache>
                <c:formatCode>General</c:formatCode>
                <c:ptCount val="16"/>
                <c:pt idx="0">
                  <c:v>0.35458109083516803</c:v>
                </c:pt>
                <c:pt idx="1">
                  <c:v>0.28036620038186505</c:v>
                </c:pt>
                <c:pt idx="2">
                  <c:v>0.22169172158831973</c:v>
                </c:pt>
                <c:pt idx="3">
                  <c:v>0.17529039809479849</c:v>
                </c:pt>
                <c:pt idx="4">
                  <c:v>0.13860706787638169</c:v>
                </c:pt>
                <c:pt idx="5">
                  <c:v>0.10958922373272394</c:v>
                </c:pt>
                <c:pt idx="6">
                  <c:v>8.6654550163967253E-2</c:v>
                </c:pt>
                <c:pt idx="7">
                  <c:v>6.8520230169895779E-2</c:v>
                </c:pt>
                <c:pt idx="8">
                  <c:v>5.4176765311155985E-2</c:v>
                </c:pt>
                <c:pt idx="9">
                  <c:v>4.2832474239043239E-2</c:v>
                </c:pt>
                <c:pt idx="10">
                  <c:v>3.3868463200800364E-2</c:v>
                </c:pt>
                <c:pt idx="11">
                  <c:v>2.6779982976750594E-2</c:v>
                </c:pt>
                <c:pt idx="12">
                  <c:v>2.1174334485195203E-2</c:v>
                </c:pt>
                <c:pt idx="13">
                  <c:v>1.6742594448531205E-2</c:v>
                </c:pt>
                <c:pt idx="14">
                  <c:v>1.3237624244676191E-2</c:v>
                </c:pt>
                <c:pt idx="15">
                  <c:v>1.046820560078167E-2</c:v>
                </c:pt>
              </c:numCache>
            </c:numRef>
          </c:xVal>
          <c:yVal>
            <c:numRef>
              <c:f>'1.5'!$Y$30:$Y$45</c:f>
              <c:numCache>
                <c:formatCode>General</c:formatCode>
                <c:ptCount val="16"/>
                <c:pt idx="0">
                  <c:v>45.819500000000005</c:v>
                </c:pt>
                <c:pt idx="1">
                  <c:v>39.855000000000004</c:v>
                </c:pt>
                <c:pt idx="2">
                  <c:v>32.972999999999999</c:v>
                </c:pt>
                <c:pt idx="3">
                  <c:v>28.049500000000002</c:v>
                </c:pt>
                <c:pt idx="4">
                  <c:v>23.546500000000002</c:v>
                </c:pt>
                <c:pt idx="5">
                  <c:v>19.548000000000002</c:v>
                </c:pt>
                <c:pt idx="6">
                  <c:v>16.514499999999998</c:v>
                </c:pt>
                <c:pt idx="7">
                  <c:v>13.465</c:v>
                </c:pt>
                <c:pt idx="8">
                  <c:v>11.14</c:v>
                </c:pt>
                <c:pt idx="9">
                  <c:v>8.9896999999999991</c:v>
                </c:pt>
                <c:pt idx="10">
                  <c:v>7.3041</c:v>
                </c:pt>
                <c:pt idx="11">
                  <c:v>5.9377999999999993</c:v>
                </c:pt>
                <c:pt idx="12">
                  <c:v>4.5815999999999999</c:v>
                </c:pt>
                <c:pt idx="13">
                  <c:v>3.9439000000000002</c:v>
                </c:pt>
                <c:pt idx="14">
                  <c:v>3.109</c:v>
                </c:pt>
                <c:pt idx="15">
                  <c:v>2.5722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6DF-434D-9479-1A097875F44B}"/>
            </c:ext>
          </c:extLst>
        </c:ser>
        <c:ser>
          <c:idx val="1"/>
          <c:order val="1"/>
          <c:tx>
            <c:v>Q/Qmf=7.5</c:v>
          </c:tx>
          <c:spPr>
            <a:ln w="25400" cap="rnd">
              <a:noFill/>
              <a:round/>
            </a:ln>
            <a:effectLst/>
          </c:spPr>
          <c:xVal>
            <c:numRef>
              <c:f>'1.5'!$V$13:$V$29</c:f>
              <c:numCache>
                <c:formatCode>General</c:formatCode>
                <c:ptCount val="17"/>
                <c:pt idx="0">
                  <c:v>19.199319903638422</c:v>
                </c:pt>
                <c:pt idx="1">
                  <c:v>15.182270097248272</c:v>
                </c:pt>
                <c:pt idx="2">
                  <c:v>12.005072726917797</c:v>
                </c:pt>
                <c:pt idx="3">
                  <c:v>9.4929505213522773</c:v>
                </c:pt>
                <c:pt idx="4">
                  <c:v>7.5063120469772135</c:v>
                </c:pt>
                <c:pt idx="5">
                  <c:v>5.935620439937435</c:v>
                </c:pt>
                <c:pt idx="6">
                  <c:v>4.6934347047080314</c:v>
                </c:pt>
                <c:pt idx="7">
                  <c:v>3.7112681214407419</c:v>
                </c:pt>
                <c:pt idx="8">
                  <c:v>2.934456977963106</c:v>
                </c:pt>
                <c:pt idx="9">
                  <c:v>2.3203803339414213</c:v>
                </c:pt>
                <c:pt idx="10">
                  <c:v>1.834794829451559</c:v>
                </c:pt>
                <c:pt idx="11">
                  <c:v>1.4507874874277664</c:v>
                </c:pt>
                <c:pt idx="12">
                  <c:v>1.1472049173358729</c:v>
                </c:pt>
                <c:pt idx="13">
                  <c:v>0.9070615748954689</c:v>
                </c:pt>
                <c:pt idx="14">
                  <c:v>0.71722560281454972</c:v>
                </c:pt>
                <c:pt idx="15">
                  <c:v>0.56712030582602957</c:v>
                </c:pt>
                <c:pt idx="16">
                  <c:v>0.44842046339789504</c:v>
                </c:pt>
              </c:numCache>
            </c:numRef>
          </c:xVal>
          <c:yVal>
            <c:numRef>
              <c:f>'1.5'!$Y$13:$Y$29</c:f>
              <c:numCache>
                <c:formatCode>General</c:formatCode>
                <c:ptCount val="17"/>
                <c:pt idx="0">
                  <c:v>137.185</c:v>
                </c:pt>
                <c:pt idx="1">
                  <c:v>123.535</c:v>
                </c:pt>
                <c:pt idx="2">
                  <c:v>122.255</c:v>
                </c:pt>
                <c:pt idx="3">
                  <c:v>123.83500000000001</c:v>
                </c:pt>
                <c:pt idx="4">
                  <c:v>122.875</c:v>
                </c:pt>
                <c:pt idx="5">
                  <c:v>120.9</c:v>
                </c:pt>
                <c:pt idx="6">
                  <c:v>117.44</c:v>
                </c:pt>
                <c:pt idx="7">
                  <c:v>110.61</c:v>
                </c:pt>
                <c:pt idx="8">
                  <c:v>104.245</c:v>
                </c:pt>
                <c:pt idx="9">
                  <c:v>98.55449999999999</c:v>
                </c:pt>
                <c:pt idx="10">
                  <c:v>94.784999999999997</c:v>
                </c:pt>
                <c:pt idx="11">
                  <c:v>85.844999999999999</c:v>
                </c:pt>
                <c:pt idx="12">
                  <c:v>80.516999999999996</c:v>
                </c:pt>
                <c:pt idx="13">
                  <c:v>73.751499999999993</c:v>
                </c:pt>
                <c:pt idx="14">
                  <c:v>65.349500000000006</c:v>
                </c:pt>
                <c:pt idx="15">
                  <c:v>59.557000000000002</c:v>
                </c:pt>
                <c:pt idx="16">
                  <c:v>53.463500000000003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6DF-434D-9479-1A097875F44B}"/>
            </c:ext>
          </c:extLst>
        </c:ser>
        <c:ser>
          <c:idx val="7"/>
          <c:order val="2"/>
          <c:tx>
            <c:v>Q/Qmf=7.5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3.6159318867235356E-2"/>
                  <c:y val="9.3548002358624635E-2"/>
                </c:manualLayout>
              </c:layout>
              <c:numFmt formatCode="General" sourceLinked="0"/>
            </c:trendlineLbl>
          </c:trendline>
          <c:xVal>
            <c:numRef>
              <c:f>'1.5'!$V$5:$V$12</c:f>
              <c:numCache>
                <c:formatCode>General</c:formatCode>
                <c:ptCount val="8"/>
                <c:pt idx="0">
                  <c:v>125.65323416807976</c:v>
                </c:pt>
                <c:pt idx="1">
                  <c:v>99.363339645289173</c:v>
                </c:pt>
                <c:pt idx="2">
                  <c:v>78.562854685871159</c:v>
                </c:pt>
                <c:pt idx="3">
                  <c:v>62.118711539430983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</c:numCache>
            </c:numRef>
          </c:xVal>
          <c:yVal>
            <c:numRef>
              <c:f>'1.5'!$Y$5:$Y$12</c:f>
              <c:numCache>
                <c:formatCode>General</c:formatCode>
                <c:ptCount val="8"/>
                <c:pt idx="0">
                  <c:v>4130.55</c:v>
                </c:pt>
                <c:pt idx="1">
                  <c:v>3035.6000000000004</c:v>
                </c:pt>
                <c:pt idx="2">
                  <c:v>2025.5</c:v>
                </c:pt>
                <c:pt idx="3">
                  <c:v>1192.9000000000001</c:v>
                </c:pt>
                <c:pt idx="4">
                  <c:v>634.86</c:v>
                </c:pt>
                <c:pt idx="5">
                  <c:v>410.58500000000004</c:v>
                </c:pt>
                <c:pt idx="6">
                  <c:v>248.63</c:v>
                </c:pt>
                <c:pt idx="7">
                  <c:v>176.28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6DF-434D-9479-1A09787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 val="autoZero"/>
        <c:crossBetween val="midCat"/>
      </c:valAx>
      <c:valAx>
        <c:axId val="54756332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Q/Qmf=5</c:v>
          </c:tx>
          <c:spPr>
            <a:ln w="2540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2.5935446988759074E-3"/>
                  <c:y val="7.7484927780257454E-4"/>
                </c:manualLayout>
              </c:layout>
              <c:numFmt formatCode="General" sourceLinked="0"/>
            </c:trendlineLbl>
          </c:trendline>
          <c:xVal>
            <c:numRef>
              <c:f>'1'!$V$36:$V$45</c:f>
              <c:numCache>
                <c:formatCode>General</c:formatCode>
                <c:ptCount val="10"/>
                <c:pt idx="0">
                  <c:v>8.6658738954172046E-2</c:v>
                </c:pt>
                <c:pt idx="1">
                  <c:v>6.852337176254937E-2</c:v>
                </c:pt>
                <c:pt idx="2">
                  <c:v>5.4183048496463167E-2</c:v>
                </c:pt>
                <c:pt idx="3">
                  <c:v>4.2840851819452817E-2</c:v>
                </c:pt>
                <c:pt idx="4">
                  <c:v>3.3874746386107539E-2</c:v>
                </c:pt>
                <c:pt idx="5">
                  <c:v>2.6785218964506578E-2</c:v>
                </c:pt>
                <c:pt idx="6">
                  <c:v>2.1177476077848794E-2</c:v>
                </c:pt>
                <c:pt idx="7">
                  <c:v>1.6745736041184792E-2</c:v>
                </c:pt>
                <c:pt idx="8">
                  <c:v>1.3239718639778584E-2</c:v>
                </c:pt>
                <c:pt idx="9">
                  <c:v>1.0468100881026548E-2</c:v>
                </c:pt>
              </c:numCache>
            </c:numRef>
          </c:xVal>
          <c:yVal>
            <c:numRef>
              <c:f>'1'!$Y$36:$Y$45</c:f>
              <c:numCache>
                <c:formatCode>General</c:formatCode>
                <c:ptCount val="10"/>
                <c:pt idx="0">
                  <c:v>44.5745</c:v>
                </c:pt>
                <c:pt idx="1">
                  <c:v>38.527500000000003</c:v>
                </c:pt>
                <c:pt idx="2">
                  <c:v>33.073</c:v>
                </c:pt>
                <c:pt idx="3">
                  <c:v>28.752499999999998</c:v>
                </c:pt>
                <c:pt idx="4">
                  <c:v>23.691000000000003</c:v>
                </c:pt>
                <c:pt idx="5">
                  <c:v>19.6035</c:v>
                </c:pt>
                <c:pt idx="6">
                  <c:v>16.771999999999998</c:v>
                </c:pt>
                <c:pt idx="7">
                  <c:v>13.346</c:v>
                </c:pt>
                <c:pt idx="8">
                  <c:v>10.934999999999999</c:v>
                </c:pt>
                <c:pt idx="9">
                  <c:v>8.7040499999999987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6A1-4F5E-B746-AE94ABABC15C}"/>
            </c:ext>
          </c:extLst>
        </c:ser>
        <c:ser>
          <c:idx val="1"/>
          <c:order val="1"/>
          <c:tx>
            <c:v>Q/Qmf=5</c:v>
          </c:tx>
          <c:spPr>
            <a:ln w="25400" cap="rnd">
              <a:noFill/>
              <a:round/>
            </a:ln>
            <a:effectLst/>
          </c:spPr>
          <c:xVal>
            <c:numRef>
              <c:f>'1'!$V$13:$V$35</c:f>
              <c:numCache>
                <c:formatCode>General</c:formatCode>
                <c:ptCount val="23"/>
                <c:pt idx="0">
                  <c:v>19.199319903638422</c:v>
                </c:pt>
                <c:pt idx="1">
                  <c:v>15.182270097248272</c:v>
                </c:pt>
                <c:pt idx="2">
                  <c:v>12.005072726917797</c:v>
                </c:pt>
                <c:pt idx="3">
                  <c:v>9.4930552411073972</c:v>
                </c:pt>
                <c:pt idx="4">
                  <c:v>7.5065214864874523</c:v>
                </c:pt>
                <c:pt idx="5">
                  <c:v>5.935620439937435</c:v>
                </c:pt>
                <c:pt idx="6">
                  <c:v>4.6934347047080314</c:v>
                </c:pt>
                <c:pt idx="7">
                  <c:v>3.7112681214407419</c:v>
                </c:pt>
                <c:pt idx="8">
                  <c:v>2.9345616977182254</c:v>
                </c:pt>
                <c:pt idx="9">
                  <c:v>2.3203803339414213</c:v>
                </c:pt>
                <c:pt idx="10">
                  <c:v>1.834794829451559</c:v>
                </c:pt>
                <c:pt idx="11">
                  <c:v>1.4507874874277664</c:v>
                </c:pt>
                <c:pt idx="12">
                  <c:v>1.1471001975807531</c:v>
                </c:pt>
                <c:pt idx="13">
                  <c:v>0.90703015896893313</c:v>
                </c:pt>
                <c:pt idx="14">
                  <c:v>0.71721513083903787</c:v>
                </c:pt>
                <c:pt idx="15">
                  <c:v>0.56713077780154142</c:v>
                </c:pt>
                <c:pt idx="16">
                  <c:v>0.44843093537340706</c:v>
                </c:pt>
                <c:pt idx="17">
                  <c:v>0.35458109083516803</c:v>
                </c:pt>
                <c:pt idx="18">
                  <c:v>0.28036620038186505</c:v>
                </c:pt>
                <c:pt idx="19">
                  <c:v>0.22169172158831973</c:v>
                </c:pt>
                <c:pt idx="20">
                  <c:v>0.17529039809479849</c:v>
                </c:pt>
                <c:pt idx="21">
                  <c:v>0.13860706787638169</c:v>
                </c:pt>
                <c:pt idx="22">
                  <c:v>0.10959969570823591</c:v>
                </c:pt>
              </c:numCache>
            </c:numRef>
          </c:xVal>
          <c:yVal>
            <c:numRef>
              <c:f>'1'!$Y$13:$Y$35</c:f>
              <c:numCache>
                <c:formatCode>General</c:formatCode>
                <c:ptCount val="23"/>
                <c:pt idx="0">
                  <c:v>140.23000000000002</c:v>
                </c:pt>
                <c:pt idx="1">
                  <c:v>114.72499999999999</c:v>
                </c:pt>
                <c:pt idx="2">
                  <c:v>111.58500000000001</c:v>
                </c:pt>
                <c:pt idx="3">
                  <c:v>111.42500000000001</c:v>
                </c:pt>
                <c:pt idx="4">
                  <c:v>108.93</c:v>
                </c:pt>
                <c:pt idx="5">
                  <c:v>108.65</c:v>
                </c:pt>
                <c:pt idx="6">
                  <c:v>109.03</c:v>
                </c:pt>
                <c:pt idx="7">
                  <c:v>101.545</c:v>
                </c:pt>
                <c:pt idx="8">
                  <c:v>97.424999999999997</c:v>
                </c:pt>
                <c:pt idx="9">
                  <c:v>97.50200000000001</c:v>
                </c:pt>
                <c:pt idx="10">
                  <c:v>93.405000000000001</c:v>
                </c:pt>
                <c:pt idx="11">
                  <c:v>94.463999999999999</c:v>
                </c:pt>
                <c:pt idx="12">
                  <c:v>92.710000000000008</c:v>
                </c:pt>
                <c:pt idx="13">
                  <c:v>91.431999999999988</c:v>
                </c:pt>
                <c:pt idx="14">
                  <c:v>90.574999999999989</c:v>
                </c:pt>
                <c:pt idx="15">
                  <c:v>92.034499999999994</c:v>
                </c:pt>
                <c:pt idx="16">
                  <c:v>89.89500000000001</c:v>
                </c:pt>
                <c:pt idx="17">
                  <c:v>85.117500000000007</c:v>
                </c:pt>
                <c:pt idx="18">
                  <c:v>81.983499999999992</c:v>
                </c:pt>
                <c:pt idx="19">
                  <c:v>76.496000000000009</c:v>
                </c:pt>
                <c:pt idx="20">
                  <c:v>66.985500000000002</c:v>
                </c:pt>
                <c:pt idx="21">
                  <c:v>59.05</c:v>
                </c:pt>
                <c:pt idx="22">
                  <c:v>52.808500000000002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6A1-4F5E-B746-AE94ABABC15C}"/>
            </c:ext>
          </c:extLst>
        </c:ser>
        <c:ser>
          <c:idx val="5"/>
          <c:order val="2"/>
          <c:tx>
            <c:v>Q/Qmf=5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2061924602725655E-2"/>
                  <c:y val="8.82264470740204E-2"/>
                </c:manualLayout>
              </c:layout>
              <c:numFmt formatCode="General" sourceLinked="0"/>
            </c:trendlineLbl>
          </c:trendline>
          <c:xVal>
            <c:numRef>
              <c:f>'1'!$V$5:$V$12</c:f>
              <c:numCache>
                <c:formatCode>General</c:formatCode>
                <c:ptCount val="8"/>
                <c:pt idx="0">
                  <c:v>125.66370614359172</c:v>
                </c:pt>
                <c:pt idx="1">
                  <c:v>99.363339645289173</c:v>
                </c:pt>
                <c:pt idx="2">
                  <c:v>78.563901883422361</c:v>
                </c:pt>
                <c:pt idx="3">
                  <c:v>62.121853132084567</c:v>
                </c:pt>
                <c:pt idx="4">
                  <c:v>49.12089553397881</c:v>
                </c:pt>
                <c:pt idx="5">
                  <c:v>38.838462778779416</c:v>
                </c:pt>
                <c:pt idx="6">
                  <c:v>30.708020991289029</c:v>
                </c:pt>
                <c:pt idx="7">
                  <c:v>24.281369619595512</c:v>
                </c:pt>
              </c:numCache>
            </c:numRef>
          </c:xVal>
          <c:yVal>
            <c:numRef>
              <c:f>'1'!$Y$5:$Y$12</c:f>
              <c:numCache>
                <c:formatCode>General</c:formatCode>
                <c:ptCount val="8"/>
                <c:pt idx="0">
                  <c:v>4436.25</c:v>
                </c:pt>
                <c:pt idx="1">
                  <c:v>3321.45</c:v>
                </c:pt>
                <c:pt idx="2">
                  <c:v>2243.3500000000004</c:v>
                </c:pt>
                <c:pt idx="3">
                  <c:v>1456.1999999999998</c:v>
                </c:pt>
                <c:pt idx="4">
                  <c:v>859.41</c:v>
                </c:pt>
                <c:pt idx="5">
                  <c:v>456.44499999999999</c:v>
                </c:pt>
                <c:pt idx="6">
                  <c:v>299.435</c:v>
                </c:pt>
                <c:pt idx="7">
                  <c:v>206.11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A1-4F5E-B746-AE94ABAB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 val="autoZero"/>
        <c:crossBetween val="midCat"/>
      </c:valAx>
      <c:valAx>
        <c:axId val="54756332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Q/Qmf=3.75</c:v>
          </c:tx>
          <c:spPr>
            <a:ln w="25400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0381347812053091"/>
                  <c:y val="7.4878370478911382E-2"/>
                </c:manualLayout>
              </c:layout>
              <c:numFmt formatCode="General" sourceLinked="0"/>
            </c:trendlineLbl>
          </c:trendline>
          <c:xVal>
            <c:numRef>
              <c:f>'0.75'!$V$42:$V$45</c:f>
              <c:numCache>
                <c:formatCode>General</c:formatCode>
                <c:ptCount val="4"/>
                <c:pt idx="0">
                  <c:v>2.1180617670502385E-2</c:v>
                </c:pt>
                <c:pt idx="1">
                  <c:v>1.6747830436287185E-2</c:v>
                </c:pt>
                <c:pt idx="2">
                  <c:v>1.3241813034880978E-2</c:v>
                </c:pt>
                <c:pt idx="3">
                  <c:v>1.0470614155149421E-2</c:v>
                </c:pt>
              </c:numCache>
            </c:numRef>
          </c:xVal>
          <c:yVal>
            <c:numRef>
              <c:f>'0.75'!$Y$42:$Y$45</c:f>
              <c:numCache>
                <c:formatCode>General</c:formatCode>
                <c:ptCount val="4"/>
                <c:pt idx="0">
                  <c:v>50.17</c:v>
                </c:pt>
                <c:pt idx="1">
                  <c:v>42.667000000000002</c:v>
                </c:pt>
                <c:pt idx="2">
                  <c:v>35.110500000000002</c:v>
                </c:pt>
                <c:pt idx="3">
                  <c:v>30.032499999999999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16-42EC-8970-5B17525776E1}"/>
            </c:ext>
          </c:extLst>
        </c:ser>
        <c:ser>
          <c:idx val="1"/>
          <c:order val="1"/>
          <c:tx>
            <c:v>Q/Qmf=3.75</c:v>
          </c:tx>
          <c:spPr>
            <a:ln w="25400" cap="rnd">
              <a:noFill/>
              <a:round/>
            </a:ln>
            <a:effectLst/>
          </c:spPr>
          <c:xVal>
            <c:numRef>
              <c:f>'0.75'!$V$13:$V$41</c:f>
              <c:numCache>
                <c:formatCode>General</c:formatCode>
                <c:ptCount val="29"/>
                <c:pt idx="0">
                  <c:v>19.199319903638422</c:v>
                </c:pt>
                <c:pt idx="1">
                  <c:v>15.182270097248272</c:v>
                </c:pt>
                <c:pt idx="2">
                  <c:v>12.005072726917797</c:v>
                </c:pt>
                <c:pt idx="3">
                  <c:v>9.4930552411073972</c:v>
                </c:pt>
                <c:pt idx="4">
                  <c:v>7.5064167667323316</c:v>
                </c:pt>
                <c:pt idx="5">
                  <c:v>5.935620439937435</c:v>
                </c:pt>
                <c:pt idx="6">
                  <c:v>4.6934347047080314</c:v>
                </c:pt>
                <c:pt idx="7">
                  <c:v>3.7112681214407419</c:v>
                </c:pt>
                <c:pt idx="8">
                  <c:v>2.934456977963106</c:v>
                </c:pt>
                <c:pt idx="9">
                  <c:v>2.3203803339414213</c:v>
                </c:pt>
                <c:pt idx="10">
                  <c:v>1.834794829451559</c:v>
                </c:pt>
                <c:pt idx="11">
                  <c:v>1.4507874874277664</c:v>
                </c:pt>
                <c:pt idx="12">
                  <c:v>1.1471001975807531</c:v>
                </c:pt>
                <c:pt idx="13">
                  <c:v>0.9070615748954689</c:v>
                </c:pt>
                <c:pt idx="14">
                  <c:v>0.71722560281454972</c:v>
                </c:pt>
                <c:pt idx="15">
                  <c:v>0.56713077780154142</c:v>
                </c:pt>
                <c:pt idx="16">
                  <c:v>0.44843093537340706</c:v>
                </c:pt>
                <c:pt idx="17">
                  <c:v>0.35458109083516803</c:v>
                </c:pt>
                <c:pt idx="18">
                  <c:v>0.28037667235737707</c:v>
                </c:pt>
                <c:pt idx="19">
                  <c:v>0.22170219356383172</c:v>
                </c:pt>
                <c:pt idx="20">
                  <c:v>0.17529039809479849</c:v>
                </c:pt>
                <c:pt idx="21">
                  <c:v>0.13861753985189365</c:v>
                </c:pt>
                <c:pt idx="22">
                  <c:v>0.10959969570823591</c:v>
                </c:pt>
                <c:pt idx="23">
                  <c:v>8.6661880546825637E-2</c:v>
                </c:pt>
                <c:pt idx="24">
                  <c:v>6.8524418960100572E-2</c:v>
                </c:pt>
                <c:pt idx="25">
                  <c:v>5.4184095694014361E-2</c:v>
                </c:pt>
                <c:pt idx="26">
                  <c:v>4.2843993412106401E-2</c:v>
                </c:pt>
                <c:pt idx="27">
                  <c:v>3.3876840781209935E-2</c:v>
                </c:pt>
                <c:pt idx="28">
                  <c:v>2.6786266162057773E-2</c:v>
                </c:pt>
              </c:numCache>
            </c:numRef>
          </c:xVal>
          <c:yVal>
            <c:numRef>
              <c:f>'0.75'!$Y$13:$Y$41</c:f>
              <c:numCache>
                <c:formatCode>General</c:formatCode>
                <c:ptCount val="29"/>
                <c:pt idx="0">
                  <c:v>159.435</c:v>
                </c:pt>
                <c:pt idx="1">
                  <c:v>118.1</c:v>
                </c:pt>
                <c:pt idx="2">
                  <c:v>104.66</c:v>
                </c:pt>
                <c:pt idx="3">
                  <c:v>101.3125</c:v>
                </c:pt>
                <c:pt idx="4">
                  <c:v>99.448499999999996</c:v>
                </c:pt>
                <c:pt idx="5">
                  <c:v>101.20400000000001</c:v>
                </c:pt>
                <c:pt idx="6">
                  <c:v>101.78999999999999</c:v>
                </c:pt>
                <c:pt idx="7">
                  <c:v>99.608000000000004</c:v>
                </c:pt>
                <c:pt idx="8">
                  <c:v>100.179</c:v>
                </c:pt>
                <c:pt idx="9">
                  <c:v>99.555499999999995</c:v>
                </c:pt>
                <c:pt idx="10">
                  <c:v>101.511</c:v>
                </c:pt>
                <c:pt idx="11">
                  <c:v>98.591999999999999</c:v>
                </c:pt>
                <c:pt idx="12">
                  <c:v>102.44499999999999</c:v>
                </c:pt>
                <c:pt idx="13">
                  <c:v>106.38499999999999</c:v>
                </c:pt>
                <c:pt idx="14">
                  <c:v>115.98</c:v>
                </c:pt>
                <c:pt idx="15">
                  <c:v>121.255</c:v>
                </c:pt>
                <c:pt idx="16">
                  <c:v>132.24</c:v>
                </c:pt>
                <c:pt idx="17">
                  <c:v>133.11000000000001</c:v>
                </c:pt>
                <c:pt idx="18">
                  <c:v>136.285</c:v>
                </c:pt>
                <c:pt idx="19">
                  <c:v>136.55000000000001</c:v>
                </c:pt>
                <c:pt idx="20">
                  <c:v>132.465</c:v>
                </c:pt>
                <c:pt idx="21">
                  <c:v>126.075</c:v>
                </c:pt>
                <c:pt idx="22">
                  <c:v>118.55</c:v>
                </c:pt>
                <c:pt idx="23">
                  <c:v>108.19</c:v>
                </c:pt>
                <c:pt idx="24">
                  <c:v>97.269499999999994</c:v>
                </c:pt>
                <c:pt idx="25">
                  <c:v>87.246499999999997</c:v>
                </c:pt>
                <c:pt idx="26">
                  <c:v>76.368499999999997</c:v>
                </c:pt>
                <c:pt idx="27">
                  <c:v>68.218500000000006</c:v>
                </c:pt>
                <c:pt idx="28">
                  <c:v>57.734999999999999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016-42EC-8970-5B17525776E1}"/>
            </c:ext>
          </c:extLst>
        </c:ser>
        <c:ser>
          <c:idx val="4"/>
          <c:order val="2"/>
          <c:tx>
            <c:v>Q/Qmf=3.75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7.0496830163342752E-2"/>
                  <c:y val="0.17756771531406954"/>
                </c:manualLayout>
              </c:layout>
              <c:numFmt formatCode="General" sourceLinked="0"/>
            </c:trendlineLbl>
          </c:trendline>
          <c:xVal>
            <c:numRef>
              <c:f>'0.75'!$V$5:$V$12</c:f>
              <c:numCache>
                <c:formatCode>General</c:formatCode>
                <c:ptCount val="8"/>
                <c:pt idx="0">
                  <c:v>125.65323416807976</c:v>
                </c:pt>
                <c:pt idx="1">
                  <c:v>99.358103657533178</c:v>
                </c:pt>
                <c:pt idx="2">
                  <c:v>78.562854685871159</c:v>
                </c:pt>
                <c:pt idx="3">
                  <c:v>62.124994724738158</c:v>
                </c:pt>
                <c:pt idx="4">
                  <c:v>49.117753941325219</c:v>
                </c:pt>
                <c:pt idx="5">
                  <c:v>38.836368383677026</c:v>
                </c:pt>
                <c:pt idx="6">
                  <c:v>30.708020991289029</c:v>
                </c:pt>
                <c:pt idx="7">
                  <c:v>24.280322422044318</c:v>
                </c:pt>
              </c:numCache>
            </c:numRef>
          </c:xVal>
          <c:yVal>
            <c:numRef>
              <c:f>'0.75'!$Y$5:$Y$12</c:f>
              <c:numCache>
                <c:formatCode>General</c:formatCode>
                <c:ptCount val="8"/>
                <c:pt idx="0">
                  <c:v>4743.25</c:v>
                </c:pt>
                <c:pt idx="1">
                  <c:v>3627.7</c:v>
                </c:pt>
                <c:pt idx="2">
                  <c:v>2585.85</c:v>
                </c:pt>
                <c:pt idx="3">
                  <c:v>1722</c:v>
                </c:pt>
                <c:pt idx="4">
                  <c:v>1117.95</c:v>
                </c:pt>
                <c:pt idx="5">
                  <c:v>643.53499999999997</c:v>
                </c:pt>
                <c:pt idx="6">
                  <c:v>383.12</c:v>
                </c:pt>
                <c:pt idx="7">
                  <c:v>238.375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16-42EC-8970-5B175257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 val="autoZero"/>
        <c:crossBetween val="midCat"/>
      </c:valAx>
      <c:valAx>
        <c:axId val="54756332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Q/Qmf=2.5</c:v>
          </c:tx>
          <c:spPr>
            <a:ln w="25400">
              <a:noFill/>
            </a:ln>
          </c:spPr>
          <c:xVal>
            <c:numRef>
              <c:f>'0.5'!$V$13:$V$45</c:f>
              <c:numCache>
                <c:formatCode>General</c:formatCode>
                <c:ptCount val="33"/>
                <c:pt idx="0">
                  <c:v>19.199319903638422</c:v>
                </c:pt>
                <c:pt idx="1">
                  <c:v>15.182270097248272</c:v>
                </c:pt>
                <c:pt idx="2">
                  <c:v>12.005072726917797</c:v>
                </c:pt>
                <c:pt idx="3">
                  <c:v>9.4931599608625188</c:v>
                </c:pt>
                <c:pt idx="4">
                  <c:v>7.5065214864874523</c:v>
                </c:pt>
                <c:pt idx="5">
                  <c:v>5.9357251596925549</c:v>
                </c:pt>
                <c:pt idx="6">
                  <c:v>4.6935394244631512</c:v>
                </c:pt>
                <c:pt idx="7">
                  <c:v>3.7111634016856225</c:v>
                </c:pt>
                <c:pt idx="8">
                  <c:v>2.934456977963106</c:v>
                </c:pt>
                <c:pt idx="9">
                  <c:v>2.3204850536965411</c:v>
                </c:pt>
                <c:pt idx="10">
                  <c:v>1.834794829451559</c:v>
                </c:pt>
                <c:pt idx="11">
                  <c:v>1.4507874874277664</c:v>
                </c:pt>
                <c:pt idx="12">
                  <c:v>1.1471001975807531</c:v>
                </c:pt>
                <c:pt idx="13">
                  <c:v>0.90708251884649305</c:v>
                </c:pt>
                <c:pt idx="14">
                  <c:v>0.71722560281454972</c:v>
                </c:pt>
                <c:pt idx="15">
                  <c:v>0.56712030582602957</c:v>
                </c:pt>
                <c:pt idx="16">
                  <c:v>0.44843093537340706</c:v>
                </c:pt>
                <c:pt idx="17">
                  <c:v>0.35458109083516803</c:v>
                </c:pt>
                <c:pt idx="18">
                  <c:v>0.28037667235737707</c:v>
                </c:pt>
                <c:pt idx="19">
                  <c:v>0.22169172158831973</c:v>
                </c:pt>
                <c:pt idx="20">
                  <c:v>0.17530087007031045</c:v>
                </c:pt>
                <c:pt idx="21">
                  <c:v>0.13860706787638169</c:v>
                </c:pt>
                <c:pt idx="22">
                  <c:v>0.10959969570823591</c:v>
                </c:pt>
                <c:pt idx="23">
                  <c:v>8.6662927744376839E-2</c:v>
                </c:pt>
                <c:pt idx="24">
                  <c:v>6.8526513355202948E-2</c:v>
                </c:pt>
                <c:pt idx="25">
                  <c:v>5.4185142891565549E-2</c:v>
                </c:pt>
                <c:pt idx="26">
                  <c:v>4.2845040609657596E-2</c:v>
                </c:pt>
                <c:pt idx="27">
                  <c:v>3.3876840781209935E-2</c:v>
                </c:pt>
                <c:pt idx="28">
                  <c:v>2.6785218964506578E-2</c:v>
                </c:pt>
                <c:pt idx="29">
                  <c:v>2.1180617670502385E-2</c:v>
                </c:pt>
                <c:pt idx="30">
                  <c:v>1.6747830436287185E-2</c:v>
                </c:pt>
                <c:pt idx="31">
                  <c:v>1.3242860232432175E-2</c:v>
                </c:pt>
                <c:pt idx="32">
                  <c:v>1.047134719343526E-2</c:v>
                </c:pt>
              </c:numCache>
            </c:numRef>
          </c:xVal>
          <c:yVal>
            <c:numRef>
              <c:f>'0.5'!$Y$13:$Y$45</c:f>
              <c:numCache>
                <c:formatCode>General</c:formatCode>
                <c:ptCount val="33"/>
                <c:pt idx="0">
                  <c:v>256.35500000000002</c:v>
                </c:pt>
                <c:pt idx="1">
                  <c:v>229.4</c:v>
                </c:pt>
                <c:pt idx="2">
                  <c:v>141.23500000000001</c:v>
                </c:pt>
                <c:pt idx="3">
                  <c:v>122.34</c:v>
                </c:pt>
                <c:pt idx="4">
                  <c:v>112.85</c:v>
                </c:pt>
                <c:pt idx="5">
                  <c:v>119.14</c:v>
                </c:pt>
                <c:pt idx="6">
                  <c:v>127.44</c:v>
                </c:pt>
                <c:pt idx="7">
                  <c:v>118.985</c:v>
                </c:pt>
                <c:pt idx="8">
                  <c:v>114.485</c:v>
                </c:pt>
                <c:pt idx="9">
                  <c:v>130.22</c:v>
                </c:pt>
                <c:pt idx="10">
                  <c:v>133.89499999999998</c:v>
                </c:pt>
                <c:pt idx="11">
                  <c:v>141.535</c:v>
                </c:pt>
                <c:pt idx="12">
                  <c:v>146.32499999999999</c:v>
                </c:pt>
                <c:pt idx="13">
                  <c:v>160.92000000000002</c:v>
                </c:pt>
                <c:pt idx="14">
                  <c:v>173.76999999999998</c:v>
                </c:pt>
                <c:pt idx="15">
                  <c:v>192.05</c:v>
                </c:pt>
                <c:pt idx="16">
                  <c:v>193.25</c:v>
                </c:pt>
                <c:pt idx="17">
                  <c:v>204.57999999999998</c:v>
                </c:pt>
                <c:pt idx="18">
                  <c:v>219.20499999999998</c:v>
                </c:pt>
                <c:pt idx="19">
                  <c:v>239.22499999999999</c:v>
                </c:pt>
                <c:pt idx="20">
                  <c:v>239.13499999999999</c:v>
                </c:pt>
                <c:pt idx="21">
                  <c:v>233.42000000000002</c:v>
                </c:pt>
                <c:pt idx="22">
                  <c:v>239.59</c:v>
                </c:pt>
                <c:pt idx="23">
                  <c:v>232.72500000000002</c:v>
                </c:pt>
                <c:pt idx="24">
                  <c:v>235.61</c:v>
                </c:pt>
                <c:pt idx="25">
                  <c:v>228.29000000000002</c:v>
                </c:pt>
                <c:pt idx="26">
                  <c:v>216.17500000000001</c:v>
                </c:pt>
                <c:pt idx="27">
                  <c:v>206.495</c:v>
                </c:pt>
                <c:pt idx="28">
                  <c:v>190.70999999999998</c:v>
                </c:pt>
                <c:pt idx="29">
                  <c:v>180.92500000000001</c:v>
                </c:pt>
                <c:pt idx="30">
                  <c:v>172.56</c:v>
                </c:pt>
                <c:pt idx="31">
                  <c:v>145.33500000000001</c:v>
                </c:pt>
                <c:pt idx="32">
                  <c:v>130.03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71-4AA9-A90D-268D6EB98667}"/>
            </c:ext>
          </c:extLst>
        </c:ser>
        <c:ser>
          <c:idx val="3"/>
          <c:order val="1"/>
          <c:tx>
            <c:v>Q/Qmf=2.5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4956083135656265E-2"/>
                  <c:y val="0.10487296755330593"/>
                </c:manualLayout>
              </c:layout>
              <c:numFmt formatCode="General" sourceLinked="0"/>
            </c:trendlineLbl>
          </c:trendline>
          <c:xVal>
            <c:numRef>
              <c:f>'0.5'!$V$5:$V$12</c:f>
              <c:numCache>
                <c:formatCode>General</c:formatCode>
                <c:ptCount val="8"/>
                <c:pt idx="0">
                  <c:v>125.65323416807976</c:v>
                </c:pt>
                <c:pt idx="1">
                  <c:v>99.354962064879601</c:v>
                </c:pt>
                <c:pt idx="2">
                  <c:v>78.562854685871159</c:v>
                </c:pt>
                <c:pt idx="3">
                  <c:v>62.121853132084567</c:v>
                </c:pt>
                <c:pt idx="4">
                  <c:v>49.118801138876414</c:v>
                </c:pt>
                <c:pt idx="5">
                  <c:v>38.838462778779416</c:v>
                </c:pt>
                <c:pt idx="6">
                  <c:v>30.710115386391422</c:v>
                </c:pt>
                <c:pt idx="7">
                  <c:v>24.280322422044318</c:v>
                </c:pt>
              </c:numCache>
            </c:numRef>
          </c:xVal>
          <c:yVal>
            <c:numRef>
              <c:f>'0.5'!$Y$5:$Y$12</c:f>
              <c:numCache>
                <c:formatCode>General</c:formatCode>
                <c:ptCount val="8"/>
                <c:pt idx="0">
                  <c:v>5037.05</c:v>
                </c:pt>
                <c:pt idx="1">
                  <c:v>3971.2</c:v>
                </c:pt>
                <c:pt idx="2">
                  <c:v>2956.6</c:v>
                </c:pt>
                <c:pt idx="3">
                  <c:v>2141</c:v>
                </c:pt>
                <c:pt idx="4">
                  <c:v>1516.15</c:v>
                </c:pt>
                <c:pt idx="5">
                  <c:v>905.91000000000008</c:v>
                </c:pt>
                <c:pt idx="6">
                  <c:v>468.245</c:v>
                </c:pt>
                <c:pt idx="7">
                  <c:v>346.22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C71-4AA9-A90D-268D6EB9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167"/>
        <c:axId val="547563327"/>
      </c:scatterChart>
      <c:valAx>
        <c:axId val="124830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327"/>
        <c:crosses val="autoZero"/>
        <c:crossBetween val="midCat"/>
      </c:valAx>
      <c:valAx>
        <c:axId val="54756332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Torque</a:t>
                </a:r>
                <a:r>
                  <a:rPr lang="en-US" sz="2400" b="1" baseline="0"/>
                  <a:t> (uN-m)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167"/>
        <c:crossesAt val="1.0000000000000002E-2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8DE7FB-FC04-474D-8400-EDDD3AE74834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C34CD6-9C33-4814-AAFD-842880B858EA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0A8357-7F89-4543-B291-3FCD4F61D644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B0902E-75E3-460B-9ED2-EE4B573866A3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AF5AF0-C1D5-48CA-AE01-23F2C514C84A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4BFB39-D945-4E48-9D2D-44F93C90E80C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10943E-24EB-4604-A2A2-65F4607F6D1B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AB335E-6AA5-46E5-9183-0C1730B92F1A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6C65E6-A2ED-44A0-AF02-86BC2A5880D8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3D71F2-0FDE-4EA2-B242-E05C457D4BF8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9723FB-A3C1-479C-8C9C-DEF67DB497C6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07CA6-C528-426A-8800-5F1E7FF3F5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F6FD7-9663-4D74-9082-51660509C8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634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1891E-D211-4067-A0F8-ED33FC447A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3</xdr:col>
      <xdr:colOff>657652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EAB639-9CA3-4F8F-9ACC-AB16ECCF7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2631232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48717-3B1C-4095-B24D-3AFD41BED1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4375A-A806-4925-9D90-22034BE77D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57385-F489-463F-BA93-C36BE7FE00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947AE-DF07-4BE8-B8A1-A2C8579976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08BDF-BFC3-4494-9A16-CE3FA42F86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5747C-C1D6-48C4-A3EF-FA0C28F503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308D4-EF0C-4E2C-9030-556BB0670E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95BB1-1AB7-4DAB-9B27-EF8A386EFD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CE29-FC08-4D23-8B7E-50F1BA4CBA1B}">
  <dimension ref="A1:Y45"/>
  <sheetViews>
    <sheetView workbookViewId="0">
      <selection activeCell="T5" sqref="T5"/>
    </sheetView>
  </sheetViews>
  <sheetFormatPr baseColWidth="10" defaultColWidth="8.83203125" defaultRowHeight="15" x14ac:dyDescent="0.2"/>
  <cols>
    <col min="5" max="5" width="20.1640625" bestFit="1" customWidth="1"/>
    <col min="9" max="9" width="22" bestFit="1" customWidth="1"/>
    <col min="18" max="18" width="22" bestFit="1" customWidth="1"/>
    <col min="22" max="22" width="20.1640625" bestFit="1" customWidth="1"/>
    <col min="24" max="24" width="10.6640625" bestFit="1" customWidth="1"/>
    <col min="25" max="25" width="12" bestFit="1" customWidth="1"/>
    <col min="28" max="28" width="20.1640625" bestFit="1" customWidth="1"/>
    <col min="29" max="29" width="10.1640625" bestFit="1" customWidth="1"/>
  </cols>
  <sheetData>
    <row r="1" spans="1:25" x14ac:dyDescent="0.2">
      <c r="A1" t="s">
        <v>18</v>
      </c>
      <c r="K1" t="s">
        <v>19</v>
      </c>
      <c r="T1" t="s">
        <v>18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X2" s="2" t="s">
        <v>20</v>
      </c>
      <c r="Y2" s="2" t="s">
        <v>22</v>
      </c>
    </row>
    <row r="3" spans="1:25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5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</row>
    <row r="5" spans="1:25" x14ac:dyDescent="0.2">
      <c r="A5">
        <v>1</v>
      </c>
      <c r="B5">
        <v>7.7657000000000004E-3</v>
      </c>
      <c r="C5">
        <v>7252.5</v>
      </c>
      <c r="D5">
        <v>1199.9000000000001</v>
      </c>
      <c r="E5">
        <f>2*PI()*D5/60</f>
        <v>125.65323416807976</v>
      </c>
      <c r="F5">
        <v>609.29999999999995</v>
      </c>
      <c r="G5">
        <v>328</v>
      </c>
      <c r="H5">
        <v>199.75</v>
      </c>
      <c r="I5">
        <v>1</v>
      </c>
      <c r="K5">
        <v>1</v>
      </c>
      <c r="L5">
        <v>7.8062000000000001E-3</v>
      </c>
      <c r="M5">
        <v>5217.6000000000004</v>
      </c>
      <c r="N5">
        <v>0.1</v>
      </c>
      <c r="O5" s="1">
        <v>5260000</v>
      </c>
      <c r="P5">
        <v>2.7300000000000001E-2</v>
      </c>
      <c r="Q5">
        <v>143.69999999999999</v>
      </c>
      <c r="R5">
        <v>600</v>
      </c>
      <c r="T5">
        <v>7252.5</v>
      </c>
      <c r="U5">
        <v>1199.9000000000001</v>
      </c>
      <c r="V5">
        <f>2*PI()*U5/60</f>
        <v>125.65323416807976</v>
      </c>
      <c r="W5">
        <v>7450.9</v>
      </c>
      <c r="X5">
        <f>AVERAGE(T5,W5)</f>
        <v>7351.7</v>
      </c>
      <c r="Y5">
        <f>STDEV(T5,W5)</f>
        <v>140.28998538741075</v>
      </c>
    </row>
    <row r="6" spans="1:25" x14ac:dyDescent="0.2">
      <c r="A6">
        <v>2</v>
      </c>
      <c r="B6">
        <v>7.6762000000000002E-3</v>
      </c>
      <c r="C6">
        <v>6554.3</v>
      </c>
      <c r="D6">
        <v>948.69</v>
      </c>
      <c r="E6">
        <f t="shared" ref="E6:E45" si="0">2*PI()*D6/60</f>
        <v>99.346584484470029</v>
      </c>
      <c r="F6">
        <v>696.49</v>
      </c>
      <c r="G6">
        <v>259</v>
      </c>
      <c r="H6">
        <v>180.52</v>
      </c>
      <c r="I6">
        <v>1.173</v>
      </c>
      <c r="K6">
        <v>2</v>
      </c>
      <c r="L6">
        <v>7.8259000000000002E-3</v>
      </c>
      <c r="M6">
        <v>5182.5</v>
      </c>
      <c r="N6">
        <v>0.12647</v>
      </c>
      <c r="O6" s="1">
        <v>4131100</v>
      </c>
      <c r="P6">
        <v>3.4599999999999999E-2</v>
      </c>
      <c r="Q6">
        <v>142.72999999999999</v>
      </c>
      <c r="R6">
        <v>511.3</v>
      </c>
      <c r="T6">
        <v>6554.3</v>
      </c>
      <c r="U6">
        <v>948.69</v>
      </c>
      <c r="V6">
        <f t="shared" ref="V6:V45" si="1">2*PI()*U6/60</f>
        <v>99.346584484470029</v>
      </c>
      <c r="W6">
        <v>6805.4</v>
      </c>
      <c r="X6">
        <f t="shared" ref="X6:X45" si="2">AVERAGE(T6,W6)</f>
        <v>6679.85</v>
      </c>
      <c r="Y6">
        <f t="shared" ref="Y6:Y45" si="3">STDEV(T6,W6)</f>
        <v>177.55451275594172</v>
      </c>
    </row>
    <row r="7" spans="1:25" x14ac:dyDescent="0.2">
      <c r="A7">
        <v>3</v>
      </c>
      <c r="B7">
        <v>7.0051999999999996E-3</v>
      </c>
      <c r="C7">
        <v>6231</v>
      </c>
      <c r="D7">
        <v>750.22</v>
      </c>
      <c r="E7">
        <f t="shared" si="0"/>
        <v>78.562854685871159</v>
      </c>
      <c r="F7">
        <v>837.29</v>
      </c>
      <c r="G7">
        <v>205</v>
      </c>
      <c r="H7">
        <v>171.61</v>
      </c>
      <c r="I7">
        <v>1.377</v>
      </c>
      <c r="K7">
        <v>3</v>
      </c>
      <c r="L7">
        <v>7.8172999999999992E-3</v>
      </c>
      <c r="M7">
        <v>5171.3999999999996</v>
      </c>
      <c r="N7">
        <v>0.15994</v>
      </c>
      <c r="O7" s="1">
        <v>3259600</v>
      </c>
      <c r="P7">
        <v>4.3700000000000003E-2</v>
      </c>
      <c r="Q7">
        <v>142.43</v>
      </c>
      <c r="R7">
        <v>435.8</v>
      </c>
      <c r="T7">
        <v>6231</v>
      </c>
      <c r="U7">
        <v>750.22</v>
      </c>
      <c r="V7">
        <f t="shared" si="1"/>
        <v>78.562854685871159</v>
      </c>
      <c r="W7">
        <v>6389.6</v>
      </c>
      <c r="X7">
        <f t="shared" si="2"/>
        <v>6310.3</v>
      </c>
      <c r="Y7">
        <f t="shared" si="3"/>
        <v>112.14713549618669</v>
      </c>
    </row>
    <row r="8" spans="1:25" x14ac:dyDescent="0.2">
      <c r="A8">
        <v>4</v>
      </c>
      <c r="B8">
        <v>7.5563000000000002E-3</v>
      </c>
      <c r="C8">
        <v>6091.8</v>
      </c>
      <c r="D8">
        <v>593.19000000000005</v>
      </c>
      <c r="E8">
        <f t="shared" si="0"/>
        <v>62.118711539430983</v>
      </c>
      <c r="F8">
        <v>1035.3</v>
      </c>
      <c r="G8">
        <v>162</v>
      </c>
      <c r="H8">
        <v>167.78</v>
      </c>
      <c r="I8">
        <v>1.6160000000000001</v>
      </c>
      <c r="K8">
        <v>4</v>
      </c>
      <c r="L8">
        <v>7.8183999999999997E-3</v>
      </c>
      <c r="M8">
        <v>5179.8999999999996</v>
      </c>
      <c r="N8">
        <v>0.20227000000000001</v>
      </c>
      <c r="O8" s="1">
        <v>2581600</v>
      </c>
      <c r="P8">
        <v>5.5300000000000002E-2</v>
      </c>
      <c r="Q8">
        <v>142.66</v>
      </c>
      <c r="R8">
        <v>371.3</v>
      </c>
      <c r="T8">
        <v>6091.8</v>
      </c>
      <c r="U8">
        <v>593.19000000000005</v>
      </c>
      <c r="V8">
        <f t="shared" si="1"/>
        <v>62.118711539430983</v>
      </c>
      <c r="W8">
        <v>6147.9</v>
      </c>
      <c r="X8">
        <f t="shared" si="2"/>
        <v>6119.85</v>
      </c>
      <c r="Y8">
        <f t="shared" si="3"/>
        <v>39.668690424564929</v>
      </c>
    </row>
    <row r="9" spans="1:25" x14ac:dyDescent="0.2">
      <c r="A9">
        <v>5</v>
      </c>
      <c r="B9">
        <v>7.3569000000000004E-3</v>
      </c>
      <c r="C9">
        <v>5989.2</v>
      </c>
      <c r="D9">
        <v>469.05</v>
      </c>
      <c r="E9">
        <f t="shared" si="0"/>
        <v>49.118801138876414</v>
      </c>
      <c r="F9">
        <v>1287.3</v>
      </c>
      <c r="G9">
        <v>128</v>
      </c>
      <c r="H9">
        <v>164.95</v>
      </c>
      <c r="I9">
        <v>1.895</v>
      </c>
      <c r="K9">
        <v>5</v>
      </c>
      <c r="L9">
        <v>7.8110999999999996E-3</v>
      </c>
      <c r="M9">
        <v>5191.3</v>
      </c>
      <c r="N9">
        <v>0.25580999999999998</v>
      </c>
      <c r="O9" s="1">
        <v>2045800</v>
      </c>
      <c r="P9">
        <v>6.9900000000000004E-2</v>
      </c>
      <c r="Q9">
        <v>142.97999999999999</v>
      </c>
      <c r="R9">
        <v>316.5</v>
      </c>
      <c r="T9">
        <v>5989.2</v>
      </c>
      <c r="U9">
        <v>469.05</v>
      </c>
      <c r="V9">
        <f t="shared" si="1"/>
        <v>49.118801138876414</v>
      </c>
      <c r="W9">
        <v>5941.5</v>
      </c>
      <c r="X9">
        <f t="shared" si="2"/>
        <v>5965.35</v>
      </c>
      <c r="Y9">
        <f t="shared" si="3"/>
        <v>33.72899346259819</v>
      </c>
    </row>
    <row r="10" spans="1:25" x14ac:dyDescent="0.2">
      <c r="A10">
        <v>6</v>
      </c>
      <c r="B10">
        <v>8.2214000000000002E-3</v>
      </c>
      <c r="C10">
        <v>5893.8</v>
      </c>
      <c r="D10">
        <v>370.87</v>
      </c>
      <c r="E10">
        <f t="shared" si="0"/>
        <v>38.837415581228221</v>
      </c>
      <c r="F10">
        <v>1602.1</v>
      </c>
      <c r="G10">
        <v>101</v>
      </c>
      <c r="H10">
        <v>162.32</v>
      </c>
      <c r="I10">
        <v>2.2250000000000001</v>
      </c>
      <c r="K10">
        <v>6</v>
      </c>
      <c r="L10">
        <v>7.8073999999999999E-3</v>
      </c>
      <c r="M10">
        <v>5187.3</v>
      </c>
      <c r="N10">
        <v>0.32351999999999997</v>
      </c>
      <c r="O10" s="1">
        <v>1616400</v>
      </c>
      <c r="P10">
        <v>8.8400000000000006E-2</v>
      </c>
      <c r="Q10">
        <v>142.87</v>
      </c>
      <c r="R10">
        <v>269.7</v>
      </c>
      <c r="T10">
        <v>5893.8</v>
      </c>
      <c r="U10">
        <v>370.87</v>
      </c>
      <c r="V10">
        <f t="shared" si="1"/>
        <v>38.837415581228221</v>
      </c>
      <c r="W10">
        <v>5822.3</v>
      </c>
      <c r="X10">
        <f t="shared" si="2"/>
        <v>5858.05</v>
      </c>
      <c r="Y10">
        <f t="shared" si="3"/>
        <v>50.558134854838151</v>
      </c>
    </row>
    <row r="11" spans="1:25" x14ac:dyDescent="0.2">
      <c r="A11">
        <v>7</v>
      </c>
      <c r="B11">
        <v>7.7517000000000003E-3</v>
      </c>
      <c r="C11">
        <v>5780.4</v>
      </c>
      <c r="D11">
        <v>293.24</v>
      </c>
      <c r="E11">
        <f t="shared" si="0"/>
        <v>30.708020991289029</v>
      </c>
      <c r="F11">
        <v>1987.2</v>
      </c>
      <c r="G11">
        <v>80.099999999999994</v>
      </c>
      <c r="H11">
        <v>159.19999999999999</v>
      </c>
      <c r="I11">
        <v>2.6110000000000002</v>
      </c>
      <c r="K11">
        <v>7</v>
      </c>
      <c r="L11">
        <v>7.8000999999999999E-3</v>
      </c>
      <c r="M11">
        <v>5206.2</v>
      </c>
      <c r="N11">
        <v>0.40914</v>
      </c>
      <c r="O11" s="1">
        <v>1282800</v>
      </c>
      <c r="P11">
        <v>0.112</v>
      </c>
      <c r="Q11">
        <v>143.38999999999999</v>
      </c>
      <c r="R11">
        <v>229.9</v>
      </c>
      <c r="T11">
        <v>5780.4</v>
      </c>
      <c r="U11">
        <v>293.24</v>
      </c>
      <c r="V11">
        <f t="shared" si="1"/>
        <v>30.708020991289029</v>
      </c>
      <c r="W11">
        <v>5719.8</v>
      </c>
      <c r="X11">
        <f t="shared" si="2"/>
        <v>5750.1</v>
      </c>
      <c r="Y11">
        <f t="shared" si="3"/>
        <v>42.850670939904397</v>
      </c>
    </row>
    <row r="12" spans="1:25" x14ac:dyDescent="0.2">
      <c r="A12">
        <v>8</v>
      </c>
      <c r="B12">
        <v>7.5668000000000003E-3</v>
      </c>
      <c r="C12">
        <v>5709.2</v>
      </c>
      <c r="D12">
        <v>231.87</v>
      </c>
      <c r="E12">
        <f t="shared" si="0"/>
        <v>24.281369619595512</v>
      </c>
      <c r="F12">
        <v>2482.3000000000002</v>
      </c>
      <c r="G12">
        <v>63.3</v>
      </c>
      <c r="H12">
        <v>157.24</v>
      </c>
      <c r="I12">
        <v>3.0630000000000002</v>
      </c>
      <c r="K12">
        <v>8</v>
      </c>
      <c r="L12">
        <v>7.7964999999999996E-3</v>
      </c>
      <c r="M12">
        <v>5216.3</v>
      </c>
      <c r="N12">
        <v>0.51742999999999995</v>
      </c>
      <c r="O12" s="1">
        <v>1016300</v>
      </c>
      <c r="P12">
        <v>0.14099999999999999</v>
      </c>
      <c r="Q12">
        <v>143.66</v>
      </c>
      <c r="R12">
        <v>195.9</v>
      </c>
      <c r="T12">
        <v>5709.2</v>
      </c>
      <c r="U12">
        <v>231.87</v>
      </c>
      <c r="V12">
        <f t="shared" si="1"/>
        <v>24.281369619595512</v>
      </c>
      <c r="W12">
        <v>5669.2</v>
      </c>
      <c r="X12">
        <f t="shared" si="2"/>
        <v>5689.2</v>
      </c>
      <c r="Y12">
        <f t="shared" si="3"/>
        <v>28.284271247461902</v>
      </c>
    </row>
    <row r="13" spans="1:25" x14ac:dyDescent="0.2">
      <c r="A13">
        <v>9</v>
      </c>
      <c r="B13">
        <v>7.7714000000000004E-3</v>
      </c>
      <c r="C13">
        <v>5620.2</v>
      </c>
      <c r="D13">
        <v>183.35</v>
      </c>
      <c r="E13">
        <f t="shared" si="0"/>
        <v>19.200367101189617</v>
      </c>
      <c r="F13">
        <v>3090.2</v>
      </c>
      <c r="G13">
        <v>50.1</v>
      </c>
      <c r="H13">
        <v>154.79</v>
      </c>
      <c r="I13">
        <v>3.5939999999999999</v>
      </c>
      <c r="K13">
        <v>9</v>
      </c>
      <c r="L13">
        <v>7.8267000000000007E-3</v>
      </c>
      <c r="M13">
        <v>5229.5</v>
      </c>
      <c r="N13">
        <v>0.65437999999999996</v>
      </c>
      <c r="O13" s="1">
        <v>805640</v>
      </c>
      <c r="P13">
        <v>0.17899999999999999</v>
      </c>
      <c r="Q13">
        <v>144.03</v>
      </c>
      <c r="R13">
        <v>166.9</v>
      </c>
      <c r="T13">
        <v>5620.2</v>
      </c>
      <c r="U13">
        <v>183.35</v>
      </c>
      <c r="V13">
        <f t="shared" si="1"/>
        <v>19.200367101189617</v>
      </c>
      <c r="W13">
        <v>5574.3</v>
      </c>
      <c r="X13">
        <f t="shared" si="2"/>
        <v>5597.25</v>
      </c>
      <c r="Y13">
        <f t="shared" si="3"/>
        <v>32.456201256462272</v>
      </c>
    </row>
    <row r="14" spans="1:25" x14ac:dyDescent="0.2">
      <c r="A14">
        <v>10</v>
      </c>
      <c r="B14">
        <v>7.8578999999999993E-3</v>
      </c>
      <c r="C14">
        <v>5540</v>
      </c>
      <c r="D14">
        <v>144.97999999999999</v>
      </c>
      <c r="E14">
        <f t="shared" si="0"/>
        <v>15.182270097248272</v>
      </c>
      <c r="F14">
        <v>3852.1</v>
      </c>
      <c r="G14">
        <v>39.6</v>
      </c>
      <c r="H14">
        <v>152.58000000000001</v>
      </c>
      <c r="I14">
        <v>4.218</v>
      </c>
      <c r="K14">
        <v>10</v>
      </c>
      <c r="L14">
        <v>7.8084000000000001E-3</v>
      </c>
      <c r="M14">
        <v>5245.8</v>
      </c>
      <c r="N14">
        <v>0.82759000000000005</v>
      </c>
      <c r="O14" s="1">
        <v>639010</v>
      </c>
      <c r="P14">
        <v>0.22600000000000001</v>
      </c>
      <c r="Q14">
        <v>144.47999999999999</v>
      </c>
      <c r="R14">
        <v>142.30000000000001</v>
      </c>
      <c r="T14">
        <v>5540</v>
      </c>
      <c r="U14">
        <v>144.97999999999999</v>
      </c>
      <c r="V14">
        <f t="shared" si="1"/>
        <v>15.182270097248272</v>
      </c>
      <c r="W14">
        <v>5520.3</v>
      </c>
      <c r="X14">
        <f t="shared" si="2"/>
        <v>5530.15</v>
      </c>
      <c r="Y14">
        <f t="shared" si="3"/>
        <v>13.930003589374857</v>
      </c>
    </row>
    <row r="15" spans="1:25" x14ac:dyDescent="0.2">
      <c r="A15">
        <v>11</v>
      </c>
      <c r="B15">
        <v>7.7352999999999996E-3</v>
      </c>
      <c r="C15">
        <v>5608.4</v>
      </c>
      <c r="D15">
        <v>114.64</v>
      </c>
      <c r="E15">
        <f t="shared" si="0"/>
        <v>12.005072726917797</v>
      </c>
      <c r="F15">
        <v>4931.7</v>
      </c>
      <c r="G15">
        <v>31.3</v>
      </c>
      <c r="H15">
        <v>154.47</v>
      </c>
      <c r="I15">
        <v>4.9489999999999998</v>
      </c>
      <c r="K15">
        <v>11</v>
      </c>
      <c r="L15">
        <v>7.7789000000000001E-3</v>
      </c>
      <c r="M15">
        <v>5261.7</v>
      </c>
      <c r="N15">
        <v>1.0466</v>
      </c>
      <c r="O15" s="1">
        <v>506810</v>
      </c>
      <c r="P15">
        <v>0.28599999999999998</v>
      </c>
      <c r="Q15">
        <v>144.91999999999999</v>
      </c>
      <c r="R15">
        <v>121.2</v>
      </c>
      <c r="T15">
        <v>5608.4</v>
      </c>
      <c r="U15">
        <v>114.64</v>
      </c>
      <c r="V15">
        <f t="shared" si="1"/>
        <v>12.005072726917797</v>
      </c>
      <c r="W15">
        <v>5485.5</v>
      </c>
      <c r="X15">
        <f t="shared" si="2"/>
        <v>5546.95</v>
      </c>
      <c r="Y15">
        <f t="shared" si="3"/>
        <v>86.903423407826438</v>
      </c>
    </row>
    <row r="16" spans="1:25" x14ac:dyDescent="0.2">
      <c r="A16">
        <v>12</v>
      </c>
      <c r="B16">
        <v>7.7962999999999999E-3</v>
      </c>
      <c r="C16">
        <v>5643.6</v>
      </c>
      <c r="D16">
        <v>90.656000000000006</v>
      </c>
      <c r="E16">
        <f t="shared" si="0"/>
        <v>9.4934741201278765</v>
      </c>
      <c r="F16">
        <v>6275.8</v>
      </c>
      <c r="G16">
        <v>24.8</v>
      </c>
      <c r="H16">
        <v>155.43</v>
      </c>
      <c r="I16">
        <v>5.8079999999999998</v>
      </c>
      <c r="K16">
        <v>12</v>
      </c>
      <c r="L16">
        <v>7.7961999999999997E-3</v>
      </c>
      <c r="M16">
        <v>5282.5</v>
      </c>
      <c r="N16">
        <v>1.3237000000000001</v>
      </c>
      <c r="O16" s="1">
        <v>402330</v>
      </c>
      <c r="P16">
        <v>0.36199999999999999</v>
      </c>
      <c r="Q16">
        <v>145.49</v>
      </c>
      <c r="R16">
        <v>103.3</v>
      </c>
      <c r="T16">
        <v>5643.6</v>
      </c>
      <c r="U16">
        <v>90.656000000000006</v>
      </c>
      <c r="V16">
        <f t="shared" si="1"/>
        <v>9.4934741201278765</v>
      </c>
      <c r="W16">
        <v>5571.7</v>
      </c>
      <c r="X16">
        <f t="shared" si="2"/>
        <v>5607.65</v>
      </c>
      <c r="Y16">
        <f t="shared" si="3"/>
        <v>50.840977567313153</v>
      </c>
    </row>
    <row r="17" spans="1:25" x14ac:dyDescent="0.2">
      <c r="A17">
        <v>13</v>
      </c>
      <c r="B17">
        <v>7.7518999999999999E-3</v>
      </c>
      <c r="C17">
        <v>5622.2</v>
      </c>
      <c r="D17">
        <v>71.683999999999997</v>
      </c>
      <c r="E17">
        <f t="shared" si="0"/>
        <v>7.5067309259976902</v>
      </c>
      <c r="F17">
        <v>7906.7</v>
      </c>
      <c r="G17">
        <v>19.600000000000001</v>
      </c>
      <c r="H17">
        <v>154.84</v>
      </c>
      <c r="I17">
        <v>6.8140000000000001</v>
      </c>
      <c r="K17">
        <v>13</v>
      </c>
      <c r="L17">
        <v>7.7514999999999997E-3</v>
      </c>
      <c r="M17">
        <v>5296.3</v>
      </c>
      <c r="N17">
        <v>1.6739999999999999</v>
      </c>
      <c r="O17" s="1">
        <v>318960</v>
      </c>
      <c r="P17">
        <v>0.45700000000000002</v>
      </c>
      <c r="Q17">
        <v>145.87</v>
      </c>
      <c r="R17">
        <v>88.06</v>
      </c>
      <c r="T17">
        <v>5622.2</v>
      </c>
      <c r="U17">
        <v>71.683999999999997</v>
      </c>
      <c r="V17">
        <f t="shared" si="1"/>
        <v>7.5067309259976902</v>
      </c>
      <c r="W17">
        <v>5595.6</v>
      </c>
      <c r="X17">
        <f t="shared" si="2"/>
        <v>5608.9</v>
      </c>
      <c r="Y17">
        <f t="shared" si="3"/>
        <v>18.809040379561779</v>
      </c>
    </row>
    <row r="18" spans="1:25" x14ac:dyDescent="0.2">
      <c r="A18">
        <v>14</v>
      </c>
      <c r="B18">
        <v>7.8852000000000002E-3</v>
      </c>
      <c r="C18">
        <v>5638.9</v>
      </c>
      <c r="D18">
        <v>56.683</v>
      </c>
      <c r="E18">
        <f t="shared" si="0"/>
        <v>5.9358298794476747</v>
      </c>
      <c r="F18">
        <v>10029</v>
      </c>
      <c r="G18">
        <v>15.5</v>
      </c>
      <c r="H18">
        <v>155.30000000000001</v>
      </c>
      <c r="I18">
        <v>7.9969999999999999</v>
      </c>
      <c r="K18">
        <v>14</v>
      </c>
      <c r="L18">
        <v>7.7694000000000001E-3</v>
      </c>
      <c r="M18">
        <v>5305.1</v>
      </c>
      <c r="N18">
        <v>2.1171000000000002</v>
      </c>
      <c r="O18" s="1">
        <v>252620</v>
      </c>
      <c r="P18">
        <v>0.57799999999999996</v>
      </c>
      <c r="Q18">
        <v>146.11000000000001</v>
      </c>
      <c r="R18">
        <v>75.03</v>
      </c>
      <c r="T18">
        <v>5638.9</v>
      </c>
      <c r="U18">
        <v>56.683</v>
      </c>
      <c r="V18">
        <f t="shared" si="1"/>
        <v>5.9358298794476747</v>
      </c>
      <c r="W18">
        <v>5533</v>
      </c>
      <c r="X18">
        <f t="shared" si="2"/>
        <v>5585.95</v>
      </c>
      <c r="Y18">
        <f t="shared" si="3"/>
        <v>74.882608127655132</v>
      </c>
    </row>
    <row r="19" spans="1:25" x14ac:dyDescent="0.2">
      <c r="A19">
        <v>15</v>
      </c>
      <c r="B19">
        <v>7.7924999999999999E-3</v>
      </c>
      <c r="C19">
        <v>5590.5</v>
      </c>
      <c r="D19">
        <v>44.82</v>
      </c>
      <c r="E19">
        <f t="shared" si="0"/>
        <v>4.6935394244631512</v>
      </c>
      <c r="F19">
        <v>12574</v>
      </c>
      <c r="G19">
        <v>12.2</v>
      </c>
      <c r="H19">
        <v>153.97</v>
      </c>
      <c r="I19">
        <v>9.3829999999999991</v>
      </c>
      <c r="K19">
        <v>15</v>
      </c>
      <c r="L19">
        <v>7.8128E-3</v>
      </c>
      <c r="M19">
        <v>5331.2</v>
      </c>
      <c r="N19">
        <v>2.6774</v>
      </c>
      <c r="O19" s="1">
        <v>200730</v>
      </c>
      <c r="P19">
        <v>0.73099999999999998</v>
      </c>
      <c r="Q19">
        <v>146.83000000000001</v>
      </c>
      <c r="R19">
        <v>63.96</v>
      </c>
      <c r="T19">
        <v>5590.5</v>
      </c>
      <c r="U19">
        <v>44.82</v>
      </c>
      <c r="V19">
        <f t="shared" si="1"/>
        <v>4.6935394244631512</v>
      </c>
      <c r="W19">
        <v>5546</v>
      </c>
      <c r="X19">
        <f t="shared" si="2"/>
        <v>5568.25</v>
      </c>
      <c r="Y19">
        <f t="shared" si="3"/>
        <v>31.466251762801363</v>
      </c>
    </row>
    <row r="20" spans="1:25" x14ac:dyDescent="0.2">
      <c r="A20">
        <v>16</v>
      </c>
      <c r="B20">
        <v>7.7679999999999997E-3</v>
      </c>
      <c r="C20">
        <v>5550.3</v>
      </c>
      <c r="D20">
        <v>35.44</v>
      </c>
      <c r="E20">
        <f t="shared" si="0"/>
        <v>3.7112681214407419</v>
      </c>
      <c r="F20">
        <v>15788</v>
      </c>
      <c r="G20">
        <v>9.68</v>
      </c>
      <c r="H20">
        <v>152.86000000000001</v>
      </c>
      <c r="I20">
        <v>11.01</v>
      </c>
      <c r="K20">
        <v>16</v>
      </c>
      <c r="L20">
        <v>7.7815999999999996E-3</v>
      </c>
      <c r="M20">
        <v>5349.7</v>
      </c>
      <c r="N20">
        <v>3.3860000000000001</v>
      </c>
      <c r="O20" s="1">
        <v>159280</v>
      </c>
      <c r="P20">
        <v>0.92500000000000004</v>
      </c>
      <c r="Q20">
        <v>147.34</v>
      </c>
      <c r="R20">
        <v>54.49</v>
      </c>
      <c r="T20">
        <v>5550.3</v>
      </c>
      <c r="U20">
        <v>35.44</v>
      </c>
      <c r="V20">
        <f t="shared" si="1"/>
        <v>3.7112681214407419</v>
      </c>
      <c r="W20">
        <v>5491.4</v>
      </c>
      <c r="X20">
        <f t="shared" si="2"/>
        <v>5520.85</v>
      </c>
      <c r="Y20">
        <f t="shared" si="3"/>
        <v>41.64858941188804</v>
      </c>
    </row>
    <row r="21" spans="1:25" x14ac:dyDescent="0.2">
      <c r="A21">
        <v>17</v>
      </c>
      <c r="B21">
        <v>7.7470999999999998E-3</v>
      </c>
      <c r="C21">
        <v>5513</v>
      </c>
      <c r="D21">
        <v>28.023</v>
      </c>
      <c r="E21">
        <f t="shared" si="0"/>
        <v>2.9345616977182254</v>
      </c>
      <c r="F21">
        <v>19833</v>
      </c>
      <c r="G21">
        <v>7.66</v>
      </c>
      <c r="H21">
        <v>151.84</v>
      </c>
      <c r="I21">
        <v>12.92</v>
      </c>
      <c r="K21">
        <v>17</v>
      </c>
      <c r="L21">
        <v>7.8066999999999998E-3</v>
      </c>
      <c r="M21">
        <v>5366.6</v>
      </c>
      <c r="N21">
        <v>4.2821999999999996</v>
      </c>
      <c r="O21" s="1">
        <v>126340</v>
      </c>
      <c r="P21">
        <v>1.17</v>
      </c>
      <c r="Q21">
        <v>147.80000000000001</v>
      </c>
      <c r="R21">
        <v>46.45</v>
      </c>
      <c r="T21">
        <v>5513</v>
      </c>
      <c r="U21">
        <v>28.023</v>
      </c>
      <c r="V21">
        <f t="shared" si="1"/>
        <v>2.9345616977182254</v>
      </c>
      <c r="W21">
        <v>5492.9</v>
      </c>
      <c r="X21">
        <f t="shared" si="2"/>
        <v>5502.95</v>
      </c>
      <c r="Y21">
        <f t="shared" si="3"/>
        <v>14.212846301849861</v>
      </c>
    </row>
    <row r="22" spans="1:25" x14ac:dyDescent="0.2">
      <c r="A22">
        <v>18</v>
      </c>
      <c r="B22">
        <v>7.7441000000000003E-3</v>
      </c>
      <c r="C22">
        <v>5434.7</v>
      </c>
      <c r="D22">
        <v>22.158000000000001</v>
      </c>
      <c r="E22">
        <f t="shared" si="0"/>
        <v>2.3203803339414213</v>
      </c>
      <c r="F22">
        <v>24726</v>
      </c>
      <c r="G22">
        <v>6.05</v>
      </c>
      <c r="H22">
        <v>149.68</v>
      </c>
      <c r="I22">
        <v>15.16</v>
      </c>
      <c r="K22">
        <v>18</v>
      </c>
      <c r="L22">
        <v>7.7832999999999999E-3</v>
      </c>
      <c r="M22">
        <v>5381.6</v>
      </c>
      <c r="N22">
        <v>5.4156000000000004</v>
      </c>
      <c r="O22" s="1">
        <v>100180</v>
      </c>
      <c r="P22">
        <v>1.48</v>
      </c>
      <c r="Q22">
        <v>148.22</v>
      </c>
      <c r="R22">
        <v>39.56</v>
      </c>
      <c r="T22">
        <v>5434.7</v>
      </c>
      <c r="U22">
        <v>22.158000000000001</v>
      </c>
      <c r="V22">
        <f t="shared" si="1"/>
        <v>2.3203803339414213</v>
      </c>
      <c r="W22">
        <v>5420.5</v>
      </c>
      <c r="X22">
        <f t="shared" si="2"/>
        <v>5427.6</v>
      </c>
      <c r="Y22">
        <f t="shared" si="3"/>
        <v>10.040916292848847</v>
      </c>
    </row>
    <row r="23" spans="1:25" x14ac:dyDescent="0.2">
      <c r="A23">
        <v>19</v>
      </c>
      <c r="B23">
        <v>7.8499999999999993E-3</v>
      </c>
      <c r="C23">
        <v>5399.4</v>
      </c>
      <c r="D23">
        <v>17.521000000000001</v>
      </c>
      <c r="E23">
        <f t="shared" si="0"/>
        <v>1.834794829451559</v>
      </c>
      <c r="F23">
        <v>31067</v>
      </c>
      <c r="G23">
        <v>4.79</v>
      </c>
      <c r="H23">
        <v>148.71</v>
      </c>
      <c r="I23">
        <v>17.79</v>
      </c>
      <c r="K23">
        <v>19</v>
      </c>
      <c r="L23">
        <v>7.8589999999999997E-3</v>
      </c>
      <c r="M23">
        <v>5376.9</v>
      </c>
      <c r="N23">
        <v>6.8490000000000002</v>
      </c>
      <c r="O23">
        <v>79143</v>
      </c>
      <c r="P23">
        <v>1.87</v>
      </c>
      <c r="Q23">
        <v>148.09</v>
      </c>
      <c r="R23">
        <v>33.71</v>
      </c>
      <c r="T23">
        <v>5399.4</v>
      </c>
      <c r="U23">
        <v>17.521000000000001</v>
      </c>
      <c r="V23">
        <f t="shared" si="1"/>
        <v>1.834794829451559</v>
      </c>
      <c r="W23">
        <v>5393.9</v>
      </c>
      <c r="X23">
        <f t="shared" si="2"/>
        <v>5396.65</v>
      </c>
      <c r="Y23">
        <f t="shared" si="3"/>
        <v>3.8890872965260113</v>
      </c>
    </row>
    <row r="24" spans="1:25" x14ac:dyDescent="0.2">
      <c r="A24">
        <v>20</v>
      </c>
      <c r="B24">
        <v>7.7145E-3</v>
      </c>
      <c r="C24">
        <v>5395.4</v>
      </c>
      <c r="D24">
        <v>13.853999999999999</v>
      </c>
      <c r="E24">
        <f t="shared" si="0"/>
        <v>1.4507874874277664</v>
      </c>
      <c r="F24">
        <v>39261</v>
      </c>
      <c r="G24">
        <v>3.78</v>
      </c>
      <c r="H24">
        <v>148.6</v>
      </c>
      <c r="I24">
        <v>20.87</v>
      </c>
      <c r="K24">
        <v>20</v>
      </c>
      <c r="L24">
        <v>7.7044000000000001E-3</v>
      </c>
      <c r="M24">
        <v>5413.6</v>
      </c>
      <c r="N24">
        <v>8.6617999999999995</v>
      </c>
      <c r="O24">
        <v>63007</v>
      </c>
      <c r="P24">
        <v>2.37</v>
      </c>
      <c r="Q24">
        <v>149.1</v>
      </c>
      <c r="R24">
        <v>28.75</v>
      </c>
      <c r="T24">
        <v>5395.4</v>
      </c>
      <c r="U24">
        <v>13.853999999999999</v>
      </c>
      <c r="V24">
        <f t="shared" si="1"/>
        <v>1.4507874874277664</v>
      </c>
      <c r="W24">
        <v>5421.3</v>
      </c>
      <c r="X24">
        <f t="shared" si="2"/>
        <v>5408.35</v>
      </c>
      <c r="Y24">
        <f t="shared" si="3"/>
        <v>18.314065632731968</v>
      </c>
    </row>
    <row r="25" spans="1:25" x14ac:dyDescent="0.2">
      <c r="A25">
        <v>21</v>
      </c>
      <c r="B25">
        <v>7.7159999999999998E-3</v>
      </c>
      <c r="C25">
        <v>5363.3</v>
      </c>
      <c r="D25">
        <v>10.955</v>
      </c>
      <c r="E25">
        <f t="shared" si="0"/>
        <v>1.1472049173358729</v>
      </c>
      <c r="F25">
        <v>49357</v>
      </c>
      <c r="G25">
        <v>2.99</v>
      </c>
      <c r="H25">
        <v>147.71</v>
      </c>
      <c r="I25">
        <v>24.49</v>
      </c>
      <c r="K25">
        <v>21</v>
      </c>
      <c r="L25">
        <v>7.8668000000000002E-3</v>
      </c>
      <c r="M25">
        <v>5387.9</v>
      </c>
      <c r="N25">
        <v>10.954000000000001</v>
      </c>
      <c r="O25">
        <v>49584</v>
      </c>
      <c r="P25">
        <v>2.99</v>
      </c>
      <c r="Q25">
        <v>148.38999999999999</v>
      </c>
      <c r="R25">
        <v>24.51</v>
      </c>
      <c r="T25">
        <v>5363.3</v>
      </c>
      <c r="U25">
        <v>10.955</v>
      </c>
      <c r="V25">
        <f t="shared" si="1"/>
        <v>1.1472049173358729</v>
      </c>
      <c r="W25">
        <v>5387.9</v>
      </c>
      <c r="X25">
        <f t="shared" si="2"/>
        <v>5375.6</v>
      </c>
      <c r="Y25">
        <f t="shared" si="3"/>
        <v>17.394826817188683</v>
      </c>
    </row>
    <row r="26" spans="1:25" x14ac:dyDescent="0.2">
      <c r="A26">
        <v>22</v>
      </c>
      <c r="B26">
        <v>7.7219000000000003E-3</v>
      </c>
      <c r="C26">
        <v>5347</v>
      </c>
      <c r="D26">
        <v>8.6618999999999993</v>
      </c>
      <c r="E26">
        <f t="shared" si="0"/>
        <v>0.90707204687098086</v>
      </c>
      <c r="F26">
        <v>62231</v>
      </c>
      <c r="G26">
        <v>2.37</v>
      </c>
      <c r="H26">
        <v>147.27000000000001</v>
      </c>
      <c r="I26">
        <v>28.74</v>
      </c>
      <c r="K26">
        <v>22</v>
      </c>
      <c r="L26">
        <v>7.8157999999999995E-3</v>
      </c>
      <c r="M26">
        <v>5421.3</v>
      </c>
      <c r="N26">
        <v>13.853999999999999</v>
      </c>
      <c r="O26">
        <v>39450</v>
      </c>
      <c r="P26">
        <v>3.78</v>
      </c>
      <c r="Q26">
        <v>149.31</v>
      </c>
      <c r="R26">
        <v>20.88</v>
      </c>
      <c r="T26">
        <v>5347</v>
      </c>
      <c r="U26">
        <v>8.6618999999999993</v>
      </c>
      <c r="V26">
        <f t="shared" si="1"/>
        <v>0.90707204687098086</v>
      </c>
      <c r="W26">
        <v>5413.6</v>
      </c>
      <c r="X26">
        <f t="shared" si="2"/>
        <v>5380.3</v>
      </c>
      <c r="Y26">
        <f t="shared" si="3"/>
        <v>47.09331162702432</v>
      </c>
    </row>
    <row r="27" spans="1:25" x14ac:dyDescent="0.2">
      <c r="A27">
        <v>23</v>
      </c>
      <c r="B27">
        <v>7.724E-3</v>
      </c>
      <c r="C27">
        <v>5338.5</v>
      </c>
      <c r="D27">
        <v>6.8491</v>
      </c>
      <c r="E27">
        <f t="shared" si="0"/>
        <v>0.71723607479006179</v>
      </c>
      <c r="F27">
        <v>78576</v>
      </c>
      <c r="G27">
        <v>1.87</v>
      </c>
      <c r="H27">
        <v>147.03</v>
      </c>
      <c r="I27">
        <v>33.729999999999997</v>
      </c>
      <c r="K27">
        <v>23</v>
      </c>
      <c r="L27">
        <v>7.9051999999999994E-3</v>
      </c>
      <c r="M27">
        <v>5393.9</v>
      </c>
      <c r="N27">
        <v>17.52</v>
      </c>
      <c r="O27">
        <v>31037</v>
      </c>
      <c r="P27">
        <v>4.79</v>
      </c>
      <c r="Q27">
        <v>148.56</v>
      </c>
      <c r="R27">
        <v>17.8</v>
      </c>
      <c r="T27">
        <v>5338.5</v>
      </c>
      <c r="U27">
        <v>6.8491</v>
      </c>
      <c r="V27">
        <f t="shared" si="1"/>
        <v>0.71723607479006179</v>
      </c>
      <c r="W27">
        <v>5376.9</v>
      </c>
      <c r="X27">
        <f t="shared" si="2"/>
        <v>5357.7</v>
      </c>
      <c r="Y27">
        <f t="shared" si="3"/>
        <v>27.152900397563165</v>
      </c>
    </row>
    <row r="28" spans="1:25" x14ac:dyDescent="0.2">
      <c r="A28">
        <v>24</v>
      </c>
      <c r="B28">
        <v>7.7622999999999998E-3</v>
      </c>
      <c r="C28">
        <v>5312.6</v>
      </c>
      <c r="D28">
        <v>5.4157000000000002</v>
      </c>
      <c r="E28">
        <f t="shared" si="0"/>
        <v>0.56713077780154142</v>
      </c>
      <c r="F28">
        <v>98893</v>
      </c>
      <c r="G28">
        <v>1.48</v>
      </c>
      <c r="H28">
        <v>146.32</v>
      </c>
      <c r="I28">
        <v>39.58</v>
      </c>
      <c r="K28">
        <v>24</v>
      </c>
      <c r="L28">
        <v>7.7749000000000004E-3</v>
      </c>
      <c r="M28">
        <v>5420.5</v>
      </c>
      <c r="N28">
        <v>22.158000000000001</v>
      </c>
      <c r="O28">
        <v>24662</v>
      </c>
      <c r="P28">
        <v>6.05</v>
      </c>
      <c r="Q28">
        <v>149.29</v>
      </c>
      <c r="R28">
        <v>15.15</v>
      </c>
      <c r="T28">
        <v>5312.6</v>
      </c>
      <c r="U28">
        <v>5.4157000000000002</v>
      </c>
      <c r="V28">
        <f t="shared" si="1"/>
        <v>0.56713077780154142</v>
      </c>
      <c r="W28">
        <v>5381.6</v>
      </c>
      <c r="X28">
        <f t="shared" si="2"/>
        <v>5347.1</v>
      </c>
      <c r="Y28">
        <f t="shared" si="3"/>
        <v>48.790367901871782</v>
      </c>
    </row>
    <row r="29" spans="1:25" x14ac:dyDescent="0.2">
      <c r="A29">
        <v>25</v>
      </c>
      <c r="B29">
        <v>7.7703E-3</v>
      </c>
      <c r="C29">
        <v>5313.3</v>
      </c>
      <c r="D29">
        <v>4.2823000000000002</v>
      </c>
      <c r="E29">
        <f t="shared" si="0"/>
        <v>0.44844140734891907</v>
      </c>
      <c r="F29" s="1">
        <v>125080</v>
      </c>
      <c r="G29">
        <v>1.17</v>
      </c>
      <c r="H29">
        <v>146.34</v>
      </c>
      <c r="I29">
        <v>46.44</v>
      </c>
      <c r="K29">
        <v>25</v>
      </c>
      <c r="L29">
        <v>7.8536000000000005E-3</v>
      </c>
      <c r="M29">
        <v>5492.9</v>
      </c>
      <c r="N29">
        <v>28.021999999999998</v>
      </c>
      <c r="O29">
        <v>19761</v>
      </c>
      <c r="P29">
        <v>7.66</v>
      </c>
      <c r="Q29">
        <v>151.28</v>
      </c>
      <c r="R29">
        <v>12.92</v>
      </c>
      <c r="T29">
        <v>5313.3</v>
      </c>
      <c r="U29">
        <v>4.2823000000000002</v>
      </c>
      <c r="V29">
        <f t="shared" si="1"/>
        <v>0.44844140734891907</v>
      </c>
      <c r="W29">
        <v>5366.6</v>
      </c>
      <c r="X29">
        <f t="shared" si="2"/>
        <v>5339.9500000000007</v>
      </c>
      <c r="Y29">
        <f t="shared" si="3"/>
        <v>37.688791437243111</v>
      </c>
    </row>
    <row r="30" spans="1:25" x14ac:dyDescent="0.2">
      <c r="A30">
        <v>26</v>
      </c>
      <c r="B30">
        <v>7.8068E-3</v>
      </c>
      <c r="C30">
        <v>5302.4</v>
      </c>
      <c r="D30">
        <v>3.3860999999999999</v>
      </c>
      <c r="E30">
        <f t="shared" si="0"/>
        <v>0.35459156281067994</v>
      </c>
      <c r="F30" s="1">
        <v>157870</v>
      </c>
      <c r="G30">
        <v>0.92500000000000004</v>
      </c>
      <c r="H30">
        <v>146.04</v>
      </c>
      <c r="I30">
        <v>54.49</v>
      </c>
      <c r="K30">
        <v>26</v>
      </c>
      <c r="L30">
        <v>7.9235E-3</v>
      </c>
      <c r="M30">
        <v>5491.4</v>
      </c>
      <c r="N30">
        <v>35.439</v>
      </c>
      <c r="O30">
        <v>15621</v>
      </c>
      <c r="P30">
        <v>9.68</v>
      </c>
      <c r="Q30">
        <v>151.24</v>
      </c>
      <c r="R30">
        <v>11.02</v>
      </c>
      <c r="T30">
        <v>5302.4</v>
      </c>
      <c r="U30">
        <v>3.3860999999999999</v>
      </c>
      <c r="V30">
        <f t="shared" si="1"/>
        <v>0.35459156281067994</v>
      </c>
      <c r="W30">
        <v>5349.7</v>
      </c>
      <c r="X30">
        <f t="shared" si="2"/>
        <v>5326.0499999999993</v>
      </c>
      <c r="Y30">
        <f t="shared" si="3"/>
        <v>33.446150750123827</v>
      </c>
    </row>
    <row r="31" spans="1:25" x14ac:dyDescent="0.2">
      <c r="A31">
        <v>27</v>
      </c>
      <c r="B31">
        <v>7.757E-3</v>
      </c>
      <c r="C31">
        <v>5290.4</v>
      </c>
      <c r="D31">
        <v>2.6774</v>
      </c>
      <c r="E31">
        <f t="shared" si="0"/>
        <v>0.28037667235737707</v>
      </c>
      <c r="F31" s="1">
        <v>199200</v>
      </c>
      <c r="G31">
        <v>0.73099999999999998</v>
      </c>
      <c r="H31">
        <v>145.71</v>
      </c>
      <c r="I31">
        <v>63.94</v>
      </c>
      <c r="K31">
        <v>27</v>
      </c>
      <c r="L31">
        <v>7.8075999999999996E-3</v>
      </c>
      <c r="M31">
        <v>5546</v>
      </c>
      <c r="N31">
        <v>44.817999999999998</v>
      </c>
      <c r="O31">
        <v>12475</v>
      </c>
      <c r="P31">
        <v>12.2</v>
      </c>
      <c r="Q31">
        <v>152.74</v>
      </c>
      <c r="R31">
        <v>9.3819999999999997</v>
      </c>
      <c r="T31">
        <v>5290.4</v>
      </c>
      <c r="U31">
        <v>2.6774</v>
      </c>
      <c r="V31">
        <f t="shared" si="1"/>
        <v>0.28037667235737707</v>
      </c>
      <c r="W31">
        <v>5331.2</v>
      </c>
      <c r="X31">
        <f t="shared" si="2"/>
        <v>5310.7999999999993</v>
      </c>
      <c r="Y31">
        <f t="shared" si="3"/>
        <v>28.849956672411267</v>
      </c>
    </row>
    <row r="32" spans="1:25" x14ac:dyDescent="0.2">
      <c r="A32">
        <v>28</v>
      </c>
      <c r="B32">
        <v>7.7910000000000002E-3</v>
      </c>
      <c r="C32">
        <v>5270.5</v>
      </c>
      <c r="D32">
        <v>2.1171000000000002</v>
      </c>
      <c r="E32">
        <f t="shared" si="0"/>
        <v>0.22170219356383172</v>
      </c>
      <c r="F32" s="1">
        <v>250970</v>
      </c>
      <c r="G32">
        <v>0.57799999999999996</v>
      </c>
      <c r="H32">
        <v>145.16</v>
      </c>
      <c r="I32">
        <v>75.03</v>
      </c>
      <c r="K32">
        <v>28</v>
      </c>
      <c r="L32">
        <v>7.8015999999999997E-3</v>
      </c>
      <c r="M32">
        <v>5533</v>
      </c>
      <c r="N32">
        <v>56.68</v>
      </c>
      <c r="O32">
        <v>9841</v>
      </c>
      <c r="P32">
        <v>15.5</v>
      </c>
      <c r="Q32">
        <v>152.38999999999999</v>
      </c>
      <c r="R32">
        <v>8.0030000000000001</v>
      </c>
      <c r="T32">
        <v>5270.5</v>
      </c>
      <c r="U32">
        <v>2.1171000000000002</v>
      </c>
      <c r="V32">
        <f t="shared" si="1"/>
        <v>0.22170219356383172</v>
      </c>
      <c r="W32">
        <v>5305.1</v>
      </c>
      <c r="X32">
        <f t="shared" si="2"/>
        <v>5287.8</v>
      </c>
      <c r="Y32">
        <f t="shared" si="3"/>
        <v>24.465894629054802</v>
      </c>
    </row>
    <row r="33" spans="1:25" x14ac:dyDescent="0.2">
      <c r="A33">
        <v>29</v>
      </c>
      <c r="B33">
        <v>7.7783000000000001E-3</v>
      </c>
      <c r="C33">
        <v>5260.2</v>
      </c>
      <c r="D33">
        <v>1.6739999999999999</v>
      </c>
      <c r="E33">
        <f t="shared" si="0"/>
        <v>0.17530087007031045</v>
      </c>
      <c r="F33" s="1">
        <v>316780</v>
      </c>
      <c r="G33">
        <v>0.45700000000000002</v>
      </c>
      <c r="H33">
        <v>144.88</v>
      </c>
      <c r="I33">
        <v>88.05</v>
      </c>
      <c r="K33">
        <v>29</v>
      </c>
      <c r="L33">
        <v>7.7491000000000001E-3</v>
      </c>
      <c r="M33">
        <v>5595.6</v>
      </c>
      <c r="N33">
        <v>71.682000000000002</v>
      </c>
      <c r="O33">
        <v>7869.5</v>
      </c>
      <c r="P33">
        <v>19.600000000000001</v>
      </c>
      <c r="Q33">
        <v>154.11000000000001</v>
      </c>
      <c r="R33">
        <v>6.8209999999999997</v>
      </c>
      <c r="T33">
        <v>5260.2</v>
      </c>
      <c r="U33">
        <v>1.6739999999999999</v>
      </c>
      <c r="V33">
        <f t="shared" si="1"/>
        <v>0.17530087007031045</v>
      </c>
      <c r="W33">
        <v>5296.3</v>
      </c>
      <c r="X33">
        <f t="shared" si="2"/>
        <v>5278.25</v>
      </c>
      <c r="Y33">
        <f t="shared" si="3"/>
        <v>25.526554800834621</v>
      </c>
    </row>
    <row r="34" spans="1:25" x14ac:dyDescent="0.2">
      <c r="A34">
        <v>30</v>
      </c>
      <c r="B34">
        <v>7.7481E-3</v>
      </c>
      <c r="C34">
        <v>5255.6</v>
      </c>
      <c r="D34">
        <v>1.3237000000000001</v>
      </c>
      <c r="E34">
        <f t="shared" si="0"/>
        <v>0.13861753985189365</v>
      </c>
      <c r="F34" s="1">
        <v>400270</v>
      </c>
      <c r="G34">
        <v>0.36199999999999999</v>
      </c>
      <c r="H34">
        <v>144.75</v>
      </c>
      <c r="I34">
        <v>103.3</v>
      </c>
      <c r="K34">
        <v>30</v>
      </c>
      <c r="L34">
        <v>7.7895999999999998E-3</v>
      </c>
      <c r="M34">
        <v>5571.7</v>
      </c>
      <c r="N34">
        <v>90.656000000000006</v>
      </c>
      <c r="O34">
        <v>6195.9</v>
      </c>
      <c r="P34">
        <v>24.8</v>
      </c>
      <c r="Q34">
        <v>153.44999999999999</v>
      </c>
      <c r="R34">
        <v>5.8170000000000002</v>
      </c>
      <c r="T34">
        <v>5255.6</v>
      </c>
      <c r="U34">
        <v>1.3237000000000001</v>
      </c>
      <c r="V34">
        <f t="shared" si="1"/>
        <v>0.13861753985189365</v>
      </c>
      <c r="W34">
        <v>5282.5</v>
      </c>
      <c r="X34">
        <f t="shared" si="2"/>
        <v>5269.05</v>
      </c>
      <c r="Y34">
        <f t="shared" si="3"/>
        <v>19.021172413917871</v>
      </c>
    </row>
    <row r="35" spans="1:25" x14ac:dyDescent="0.2">
      <c r="A35">
        <v>31</v>
      </c>
      <c r="B35">
        <v>7.7735E-3</v>
      </c>
      <c r="C35">
        <v>5244.1</v>
      </c>
      <c r="D35">
        <v>1.0466</v>
      </c>
      <c r="E35">
        <f t="shared" si="0"/>
        <v>0.10959969570823591</v>
      </c>
      <c r="F35" s="1">
        <v>505100</v>
      </c>
      <c r="G35">
        <v>0.28599999999999998</v>
      </c>
      <c r="H35">
        <v>144.43</v>
      </c>
      <c r="I35">
        <v>121.2</v>
      </c>
      <c r="K35">
        <v>31</v>
      </c>
      <c r="L35">
        <v>7.8341999999999995E-3</v>
      </c>
      <c r="M35">
        <v>5485.5</v>
      </c>
      <c r="N35">
        <v>114.65</v>
      </c>
      <c r="O35">
        <v>4823.3999999999996</v>
      </c>
      <c r="P35">
        <v>31.3</v>
      </c>
      <c r="Q35">
        <v>151.08000000000001</v>
      </c>
      <c r="R35">
        <v>4.9539999999999997</v>
      </c>
      <c r="T35">
        <v>5244.1</v>
      </c>
      <c r="U35">
        <v>1.0466</v>
      </c>
      <c r="V35">
        <f t="shared" si="1"/>
        <v>0.10959969570823591</v>
      </c>
      <c r="W35">
        <v>5261.7</v>
      </c>
      <c r="X35">
        <f t="shared" si="2"/>
        <v>5252.9</v>
      </c>
      <c r="Y35">
        <f t="shared" si="3"/>
        <v>12.44507934888285</v>
      </c>
    </row>
    <row r="36" spans="1:25" x14ac:dyDescent="0.2">
      <c r="A36">
        <v>32</v>
      </c>
      <c r="B36">
        <v>7.7742000000000002E-3</v>
      </c>
      <c r="C36">
        <v>5237</v>
      </c>
      <c r="D36">
        <v>0.82759000000000005</v>
      </c>
      <c r="E36">
        <f t="shared" si="0"/>
        <v>8.6665022139479228E-2</v>
      </c>
      <c r="F36" s="1">
        <v>637930</v>
      </c>
      <c r="G36">
        <v>0.22600000000000001</v>
      </c>
      <c r="H36">
        <v>144.24</v>
      </c>
      <c r="I36">
        <v>142.30000000000001</v>
      </c>
      <c r="K36">
        <v>32</v>
      </c>
      <c r="L36">
        <v>7.7209000000000002E-3</v>
      </c>
      <c r="M36">
        <v>5520.3</v>
      </c>
      <c r="N36">
        <v>144.99</v>
      </c>
      <c r="O36">
        <v>3838.1</v>
      </c>
      <c r="P36">
        <v>39.6</v>
      </c>
      <c r="Q36">
        <v>152.04</v>
      </c>
      <c r="R36">
        <v>4.2080000000000002</v>
      </c>
      <c r="T36">
        <v>5237</v>
      </c>
      <c r="U36">
        <v>0.82759000000000005</v>
      </c>
      <c r="V36">
        <f t="shared" si="1"/>
        <v>8.6665022139479228E-2</v>
      </c>
      <c r="W36">
        <v>5245.8</v>
      </c>
      <c r="X36">
        <f t="shared" si="2"/>
        <v>5241.3999999999996</v>
      </c>
      <c r="Y36">
        <f t="shared" si="3"/>
        <v>6.2225396744417472</v>
      </c>
    </row>
    <row r="37" spans="1:25" x14ac:dyDescent="0.2">
      <c r="A37">
        <v>33</v>
      </c>
      <c r="B37">
        <v>7.7673999999999998E-3</v>
      </c>
      <c r="C37">
        <v>5232.3999999999996</v>
      </c>
      <c r="D37">
        <v>0.65439000000000003</v>
      </c>
      <c r="E37">
        <f t="shared" si="0"/>
        <v>6.8527560552754163E-2</v>
      </c>
      <c r="F37" s="1">
        <v>806070</v>
      </c>
      <c r="G37">
        <v>0.17899999999999999</v>
      </c>
      <c r="H37">
        <v>144.11000000000001</v>
      </c>
      <c r="I37">
        <v>166.9</v>
      </c>
      <c r="K37">
        <v>33</v>
      </c>
      <c r="L37">
        <v>7.6122999999999998E-3</v>
      </c>
      <c r="M37">
        <v>5574.3</v>
      </c>
      <c r="N37">
        <v>183.37</v>
      </c>
      <c r="O37">
        <v>3064.6</v>
      </c>
      <c r="P37">
        <v>50.1</v>
      </c>
      <c r="Q37">
        <v>153.53</v>
      </c>
      <c r="R37">
        <v>3.593</v>
      </c>
      <c r="T37">
        <v>5232.3999999999996</v>
      </c>
      <c r="U37">
        <v>0.65439000000000003</v>
      </c>
      <c r="V37">
        <f t="shared" si="1"/>
        <v>6.8527560552754163E-2</v>
      </c>
      <c r="W37">
        <v>5229.5</v>
      </c>
      <c r="X37">
        <f t="shared" si="2"/>
        <v>5230.95</v>
      </c>
      <c r="Y37">
        <f t="shared" si="3"/>
        <v>2.0506096654407306</v>
      </c>
    </row>
    <row r="38" spans="1:25" x14ac:dyDescent="0.2">
      <c r="A38">
        <v>34</v>
      </c>
      <c r="B38">
        <v>7.7895000000000004E-3</v>
      </c>
      <c r="C38">
        <v>5235.8</v>
      </c>
      <c r="D38">
        <v>0.51744000000000001</v>
      </c>
      <c r="E38">
        <f t="shared" si="0"/>
        <v>5.4186190089116751E-2</v>
      </c>
      <c r="F38" s="1">
        <v>1020100</v>
      </c>
      <c r="G38">
        <v>0.14099999999999999</v>
      </c>
      <c r="H38">
        <v>144.19999999999999</v>
      </c>
      <c r="I38">
        <v>195.9</v>
      </c>
      <c r="K38">
        <v>34</v>
      </c>
      <c r="L38">
        <v>7.5300000000000002E-3</v>
      </c>
      <c r="M38">
        <v>5669.2</v>
      </c>
      <c r="N38">
        <v>231.9</v>
      </c>
      <c r="O38">
        <v>2464.5</v>
      </c>
      <c r="P38">
        <v>63.4</v>
      </c>
      <c r="Q38">
        <v>156.13999999999999</v>
      </c>
      <c r="R38">
        <v>3.0539999999999998</v>
      </c>
      <c r="T38">
        <v>5235.8</v>
      </c>
      <c r="U38">
        <v>0.51744000000000001</v>
      </c>
      <c r="V38">
        <f t="shared" si="1"/>
        <v>5.4186190089116751E-2</v>
      </c>
      <c r="W38">
        <v>5216.3</v>
      </c>
      <c r="X38">
        <f t="shared" si="2"/>
        <v>5226.05</v>
      </c>
      <c r="Y38">
        <f t="shared" si="3"/>
        <v>13.788582233137676</v>
      </c>
    </row>
    <row r="39" spans="1:25" x14ac:dyDescent="0.2">
      <c r="A39">
        <v>35</v>
      </c>
      <c r="B39">
        <v>7.7739999999999997E-3</v>
      </c>
      <c r="C39">
        <v>5233.1000000000004</v>
      </c>
      <c r="D39">
        <v>0.40915000000000001</v>
      </c>
      <c r="E39">
        <f t="shared" si="0"/>
        <v>4.2846087807208798E-2</v>
      </c>
      <c r="F39" s="1">
        <v>1289400</v>
      </c>
      <c r="G39">
        <v>0.112</v>
      </c>
      <c r="H39">
        <v>144.13</v>
      </c>
      <c r="I39">
        <v>229.8</v>
      </c>
      <c r="K39">
        <v>35</v>
      </c>
      <c r="L39">
        <v>8.0322999999999992E-3</v>
      </c>
      <c r="M39">
        <v>5719.8</v>
      </c>
      <c r="N39">
        <v>293.29000000000002</v>
      </c>
      <c r="O39">
        <v>1966.1</v>
      </c>
      <c r="P39">
        <v>80.099999999999994</v>
      </c>
      <c r="Q39">
        <v>157.53</v>
      </c>
      <c r="R39">
        <v>2.6019999999999999</v>
      </c>
      <c r="T39">
        <v>5233.1000000000004</v>
      </c>
      <c r="U39">
        <v>0.40915000000000001</v>
      </c>
      <c r="V39">
        <f t="shared" si="1"/>
        <v>4.2846087807208798E-2</v>
      </c>
      <c r="W39">
        <v>5206.2</v>
      </c>
      <c r="X39">
        <f t="shared" si="2"/>
        <v>5219.6499999999996</v>
      </c>
      <c r="Y39">
        <f t="shared" si="3"/>
        <v>19.021172413918517</v>
      </c>
    </row>
    <row r="40" spans="1:25" x14ac:dyDescent="0.2">
      <c r="A40">
        <v>36</v>
      </c>
      <c r="B40">
        <v>7.7397999999999998E-3</v>
      </c>
      <c r="C40">
        <v>5224.1000000000004</v>
      </c>
      <c r="D40">
        <v>0.32351999999999997</v>
      </c>
      <c r="E40">
        <f t="shared" si="0"/>
        <v>3.3878935176312325E-2</v>
      </c>
      <c r="F40" s="1">
        <v>1627900</v>
      </c>
      <c r="G40">
        <v>8.8400000000000006E-2</v>
      </c>
      <c r="H40">
        <v>143.88</v>
      </c>
      <c r="I40">
        <v>269.7</v>
      </c>
      <c r="K40">
        <v>36</v>
      </c>
      <c r="L40">
        <v>7.8569E-3</v>
      </c>
      <c r="M40">
        <v>5822.3</v>
      </c>
      <c r="N40">
        <v>370.91</v>
      </c>
      <c r="O40">
        <v>1582.5</v>
      </c>
      <c r="P40">
        <v>101</v>
      </c>
      <c r="Q40">
        <v>160.36000000000001</v>
      </c>
      <c r="R40">
        <v>2.226</v>
      </c>
      <c r="T40">
        <v>5224.1000000000004</v>
      </c>
      <c r="U40">
        <v>0.32351999999999997</v>
      </c>
      <c r="V40">
        <f t="shared" si="1"/>
        <v>3.3878935176312325E-2</v>
      </c>
      <c r="W40">
        <v>5187.3</v>
      </c>
      <c r="X40">
        <f t="shared" si="2"/>
        <v>5205.7000000000007</v>
      </c>
      <c r="Y40">
        <f t="shared" si="3"/>
        <v>26.021529547665079</v>
      </c>
    </row>
    <row r="41" spans="1:25" x14ac:dyDescent="0.2">
      <c r="A41">
        <v>37</v>
      </c>
      <c r="B41">
        <v>7.7283999999999999E-3</v>
      </c>
      <c r="C41">
        <v>5229.2</v>
      </c>
      <c r="D41">
        <v>0.25580999999999998</v>
      </c>
      <c r="E41">
        <f t="shared" si="0"/>
        <v>2.6788360557160162E-2</v>
      </c>
      <c r="F41" s="1">
        <v>2060800</v>
      </c>
      <c r="G41">
        <v>6.9900000000000004E-2</v>
      </c>
      <c r="H41">
        <v>144.02000000000001</v>
      </c>
      <c r="I41">
        <v>316.5</v>
      </c>
      <c r="K41">
        <v>37</v>
      </c>
      <c r="L41">
        <v>7.4174999999999996E-3</v>
      </c>
      <c r="M41">
        <v>5941.5</v>
      </c>
      <c r="N41">
        <v>469.07</v>
      </c>
      <c r="O41">
        <v>1277</v>
      </c>
      <c r="P41">
        <v>128</v>
      </c>
      <c r="Q41">
        <v>163.63999999999999</v>
      </c>
      <c r="R41">
        <v>1.889</v>
      </c>
      <c r="T41">
        <v>5229.2</v>
      </c>
      <c r="U41">
        <v>0.25580999999999998</v>
      </c>
      <c r="V41">
        <f t="shared" si="1"/>
        <v>2.6788360557160162E-2</v>
      </c>
      <c r="W41">
        <v>5191.3</v>
      </c>
      <c r="X41">
        <f t="shared" si="2"/>
        <v>5210.25</v>
      </c>
      <c r="Y41">
        <f t="shared" si="3"/>
        <v>26.799347006969892</v>
      </c>
    </row>
    <row r="42" spans="1:25" x14ac:dyDescent="0.2">
      <c r="A42">
        <v>38</v>
      </c>
      <c r="B42">
        <v>7.7698000000000003E-3</v>
      </c>
      <c r="C42">
        <v>5231.3999999999996</v>
      </c>
      <c r="D42">
        <v>0.20227000000000001</v>
      </c>
      <c r="E42">
        <f t="shared" si="0"/>
        <v>2.118166486805358E-2</v>
      </c>
      <c r="F42" s="1">
        <v>2607300</v>
      </c>
      <c r="G42">
        <v>5.5300000000000002E-2</v>
      </c>
      <c r="H42">
        <v>144.08000000000001</v>
      </c>
      <c r="I42">
        <v>371.4</v>
      </c>
      <c r="K42">
        <v>38</v>
      </c>
      <c r="L42">
        <v>7.8975E-3</v>
      </c>
      <c r="M42">
        <v>6147.9</v>
      </c>
      <c r="N42">
        <v>593.24</v>
      </c>
      <c r="O42">
        <v>1044.7</v>
      </c>
      <c r="P42">
        <v>162</v>
      </c>
      <c r="Q42">
        <v>169.32</v>
      </c>
      <c r="R42">
        <v>1.625</v>
      </c>
      <c r="T42">
        <v>5231.3999999999996</v>
      </c>
      <c r="U42">
        <v>0.20227000000000001</v>
      </c>
      <c r="V42">
        <f t="shared" si="1"/>
        <v>2.118166486805358E-2</v>
      </c>
      <c r="W42">
        <v>5179.8999999999996</v>
      </c>
      <c r="X42">
        <f t="shared" si="2"/>
        <v>5205.6499999999996</v>
      </c>
      <c r="Y42">
        <f t="shared" si="3"/>
        <v>36.4159992311072</v>
      </c>
    </row>
    <row r="43" spans="1:25" x14ac:dyDescent="0.2">
      <c r="A43">
        <v>39</v>
      </c>
      <c r="B43">
        <v>7.7429999999999999E-3</v>
      </c>
      <c r="C43">
        <v>5246.1</v>
      </c>
      <c r="D43">
        <v>0.15994</v>
      </c>
      <c r="E43">
        <f t="shared" si="0"/>
        <v>1.6748877633838383E-2</v>
      </c>
      <c r="F43" s="1">
        <v>3306600</v>
      </c>
      <c r="G43">
        <v>4.3700000000000003E-2</v>
      </c>
      <c r="H43">
        <v>144.49</v>
      </c>
      <c r="I43">
        <v>435.8</v>
      </c>
      <c r="K43">
        <v>39</v>
      </c>
      <c r="L43">
        <v>7.9419E-3</v>
      </c>
      <c r="M43">
        <v>6389.6</v>
      </c>
      <c r="N43">
        <v>750.27</v>
      </c>
      <c r="O43">
        <v>858.55</v>
      </c>
      <c r="P43">
        <v>205</v>
      </c>
      <c r="Q43">
        <v>175.98</v>
      </c>
      <c r="R43">
        <v>1.38</v>
      </c>
      <c r="T43">
        <v>5246.1</v>
      </c>
      <c r="U43">
        <v>0.15994</v>
      </c>
      <c r="V43">
        <f t="shared" si="1"/>
        <v>1.6748877633838383E-2</v>
      </c>
      <c r="W43">
        <v>5171.3999999999996</v>
      </c>
      <c r="X43">
        <f t="shared" si="2"/>
        <v>5208.75</v>
      </c>
      <c r="Y43">
        <f t="shared" si="3"/>
        <v>52.82087655463561</v>
      </c>
    </row>
    <row r="44" spans="1:25" x14ac:dyDescent="0.2">
      <c r="A44">
        <v>40</v>
      </c>
      <c r="B44">
        <v>7.7692000000000004E-3</v>
      </c>
      <c r="C44">
        <v>5256.4</v>
      </c>
      <c r="D44">
        <v>0.12647</v>
      </c>
      <c r="E44">
        <f t="shared" si="0"/>
        <v>1.3243907429983371E-2</v>
      </c>
      <c r="F44" s="1">
        <v>4190000</v>
      </c>
      <c r="G44">
        <v>3.4599999999999999E-2</v>
      </c>
      <c r="H44">
        <v>144.77000000000001</v>
      </c>
      <c r="I44">
        <v>511.3</v>
      </c>
      <c r="K44">
        <v>40</v>
      </c>
      <c r="L44">
        <v>8.0272E-3</v>
      </c>
      <c r="M44">
        <v>6805.4</v>
      </c>
      <c r="N44">
        <v>948.85</v>
      </c>
      <c r="O44">
        <v>723.05</v>
      </c>
      <c r="P44">
        <v>259</v>
      </c>
      <c r="Q44">
        <v>187.43</v>
      </c>
      <c r="R44">
        <v>1.1779999999999999</v>
      </c>
      <c r="T44">
        <v>5256.4</v>
      </c>
      <c r="U44">
        <v>0.12647</v>
      </c>
      <c r="V44">
        <f t="shared" si="1"/>
        <v>1.3243907429983371E-2</v>
      </c>
      <c r="W44">
        <v>5182.5</v>
      </c>
      <c r="X44">
        <f t="shared" si="2"/>
        <v>5219.45</v>
      </c>
      <c r="Y44">
        <f t="shared" si="3"/>
        <v>52.255191129685606</v>
      </c>
    </row>
    <row r="45" spans="1:25" x14ac:dyDescent="0.2">
      <c r="A45">
        <v>41</v>
      </c>
      <c r="B45">
        <v>7.7808E-3</v>
      </c>
      <c r="C45">
        <v>5245.5</v>
      </c>
      <c r="D45">
        <v>0.1</v>
      </c>
      <c r="E45">
        <f t="shared" si="0"/>
        <v>1.0471975511965976E-2</v>
      </c>
      <c r="F45" s="1">
        <v>5288100</v>
      </c>
      <c r="G45">
        <v>2.7300000000000001E-2</v>
      </c>
      <c r="H45">
        <v>144.47</v>
      </c>
      <c r="I45">
        <v>600</v>
      </c>
      <c r="K45">
        <v>41</v>
      </c>
      <c r="L45">
        <v>7.4624000000000001E-3</v>
      </c>
      <c r="M45">
        <v>7450.9</v>
      </c>
      <c r="N45">
        <v>1200</v>
      </c>
      <c r="O45">
        <v>625.94000000000005</v>
      </c>
      <c r="P45">
        <v>328</v>
      </c>
      <c r="Q45">
        <v>205.21</v>
      </c>
      <c r="R45">
        <v>0.99509999999999998</v>
      </c>
      <c r="T45">
        <v>5245.5</v>
      </c>
      <c r="U45">
        <v>0.1</v>
      </c>
      <c r="V45">
        <f t="shared" si="1"/>
        <v>1.0471975511965976E-2</v>
      </c>
      <c r="W45">
        <v>5217.6000000000004</v>
      </c>
      <c r="X45">
        <f t="shared" si="2"/>
        <v>5231.55</v>
      </c>
      <c r="Y45">
        <f t="shared" si="3"/>
        <v>19.72827919510442</v>
      </c>
    </row>
  </sheetData>
  <sortState xmlns:xlrd2="http://schemas.microsoft.com/office/spreadsheetml/2017/richdata2" ref="W3:X45">
    <sortCondition descending="1" ref="X3:X45"/>
  </sortState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EE37ADA2-6559-4EAA-92FA-2DBC12DF99EB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'0L'!AK4:AK4</xm:f>
              <xm:sqref>AL4</xm:sqref>
            </x14:sparkline>
            <x14:sparkline>
              <xm:f>'0L'!AK5:AK5</xm:f>
              <xm:sqref>AL5</xm:sqref>
            </x14:sparkline>
            <x14:sparkline>
              <xm:f>'0L'!AK6:AK6</xm:f>
              <xm:sqref>AL6</xm:sqref>
            </x14:sparkline>
            <x14:sparkline>
              <xm:f>'0L'!AK7:AK7</xm:f>
              <xm:sqref>AL7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CD44-4FDA-442C-A610-AE47C40EE78C}">
  <dimension ref="A1:Z45"/>
  <sheetViews>
    <sheetView topLeftCell="Q17" workbookViewId="0">
      <selection activeCell="D29" sqref="D29"/>
    </sheetView>
  </sheetViews>
  <sheetFormatPr baseColWidth="10" defaultColWidth="8.83203125" defaultRowHeight="15" x14ac:dyDescent="0.2"/>
  <cols>
    <col min="5" max="8" width="20.1640625" bestFit="1" customWidth="1"/>
    <col min="9" max="9" width="22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1.5118</v>
      </c>
      <c r="C5">
        <v>4350.1000000000004</v>
      </c>
      <c r="D5">
        <v>1199.9000000000001</v>
      </c>
      <c r="E5">
        <f>2*PI()*D5/60</f>
        <v>125.65323416807976</v>
      </c>
      <c r="F5">
        <v>365.49</v>
      </c>
      <c r="G5">
        <v>328</v>
      </c>
      <c r="H5">
        <v>119.81</v>
      </c>
      <c r="I5">
        <v>1</v>
      </c>
      <c r="K5">
        <v>1</v>
      </c>
      <c r="L5">
        <v>1.5123</v>
      </c>
      <c r="M5">
        <v>2.5409999999999999</v>
      </c>
      <c r="N5">
        <v>9.9983000000000002E-2</v>
      </c>
      <c r="O5" s="1">
        <v>2562.1</v>
      </c>
      <c r="P5">
        <v>2.7300000000000001E-2</v>
      </c>
      <c r="Q5">
        <v>6.9984000000000005E-2</v>
      </c>
      <c r="R5">
        <v>600</v>
      </c>
      <c r="T5">
        <v>4350.1000000000004</v>
      </c>
      <c r="U5">
        <v>1199.9000000000001</v>
      </c>
      <c r="V5">
        <f>2*PI()*U5/60</f>
        <v>125.65323416807976</v>
      </c>
      <c r="W5">
        <v>3911</v>
      </c>
      <c r="X5">
        <v>41</v>
      </c>
      <c r="Y5">
        <f>AVERAGE(T5,W5)</f>
        <v>4130.55</v>
      </c>
      <c r="Z5">
        <f>STDEV(T5,W5)</f>
        <v>310.4905876190133</v>
      </c>
    </row>
    <row r="6" spans="1:26" x14ac:dyDescent="0.2">
      <c r="A6">
        <v>2</v>
      </c>
      <c r="B6">
        <v>1.5133000000000001</v>
      </c>
      <c r="C6">
        <v>3066.4</v>
      </c>
      <c r="D6">
        <v>948.85</v>
      </c>
      <c r="E6">
        <f t="shared" ref="E6:E45" si="0">2*PI()*D6/60</f>
        <v>99.363339645289173</v>
      </c>
      <c r="F6">
        <v>325.79000000000002</v>
      </c>
      <c r="G6">
        <v>259</v>
      </c>
      <c r="H6">
        <v>84.453000000000003</v>
      </c>
      <c r="I6">
        <v>1.1739999999999999</v>
      </c>
      <c r="K6">
        <v>2</v>
      </c>
      <c r="L6">
        <v>1.5123</v>
      </c>
      <c r="M6">
        <v>3.0762999999999998</v>
      </c>
      <c r="N6">
        <v>0.12642999999999999</v>
      </c>
      <c r="O6" s="1">
        <v>2452.9</v>
      </c>
      <c r="P6">
        <v>3.4500000000000003E-2</v>
      </c>
      <c r="Q6">
        <v>8.4726999999999997E-2</v>
      </c>
      <c r="R6">
        <v>511.3</v>
      </c>
      <c r="T6">
        <v>3066.4</v>
      </c>
      <c r="U6">
        <v>948.85</v>
      </c>
      <c r="V6">
        <f t="shared" ref="V6:V45" si="1">2*PI()*U6/60</f>
        <v>99.363339645289173</v>
      </c>
      <c r="W6">
        <v>3004.8</v>
      </c>
      <c r="X6">
        <v>40</v>
      </c>
      <c r="Y6">
        <f t="shared" ref="Y6:Y45" si="2">AVERAGE(T6,W6)</f>
        <v>3035.6000000000004</v>
      </c>
      <c r="Z6">
        <f t="shared" ref="Z6:Z45" si="3">STDEV(T6,W6)</f>
        <v>43.557777721091263</v>
      </c>
    </row>
    <row r="7" spans="1:26" x14ac:dyDescent="0.2">
      <c r="A7">
        <v>3</v>
      </c>
      <c r="B7">
        <v>1.5124</v>
      </c>
      <c r="C7">
        <v>2047</v>
      </c>
      <c r="D7">
        <v>750.22</v>
      </c>
      <c r="E7">
        <f t="shared" si="0"/>
        <v>78.562854685871159</v>
      </c>
      <c r="F7">
        <v>275.07</v>
      </c>
      <c r="G7">
        <v>205</v>
      </c>
      <c r="H7">
        <v>56.378</v>
      </c>
      <c r="I7">
        <v>1.377</v>
      </c>
      <c r="K7">
        <v>3</v>
      </c>
      <c r="L7">
        <v>1.5123</v>
      </c>
      <c r="M7">
        <v>3.9076</v>
      </c>
      <c r="N7">
        <v>0.15987999999999999</v>
      </c>
      <c r="O7" s="1">
        <v>2463.9</v>
      </c>
      <c r="P7">
        <v>4.3700000000000003E-2</v>
      </c>
      <c r="Q7">
        <v>0.10761999999999999</v>
      </c>
      <c r="R7">
        <v>435.8</v>
      </c>
      <c r="T7">
        <v>2047</v>
      </c>
      <c r="U7">
        <v>750.22</v>
      </c>
      <c r="V7">
        <f t="shared" si="1"/>
        <v>78.562854685871159</v>
      </c>
      <c r="W7">
        <v>2004</v>
      </c>
      <c r="X7">
        <v>39</v>
      </c>
      <c r="Y7">
        <f t="shared" si="2"/>
        <v>2025.5</v>
      </c>
      <c r="Z7">
        <f t="shared" si="3"/>
        <v>30.405591591021544</v>
      </c>
    </row>
    <row r="8" spans="1:26" x14ac:dyDescent="0.2">
      <c r="A8">
        <v>4</v>
      </c>
      <c r="B8">
        <v>1.5127999999999999</v>
      </c>
      <c r="C8">
        <v>1177.7</v>
      </c>
      <c r="D8">
        <v>593.19000000000005</v>
      </c>
      <c r="E8">
        <f t="shared" si="0"/>
        <v>62.118711539430983</v>
      </c>
      <c r="F8">
        <v>200.15</v>
      </c>
      <c r="G8">
        <v>162</v>
      </c>
      <c r="H8">
        <v>32.436</v>
      </c>
      <c r="I8">
        <v>1.6160000000000001</v>
      </c>
      <c r="K8">
        <v>4</v>
      </c>
      <c r="L8">
        <v>1.5123</v>
      </c>
      <c r="M8">
        <v>4.4234</v>
      </c>
      <c r="N8">
        <v>0.20219999999999999</v>
      </c>
      <c r="O8" s="1">
        <v>2205.4</v>
      </c>
      <c r="P8">
        <v>5.5199999999999999E-2</v>
      </c>
      <c r="Q8">
        <v>0.12182999999999999</v>
      </c>
      <c r="R8">
        <v>371.3</v>
      </c>
      <c r="T8">
        <v>1177.7</v>
      </c>
      <c r="U8">
        <v>593.19000000000005</v>
      </c>
      <c r="V8">
        <f t="shared" si="1"/>
        <v>62.118711539430983</v>
      </c>
      <c r="W8">
        <v>1208.0999999999999</v>
      </c>
      <c r="X8">
        <v>38</v>
      </c>
      <c r="Y8">
        <f t="shared" si="2"/>
        <v>1192.9000000000001</v>
      </c>
      <c r="Z8">
        <f t="shared" si="3"/>
        <v>21.496046148070949</v>
      </c>
    </row>
    <row r="9" spans="1:26" x14ac:dyDescent="0.2">
      <c r="A9">
        <v>5</v>
      </c>
      <c r="B9">
        <v>1.5125999999999999</v>
      </c>
      <c r="C9">
        <v>614.24</v>
      </c>
      <c r="D9">
        <v>469.04</v>
      </c>
      <c r="E9">
        <f t="shared" si="0"/>
        <v>49.117753941325219</v>
      </c>
      <c r="F9">
        <v>132.02000000000001</v>
      </c>
      <c r="G9">
        <v>128</v>
      </c>
      <c r="H9">
        <v>16.917000000000002</v>
      </c>
      <c r="I9">
        <v>1.895</v>
      </c>
      <c r="K9">
        <v>5</v>
      </c>
      <c r="L9">
        <v>1.5123</v>
      </c>
      <c r="M9">
        <v>5.9954999999999998</v>
      </c>
      <c r="N9">
        <v>0.25568999999999997</v>
      </c>
      <c r="O9" s="1">
        <v>2363.9</v>
      </c>
      <c r="P9">
        <v>6.9900000000000004E-2</v>
      </c>
      <c r="Q9">
        <v>0.16513</v>
      </c>
      <c r="R9">
        <v>316.5</v>
      </c>
      <c r="T9">
        <v>614.24</v>
      </c>
      <c r="U9">
        <v>469.04</v>
      </c>
      <c r="V9">
        <f t="shared" si="1"/>
        <v>49.117753941325219</v>
      </c>
      <c r="W9">
        <v>655.48</v>
      </c>
      <c r="X9">
        <v>37</v>
      </c>
      <c r="Y9">
        <f t="shared" si="2"/>
        <v>634.86</v>
      </c>
      <c r="Z9">
        <f t="shared" si="3"/>
        <v>29.161083656133226</v>
      </c>
    </row>
    <row r="10" spans="1:26" x14ac:dyDescent="0.2">
      <c r="A10">
        <v>6</v>
      </c>
      <c r="B10">
        <v>1.5116000000000001</v>
      </c>
      <c r="C10">
        <v>430.1</v>
      </c>
      <c r="D10">
        <v>370.86</v>
      </c>
      <c r="E10">
        <f t="shared" si="0"/>
        <v>38.836368383677026</v>
      </c>
      <c r="F10">
        <v>116.91</v>
      </c>
      <c r="G10">
        <v>101</v>
      </c>
      <c r="H10">
        <v>11.846</v>
      </c>
      <c r="I10">
        <v>2.2250000000000001</v>
      </c>
      <c r="K10">
        <v>6</v>
      </c>
      <c r="L10">
        <v>1.5123</v>
      </c>
      <c r="M10">
        <v>7.2195</v>
      </c>
      <c r="N10">
        <v>0.32341999999999999</v>
      </c>
      <c r="O10" s="1">
        <v>2250.4</v>
      </c>
      <c r="P10">
        <v>8.8400000000000006E-2</v>
      </c>
      <c r="Q10">
        <v>0.19883999999999999</v>
      </c>
      <c r="R10">
        <v>269.7</v>
      </c>
      <c r="T10">
        <v>430.1</v>
      </c>
      <c r="U10">
        <v>370.86</v>
      </c>
      <c r="V10">
        <f t="shared" si="1"/>
        <v>38.836368383677026</v>
      </c>
      <c r="W10">
        <v>391.07</v>
      </c>
      <c r="X10">
        <v>36</v>
      </c>
      <c r="Y10">
        <f t="shared" si="2"/>
        <v>410.58500000000004</v>
      </c>
      <c r="Z10">
        <f t="shared" si="3"/>
        <v>27.59837766971097</v>
      </c>
    </row>
    <row r="11" spans="1:26" x14ac:dyDescent="0.2">
      <c r="A11">
        <v>7</v>
      </c>
      <c r="B11">
        <v>1.5132000000000001</v>
      </c>
      <c r="C11">
        <v>263.02999999999997</v>
      </c>
      <c r="D11">
        <v>293.24</v>
      </c>
      <c r="E11">
        <f t="shared" si="0"/>
        <v>30.708020991289029</v>
      </c>
      <c r="F11">
        <v>90.427999999999997</v>
      </c>
      <c r="G11">
        <v>80.099999999999994</v>
      </c>
      <c r="H11">
        <v>7.2443999999999997</v>
      </c>
      <c r="I11">
        <v>2.6110000000000002</v>
      </c>
      <c r="K11">
        <v>7</v>
      </c>
      <c r="L11">
        <v>1.5123</v>
      </c>
      <c r="M11">
        <v>9.2050000000000001</v>
      </c>
      <c r="N11">
        <v>0.40901999999999999</v>
      </c>
      <c r="O11" s="1">
        <v>2268.6999999999998</v>
      </c>
      <c r="P11">
        <v>0.112</v>
      </c>
      <c r="Q11">
        <v>0.25352000000000002</v>
      </c>
      <c r="R11">
        <v>229.9</v>
      </c>
      <c r="T11">
        <v>263.02999999999997</v>
      </c>
      <c r="U11">
        <v>293.24</v>
      </c>
      <c r="V11">
        <f t="shared" si="1"/>
        <v>30.708020991289029</v>
      </c>
      <c r="W11">
        <v>234.23</v>
      </c>
      <c r="X11">
        <v>35</v>
      </c>
      <c r="Y11">
        <f t="shared" si="2"/>
        <v>248.63</v>
      </c>
      <c r="Z11">
        <f t="shared" si="3"/>
        <v>20.364675298172557</v>
      </c>
    </row>
    <row r="12" spans="1:26" x14ac:dyDescent="0.2">
      <c r="A12">
        <v>8</v>
      </c>
      <c r="B12">
        <v>1.5124</v>
      </c>
      <c r="C12">
        <v>182.1</v>
      </c>
      <c r="D12">
        <v>231.86</v>
      </c>
      <c r="E12">
        <f t="shared" si="0"/>
        <v>24.280322422044318</v>
      </c>
      <c r="F12">
        <v>79.177000000000007</v>
      </c>
      <c r="G12">
        <v>63.3</v>
      </c>
      <c r="H12">
        <v>5.0153999999999996</v>
      </c>
      <c r="I12">
        <v>3.0630000000000002</v>
      </c>
      <c r="K12">
        <v>8</v>
      </c>
      <c r="L12">
        <v>1.5122</v>
      </c>
      <c r="M12">
        <v>11.288</v>
      </c>
      <c r="N12">
        <v>0.51732999999999996</v>
      </c>
      <c r="O12" s="1">
        <v>2199.8000000000002</v>
      </c>
      <c r="P12">
        <v>0.14099999999999999</v>
      </c>
      <c r="Q12">
        <v>0.31090000000000001</v>
      </c>
      <c r="R12">
        <v>195.9</v>
      </c>
      <c r="T12">
        <v>182.1</v>
      </c>
      <c r="U12">
        <v>231.86</v>
      </c>
      <c r="V12">
        <f t="shared" si="1"/>
        <v>24.280322422044318</v>
      </c>
      <c r="W12">
        <v>170.46</v>
      </c>
      <c r="X12">
        <v>34</v>
      </c>
      <c r="Y12">
        <f t="shared" si="2"/>
        <v>176.28</v>
      </c>
      <c r="Z12">
        <f t="shared" si="3"/>
        <v>8.2307229330114033</v>
      </c>
    </row>
    <row r="13" spans="1:26" x14ac:dyDescent="0.2">
      <c r="A13">
        <v>9</v>
      </c>
      <c r="B13">
        <v>1.5126999999999999</v>
      </c>
      <c r="C13">
        <v>139.05000000000001</v>
      </c>
      <c r="D13">
        <v>183.34</v>
      </c>
      <c r="E13">
        <f t="shared" si="0"/>
        <v>19.199319903638422</v>
      </c>
      <c r="F13">
        <v>76.456999999999994</v>
      </c>
      <c r="G13">
        <v>50.1</v>
      </c>
      <c r="H13">
        <v>3.8296000000000001</v>
      </c>
      <c r="I13">
        <v>3.5939999999999999</v>
      </c>
      <c r="K13">
        <v>9</v>
      </c>
      <c r="L13">
        <v>1.5122</v>
      </c>
      <c r="M13">
        <v>13.063000000000001</v>
      </c>
      <c r="N13">
        <v>0.65425999999999995</v>
      </c>
      <c r="O13" s="1">
        <v>2012.8</v>
      </c>
      <c r="P13">
        <v>0.17899999999999999</v>
      </c>
      <c r="Q13">
        <v>0.35977999999999999</v>
      </c>
      <c r="R13">
        <v>166.9</v>
      </c>
      <c r="T13">
        <v>139.05000000000001</v>
      </c>
      <c r="U13">
        <v>183.34</v>
      </c>
      <c r="V13">
        <f t="shared" si="1"/>
        <v>19.199319903638422</v>
      </c>
      <c r="W13">
        <v>135.32</v>
      </c>
      <c r="X13">
        <v>33</v>
      </c>
      <c r="Y13">
        <f t="shared" si="2"/>
        <v>137.185</v>
      </c>
      <c r="Z13">
        <f t="shared" si="3"/>
        <v>2.6375082938258352</v>
      </c>
    </row>
    <row r="14" spans="1:26" x14ac:dyDescent="0.2">
      <c r="A14">
        <v>10</v>
      </c>
      <c r="B14">
        <v>1.5123</v>
      </c>
      <c r="C14">
        <v>126.04</v>
      </c>
      <c r="D14">
        <v>144.97999999999999</v>
      </c>
      <c r="E14">
        <f t="shared" si="0"/>
        <v>15.182270097248272</v>
      </c>
      <c r="F14">
        <v>87.641000000000005</v>
      </c>
      <c r="G14">
        <v>39.6</v>
      </c>
      <c r="H14">
        <v>3.4712000000000001</v>
      </c>
      <c r="I14">
        <v>4.218</v>
      </c>
      <c r="K14">
        <v>10</v>
      </c>
      <c r="L14">
        <v>1.5124</v>
      </c>
      <c r="M14">
        <v>16.411999999999999</v>
      </c>
      <c r="N14">
        <v>0.82747999999999999</v>
      </c>
      <c r="O14" s="1">
        <v>1999.5</v>
      </c>
      <c r="P14">
        <v>0.22600000000000001</v>
      </c>
      <c r="Q14">
        <v>0.45201999999999998</v>
      </c>
      <c r="R14">
        <v>142.30000000000001</v>
      </c>
      <c r="T14">
        <v>126.04</v>
      </c>
      <c r="U14">
        <v>144.97999999999999</v>
      </c>
      <c r="V14">
        <f t="shared" si="1"/>
        <v>15.182270097248272</v>
      </c>
      <c r="W14">
        <v>121.03</v>
      </c>
      <c r="X14">
        <v>32</v>
      </c>
      <c r="Y14">
        <f t="shared" si="2"/>
        <v>123.535</v>
      </c>
      <c r="Z14">
        <f t="shared" si="3"/>
        <v>3.5426049737446066</v>
      </c>
    </row>
    <row r="15" spans="1:26" x14ac:dyDescent="0.2">
      <c r="A15">
        <v>11</v>
      </c>
      <c r="B15">
        <v>1.5124</v>
      </c>
      <c r="C15">
        <v>124.51</v>
      </c>
      <c r="D15">
        <v>114.64</v>
      </c>
      <c r="E15">
        <f t="shared" si="0"/>
        <v>12.005072726917797</v>
      </c>
      <c r="F15">
        <v>109.49</v>
      </c>
      <c r="G15">
        <v>31.3</v>
      </c>
      <c r="H15">
        <v>3.4291</v>
      </c>
      <c r="I15">
        <v>4.9489999999999998</v>
      </c>
      <c r="K15">
        <v>11</v>
      </c>
      <c r="L15">
        <v>1.5122</v>
      </c>
      <c r="M15">
        <v>19.559000000000001</v>
      </c>
      <c r="N15">
        <v>1.0465</v>
      </c>
      <c r="O15" s="1">
        <v>1884.2</v>
      </c>
      <c r="P15">
        <v>0.28599999999999998</v>
      </c>
      <c r="Q15">
        <v>0.53869999999999996</v>
      </c>
      <c r="R15">
        <v>121.2</v>
      </c>
      <c r="T15">
        <v>124.51</v>
      </c>
      <c r="U15">
        <v>114.64</v>
      </c>
      <c r="V15">
        <f t="shared" si="1"/>
        <v>12.005072726917797</v>
      </c>
      <c r="W15">
        <v>120</v>
      </c>
      <c r="X15">
        <v>31</v>
      </c>
      <c r="Y15">
        <f t="shared" si="2"/>
        <v>122.255</v>
      </c>
      <c r="Z15">
        <f t="shared" si="3"/>
        <v>3.1890515831513331</v>
      </c>
    </row>
    <row r="16" spans="1:26" x14ac:dyDescent="0.2">
      <c r="A16">
        <v>12</v>
      </c>
      <c r="B16">
        <v>1.5123</v>
      </c>
      <c r="C16">
        <v>123.81</v>
      </c>
      <c r="D16">
        <v>90.650999999999996</v>
      </c>
      <c r="E16">
        <f t="shared" si="0"/>
        <v>9.4929505213522773</v>
      </c>
      <c r="F16">
        <v>137.69</v>
      </c>
      <c r="G16">
        <v>24.8</v>
      </c>
      <c r="H16">
        <v>3.41</v>
      </c>
      <c r="I16">
        <v>5.8079999999999998</v>
      </c>
      <c r="K16">
        <v>12</v>
      </c>
      <c r="L16">
        <v>1.5123</v>
      </c>
      <c r="M16">
        <v>23.965</v>
      </c>
      <c r="N16">
        <v>1.3236000000000001</v>
      </c>
      <c r="O16" s="1">
        <v>1825.4</v>
      </c>
      <c r="P16">
        <v>0.36199999999999999</v>
      </c>
      <c r="Q16">
        <v>0.66005000000000003</v>
      </c>
      <c r="R16">
        <v>103.3</v>
      </c>
      <c r="T16">
        <v>123.81</v>
      </c>
      <c r="U16">
        <v>90.650999999999996</v>
      </c>
      <c r="V16">
        <f t="shared" si="1"/>
        <v>9.4929505213522773</v>
      </c>
      <c r="W16">
        <v>123.86</v>
      </c>
      <c r="X16">
        <v>30</v>
      </c>
      <c r="Y16">
        <f t="shared" si="2"/>
        <v>123.83500000000001</v>
      </c>
      <c r="Z16">
        <f t="shared" si="3"/>
        <v>3.5355339059325371E-2</v>
      </c>
    </row>
    <row r="17" spans="1:26" x14ac:dyDescent="0.2">
      <c r="A17">
        <v>13</v>
      </c>
      <c r="B17">
        <v>1.5123</v>
      </c>
      <c r="C17">
        <v>121.98</v>
      </c>
      <c r="D17">
        <v>71.680000000000007</v>
      </c>
      <c r="E17">
        <f t="shared" si="0"/>
        <v>7.5063120469772135</v>
      </c>
      <c r="F17">
        <v>171.56</v>
      </c>
      <c r="G17">
        <v>19.600000000000001</v>
      </c>
      <c r="H17">
        <v>3.3595999999999999</v>
      </c>
      <c r="I17">
        <v>6.8140000000000001</v>
      </c>
      <c r="K17">
        <v>13</v>
      </c>
      <c r="L17">
        <v>1.5122</v>
      </c>
      <c r="M17">
        <v>28.244</v>
      </c>
      <c r="N17">
        <v>1.6738999999999999</v>
      </c>
      <c r="O17" s="1">
        <v>1701</v>
      </c>
      <c r="P17">
        <v>0.45700000000000002</v>
      </c>
      <c r="Q17">
        <v>0.77788000000000002</v>
      </c>
      <c r="R17">
        <v>88.06</v>
      </c>
      <c r="T17">
        <v>121.98</v>
      </c>
      <c r="U17">
        <v>71.680000000000007</v>
      </c>
      <c r="V17">
        <f t="shared" si="1"/>
        <v>7.5063120469772135</v>
      </c>
      <c r="W17">
        <v>123.77</v>
      </c>
      <c r="X17">
        <v>29</v>
      </c>
      <c r="Y17">
        <f t="shared" si="2"/>
        <v>122.875</v>
      </c>
      <c r="Z17">
        <f t="shared" si="3"/>
        <v>1.2657211383239144</v>
      </c>
    </row>
    <row r="18" spans="1:26" x14ac:dyDescent="0.2">
      <c r="A18">
        <v>14</v>
      </c>
      <c r="B18">
        <v>1.5122</v>
      </c>
      <c r="C18">
        <v>118.91</v>
      </c>
      <c r="D18">
        <v>56.680999999999997</v>
      </c>
      <c r="E18">
        <f t="shared" si="0"/>
        <v>5.935620439937435</v>
      </c>
      <c r="F18">
        <v>211.49</v>
      </c>
      <c r="G18">
        <v>15.5</v>
      </c>
      <c r="H18">
        <v>3.2749000000000001</v>
      </c>
      <c r="I18">
        <v>7.9969999999999999</v>
      </c>
      <c r="K18">
        <v>14</v>
      </c>
      <c r="L18">
        <v>1.5123</v>
      </c>
      <c r="M18">
        <v>32.71</v>
      </c>
      <c r="N18">
        <v>2.1168999999999998</v>
      </c>
      <c r="O18" s="1">
        <v>1557.7</v>
      </c>
      <c r="P18">
        <v>0.57799999999999996</v>
      </c>
      <c r="Q18">
        <v>0.90090000000000003</v>
      </c>
      <c r="R18">
        <v>75.03</v>
      </c>
      <c r="T18">
        <v>118.91</v>
      </c>
      <c r="U18">
        <v>56.680999999999997</v>
      </c>
      <c r="V18">
        <f t="shared" si="1"/>
        <v>5.935620439937435</v>
      </c>
      <c r="W18">
        <v>122.89</v>
      </c>
      <c r="X18">
        <v>28</v>
      </c>
      <c r="Y18">
        <f t="shared" si="2"/>
        <v>120.9</v>
      </c>
      <c r="Z18">
        <f t="shared" si="3"/>
        <v>2.8142849891224619</v>
      </c>
    </row>
    <row r="19" spans="1:26" x14ac:dyDescent="0.2">
      <c r="A19">
        <v>15</v>
      </c>
      <c r="B19">
        <v>1.5122</v>
      </c>
      <c r="C19">
        <v>117.48</v>
      </c>
      <c r="D19">
        <v>44.819000000000003</v>
      </c>
      <c r="E19">
        <f t="shared" si="0"/>
        <v>4.6934347047080314</v>
      </c>
      <c r="F19">
        <v>264.24</v>
      </c>
      <c r="G19">
        <v>12.2</v>
      </c>
      <c r="H19">
        <v>3.2355</v>
      </c>
      <c r="I19">
        <v>9.3829999999999991</v>
      </c>
      <c r="K19">
        <v>15</v>
      </c>
      <c r="L19">
        <v>1.5124</v>
      </c>
      <c r="M19">
        <v>40.28</v>
      </c>
      <c r="N19">
        <v>2.6772999999999998</v>
      </c>
      <c r="O19">
        <v>1516.7</v>
      </c>
      <c r="P19">
        <v>0.73099999999999998</v>
      </c>
      <c r="Q19">
        <v>1.1093999999999999</v>
      </c>
      <c r="R19">
        <v>63.96</v>
      </c>
      <c r="T19">
        <v>117.48</v>
      </c>
      <c r="U19">
        <v>44.819000000000003</v>
      </c>
      <c r="V19">
        <f t="shared" si="1"/>
        <v>4.6934347047080314</v>
      </c>
      <c r="W19">
        <v>117.4</v>
      </c>
      <c r="X19">
        <v>27</v>
      </c>
      <c r="Y19">
        <f t="shared" si="2"/>
        <v>117.44</v>
      </c>
      <c r="Z19">
        <f t="shared" si="3"/>
        <v>5.6568542494922595E-2</v>
      </c>
    </row>
    <row r="20" spans="1:26" x14ac:dyDescent="0.2">
      <c r="A20">
        <v>16</v>
      </c>
      <c r="B20">
        <v>1.5124</v>
      </c>
      <c r="C20">
        <v>109.73</v>
      </c>
      <c r="D20">
        <v>35.44</v>
      </c>
      <c r="E20">
        <f t="shared" si="0"/>
        <v>3.7112681214407419</v>
      </c>
      <c r="F20">
        <v>312.14999999999998</v>
      </c>
      <c r="G20">
        <v>9.68</v>
      </c>
      <c r="H20">
        <v>3.0222000000000002</v>
      </c>
      <c r="I20">
        <v>11.01</v>
      </c>
      <c r="K20">
        <v>16</v>
      </c>
      <c r="L20">
        <v>1.5122</v>
      </c>
      <c r="M20">
        <v>46.944000000000003</v>
      </c>
      <c r="N20">
        <v>3.3858000000000001</v>
      </c>
      <c r="O20">
        <v>1397.7</v>
      </c>
      <c r="P20">
        <v>0.92500000000000004</v>
      </c>
      <c r="Q20">
        <v>1.2928999999999999</v>
      </c>
      <c r="R20">
        <v>54.49</v>
      </c>
      <c r="T20">
        <v>109.73</v>
      </c>
      <c r="U20">
        <v>35.44</v>
      </c>
      <c r="V20">
        <f t="shared" si="1"/>
        <v>3.7112681214407419</v>
      </c>
      <c r="W20">
        <v>111.49</v>
      </c>
      <c r="X20">
        <v>26</v>
      </c>
      <c r="Y20">
        <f t="shared" si="2"/>
        <v>110.61</v>
      </c>
      <c r="Z20">
        <f t="shared" si="3"/>
        <v>1.2445079348883172</v>
      </c>
    </row>
    <row r="21" spans="1:26" x14ac:dyDescent="0.2">
      <c r="A21">
        <v>17</v>
      </c>
      <c r="B21">
        <v>1.5122</v>
      </c>
      <c r="C21">
        <v>103.44</v>
      </c>
      <c r="D21">
        <v>28.021999999999998</v>
      </c>
      <c r="E21">
        <f t="shared" si="0"/>
        <v>2.934456977963106</v>
      </c>
      <c r="F21">
        <v>372.14</v>
      </c>
      <c r="G21">
        <v>7.66</v>
      </c>
      <c r="H21">
        <v>2.8490000000000002</v>
      </c>
      <c r="I21">
        <v>12.92</v>
      </c>
      <c r="K21">
        <v>17</v>
      </c>
      <c r="L21">
        <v>1.5122</v>
      </c>
      <c r="M21">
        <v>53.773000000000003</v>
      </c>
      <c r="N21">
        <v>4.2820999999999998</v>
      </c>
      <c r="O21">
        <v>1265.9000000000001</v>
      </c>
      <c r="P21">
        <v>1.17</v>
      </c>
      <c r="Q21">
        <v>1.4810000000000001</v>
      </c>
      <c r="R21">
        <v>46.45</v>
      </c>
      <c r="T21">
        <v>103.44</v>
      </c>
      <c r="U21">
        <v>28.021999999999998</v>
      </c>
      <c r="V21">
        <f t="shared" si="1"/>
        <v>2.934456977963106</v>
      </c>
      <c r="W21">
        <v>105.05</v>
      </c>
      <c r="X21">
        <v>25</v>
      </c>
      <c r="Y21">
        <f t="shared" si="2"/>
        <v>104.245</v>
      </c>
      <c r="Z21">
        <f t="shared" si="3"/>
        <v>1.1384419177103411</v>
      </c>
    </row>
    <row r="22" spans="1:26" x14ac:dyDescent="0.2">
      <c r="A22">
        <v>18</v>
      </c>
      <c r="B22">
        <v>1.5124</v>
      </c>
      <c r="C22">
        <v>98.878</v>
      </c>
      <c r="D22">
        <v>22.158000000000001</v>
      </c>
      <c r="E22">
        <f t="shared" si="0"/>
        <v>2.3203803339414213</v>
      </c>
      <c r="F22">
        <v>449.86</v>
      </c>
      <c r="G22">
        <v>6.05</v>
      </c>
      <c r="H22">
        <v>2.7233000000000001</v>
      </c>
      <c r="I22">
        <v>15.16</v>
      </c>
      <c r="K22">
        <v>18</v>
      </c>
      <c r="L22">
        <v>1.5122</v>
      </c>
      <c r="M22">
        <v>58.850999999999999</v>
      </c>
      <c r="N22">
        <v>5.4156000000000004</v>
      </c>
      <c r="O22">
        <v>1095.5</v>
      </c>
      <c r="P22">
        <v>1.48</v>
      </c>
      <c r="Q22">
        <v>1.6208</v>
      </c>
      <c r="R22">
        <v>39.56</v>
      </c>
      <c r="T22">
        <v>98.878</v>
      </c>
      <c r="U22">
        <v>22.158000000000001</v>
      </c>
      <c r="V22">
        <f t="shared" si="1"/>
        <v>2.3203803339414213</v>
      </c>
      <c r="W22">
        <v>98.230999999999995</v>
      </c>
      <c r="X22">
        <v>24</v>
      </c>
      <c r="Y22">
        <f t="shared" si="2"/>
        <v>98.55449999999999</v>
      </c>
      <c r="Z22">
        <f t="shared" si="3"/>
        <v>0.45749808742770021</v>
      </c>
    </row>
    <row r="23" spans="1:26" x14ac:dyDescent="0.2">
      <c r="A23">
        <v>19</v>
      </c>
      <c r="B23">
        <v>1.5122</v>
      </c>
      <c r="C23">
        <v>94.349000000000004</v>
      </c>
      <c r="D23">
        <v>17.521000000000001</v>
      </c>
      <c r="E23">
        <f t="shared" si="0"/>
        <v>1.834794829451559</v>
      </c>
      <c r="F23">
        <v>542.87</v>
      </c>
      <c r="G23">
        <v>4.79</v>
      </c>
      <c r="H23">
        <v>2.5985</v>
      </c>
      <c r="I23">
        <v>17.79</v>
      </c>
      <c r="K23">
        <v>19</v>
      </c>
      <c r="L23">
        <v>1.5124</v>
      </c>
      <c r="M23">
        <v>65.462999999999994</v>
      </c>
      <c r="N23">
        <v>6.8487999999999998</v>
      </c>
      <c r="O23">
        <v>963.59</v>
      </c>
      <c r="P23">
        <v>1.87</v>
      </c>
      <c r="Q23">
        <v>1.8029999999999999</v>
      </c>
      <c r="R23">
        <v>33.71</v>
      </c>
      <c r="T23">
        <v>94.349000000000004</v>
      </c>
      <c r="U23">
        <v>17.521000000000001</v>
      </c>
      <c r="V23">
        <f t="shared" si="1"/>
        <v>1.834794829451559</v>
      </c>
      <c r="W23">
        <v>95.221000000000004</v>
      </c>
      <c r="X23">
        <v>23</v>
      </c>
      <c r="Y23">
        <f t="shared" si="2"/>
        <v>94.784999999999997</v>
      </c>
      <c r="Z23">
        <f t="shared" si="3"/>
        <v>0.61659711319466937</v>
      </c>
    </row>
    <row r="24" spans="1:26" x14ac:dyDescent="0.2">
      <c r="A24">
        <v>20</v>
      </c>
      <c r="B24">
        <v>1.5123</v>
      </c>
      <c r="C24">
        <v>85.492000000000004</v>
      </c>
      <c r="D24">
        <v>13.853999999999999</v>
      </c>
      <c r="E24">
        <f t="shared" si="0"/>
        <v>1.4507874874277664</v>
      </c>
      <c r="F24">
        <v>622.11</v>
      </c>
      <c r="G24">
        <v>3.78</v>
      </c>
      <c r="H24">
        <v>2.3546</v>
      </c>
      <c r="I24">
        <v>20.87</v>
      </c>
      <c r="K24">
        <v>20</v>
      </c>
      <c r="L24">
        <v>1.5122</v>
      </c>
      <c r="M24">
        <v>71.590999999999994</v>
      </c>
      <c r="N24">
        <v>8.6616</v>
      </c>
      <c r="O24">
        <v>833.24</v>
      </c>
      <c r="P24">
        <v>2.37</v>
      </c>
      <c r="Q24">
        <v>1.9717</v>
      </c>
      <c r="R24">
        <v>28.75</v>
      </c>
      <c r="T24">
        <v>85.492000000000004</v>
      </c>
      <c r="U24">
        <v>13.853999999999999</v>
      </c>
      <c r="V24">
        <f t="shared" si="1"/>
        <v>1.4507874874277664</v>
      </c>
      <c r="W24">
        <v>86.197999999999993</v>
      </c>
      <c r="X24">
        <v>22</v>
      </c>
      <c r="Y24">
        <f t="shared" si="2"/>
        <v>85.844999999999999</v>
      </c>
      <c r="Z24">
        <f t="shared" si="3"/>
        <v>0.49921738751769468</v>
      </c>
    </row>
    <row r="25" spans="1:26" x14ac:dyDescent="0.2">
      <c r="A25">
        <v>21</v>
      </c>
      <c r="B25">
        <v>1.5125</v>
      </c>
      <c r="C25">
        <v>78.337000000000003</v>
      </c>
      <c r="D25">
        <v>10.955</v>
      </c>
      <c r="E25">
        <f t="shared" si="0"/>
        <v>1.1472049173358729</v>
      </c>
      <c r="F25">
        <v>720.91</v>
      </c>
      <c r="G25">
        <v>2.99</v>
      </c>
      <c r="H25">
        <v>2.1575000000000002</v>
      </c>
      <c r="I25">
        <v>24.49</v>
      </c>
      <c r="K25">
        <v>21</v>
      </c>
      <c r="L25">
        <v>1.5122</v>
      </c>
      <c r="M25">
        <v>82.697000000000003</v>
      </c>
      <c r="N25">
        <v>10.954000000000001</v>
      </c>
      <c r="O25">
        <v>761.07</v>
      </c>
      <c r="P25">
        <v>2.99</v>
      </c>
      <c r="Q25">
        <v>2.2776000000000001</v>
      </c>
      <c r="R25">
        <v>24.51</v>
      </c>
      <c r="T25">
        <v>78.337000000000003</v>
      </c>
      <c r="U25">
        <v>10.955</v>
      </c>
      <c r="V25">
        <f t="shared" si="1"/>
        <v>1.1472049173358729</v>
      </c>
      <c r="W25">
        <v>82.697000000000003</v>
      </c>
      <c r="X25">
        <v>21</v>
      </c>
      <c r="Y25">
        <f t="shared" si="2"/>
        <v>80.516999999999996</v>
      </c>
      <c r="Z25">
        <f t="shared" si="3"/>
        <v>3.0829855659733467</v>
      </c>
    </row>
    <row r="26" spans="1:26" x14ac:dyDescent="0.2">
      <c r="A26">
        <v>22</v>
      </c>
      <c r="B26">
        <v>1.5124</v>
      </c>
      <c r="C26">
        <v>75.912000000000006</v>
      </c>
      <c r="D26">
        <v>8.6617999999999995</v>
      </c>
      <c r="E26">
        <f t="shared" si="0"/>
        <v>0.9070615748954689</v>
      </c>
      <c r="F26">
        <v>883.51</v>
      </c>
      <c r="G26">
        <v>2.37</v>
      </c>
      <c r="H26">
        <v>2.0907</v>
      </c>
      <c r="I26">
        <v>28.74</v>
      </c>
      <c r="K26">
        <v>22</v>
      </c>
      <c r="L26">
        <v>1.512</v>
      </c>
      <c r="M26">
        <v>86.197999999999993</v>
      </c>
      <c r="N26">
        <v>13.853999999999999</v>
      </c>
      <c r="O26">
        <v>627.25</v>
      </c>
      <c r="P26">
        <v>3.78</v>
      </c>
      <c r="Q26">
        <v>2.3740999999999999</v>
      </c>
      <c r="R26">
        <v>20.88</v>
      </c>
      <c r="T26">
        <v>75.912000000000006</v>
      </c>
      <c r="U26">
        <v>8.6617999999999995</v>
      </c>
      <c r="V26">
        <f t="shared" si="1"/>
        <v>0.9070615748954689</v>
      </c>
      <c r="W26">
        <v>71.590999999999994</v>
      </c>
      <c r="X26">
        <v>20</v>
      </c>
      <c r="Y26">
        <f t="shared" si="2"/>
        <v>73.751499999999993</v>
      </c>
      <c r="Z26">
        <f t="shared" si="3"/>
        <v>3.0554084015070804</v>
      </c>
    </row>
    <row r="27" spans="1:26" x14ac:dyDescent="0.2">
      <c r="A27">
        <v>23</v>
      </c>
      <c r="B27">
        <v>1.512</v>
      </c>
      <c r="C27">
        <v>65.236000000000004</v>
      </c>
      <c r="D27">
        <v>6.8490000000000002</v>
      </c>
      <c r="E27">
        <f t="shared" si="0"/>
        <v>0.71722560281454972</v>
      </c>
      <c r="F27">
        <v>960.22</v>
      </c>
      <c r="G27">
        <v>1.87</v>
      </c>
      <c r="H27">
        <v>1.7967</v>
      </c>
      <c r="I27">
        <v>33.729999999999997</v>
      </c>
      <c r="K27">
        <v>23</v>
      </c>
      <c r="L27">
        <v>1.5122</v>
      </c>
      <c r="M27">
        <v>95.221000000000004</v>
      </c>
      <c r="N27">
        <v>17.521000000000001</v>
      </c>
      <c r="O27">
        <v>547.88</v>
      </c>
      <c r="P27">
        <v>4.79</v>
      </c>
      <c r="Q27">
        <v>2.6225999999999998</v>
      </c>
      <c r="R27">
        <v>17.8</v>
      </c>
      <c r="T27">
        <v>65.236000000000004</v>
      </c>
      <c r="U27">
        <v>6.8490000000000002</v>
      </c>
      <c r="V27">
        <f t="shared" si="1"/>
        <v>0.71722560281454972</v>
      </c>
      <c r="W27">
        <v>65.462999999999994</v>
      </c>
      <c r="X27">
        <v>19</v>
      </c>
      <c r="Y27">
        <f t="shared" si="2"/>
        <v>65.349500000000006</v>
      </c>
      <c r="Z27">
        <f t="shared" si="3"/>
        <v>0.16051323932933897</v>
      </c>
    </row>
    <row r="28" spans="1:26" x14ac:dyDescent="0.2">
      <c r="A28">
        <v>24</v>
      </c>
      <c r="B28">
        <v>1.5124</v>
      </c>
      <c r="C28">
        <v>60.262999999999998</v>
      </c>
      <c r="D28">
        <v>5.4156000000000004</v>
      </c>
      <c r="E28">
        <f t="shared" si="0"/>
        <v>0.56712030582602957</v>
      </c>
      <c r="F28">
        <v>1121.8</v>
      </c>
      <c r="G28">
        <v>1.48</v>
      </c>
      <c r="H28">
        <v>1.6597</v>
      </c>
      <c r="I28">
        <v>39.58</v>
      </c>
      <c r="K28">
        <v>24</v>
      </c>
      <c r="L28">
        <v>1.512</v>
      </c>
      <c r="M28">
        <v>98.230999999999995</v>
      </c>
      <c r="N28">
        <v>22.157</v>
      </c>
      <c r="O28">
        <v>446.93</v>
      </c>
      <c r="P28">
        <v>6.05</v>
      </c>
      <c r="Q28">
        <v>2.7054</v>
      </c>
      <c r="R28">
        <v>15.15</v>
      </c>
      <c r="T28">
        <v>60.262999999999998</v>
      </c>
      <c r="U28">
        <v>5.4156000000000004</v>
      </c>
      <c r="V28">
        <f t="shared" si="1"/>
        <v>0.56712030582602957</v>
      </c>
      <c r="W28">
        <v>58.850999999999999</v>
      </c>
      <c r="X28">
        <v>18</v>
      </c>
      <c r="Y28">
        <f t="shared" si="2"/>
        <v>59.557000000000002</v>
      </c>
      <c r="Z28">
        <f t="shared" si="3"/>
        <v>0.99843477503540445</v>
      </c>
    </row>
    <row r="29" spans="1:26" x14ac:dyDescent="0.2">
      <c r="A29">
        <v>25</v>
      </c>
      <c r="B29">
        <v>1.5125</v>
      </c>
      <c r="C29">
        <v>53.154000000000003</v>
      </c>
      <c r="D29">
        <v>4.2820999999999998</v>
      </c>
      <c r="E29">
        <f t="shared" si="0"/>
        <v>0.44842046339789504</v>
      </c>
      <c r="F29">
        <v>1251.4000000000001</v>
      </c>
      <c r="G29">
        <v>1.17</v>
      </c>
      <c r="H29">
        <v>1.464</v>
      </c>
      <c r="I29">
        <v>46.44</v>
      </c>
      <c r="K29">
        <v>25</v>
      </c>
      <c r="L29">
        <v>1.512</v>
      </c>
      <c r="M29">
        <v>105.05</v>
      </c>
      <c r="N29">
        <v>28.023</v>
      </c>
      <c r="O29">
        <v>377.91</v>
      </c>
      <c r="P29">
        <v>7.66</v>
      </c>
      <c r="Q29">
        <v>2.8933</v>
      </c>
      <c r="R29">
        <v>12.92</v>
      </c>
      <c r="T29">
        <v>53.154000000000003</v>
      </c>
      <c r="U29">
        <v>4.2820999999999998</v>
      </c>
      <c r="V29">
        <f t="shared" si="1"/>
        <v>0.44842046339789504</v>
      </c>
      <c r="W29">
        <v>53.773000000000003</v>
      </c>
      <c r="X29">
        <v>17</v>
      </c>
      <c r="Y29">
        <f t="shared" si="2"/>
        <v>53.463500000000003</v>
      </c>
      <c r="Z29">
        <f t="shared" si="3"/>
        <v>0.43769909755447273</v>
      </c>
    </row>
    <row r="30" spans="1:26" x14ac:dyDescent="0.2">
      <c r="A30">
        <v>26</v>
      </c>
      <c r="B30">
        <v>1.5122</v>
      </c>
      <c r="C30">
        <v>44.695</v>
      </c>
      <c r="D30">
        <v>3.3860000000000001</v>
      </c>
      <c r="E30">
        <f t="shared" si="0"/>
        <v>0.35458109083516803</v>
      </c>
      <c r="F30">
        <v>1330.7</v>
      </c>
      <c r="G30">
        <v>0.92500000000000004</v>
      </c>
      <c r="H30">
        <v>1.2310000000000001</v>
      </c>
      <c r="I30">
        <v>54.49</v>
      </c>
      <c r="K30">
        <v>26</v>
      </c>
      <c r="L30">
        <v>1.5123</v>
      </c>
      <c r="M30">
        <v>111.49</v>
      </c>
      <c r="N30">
        <v>35.439</v>
      </c>
      <c r="O30">
        <v>317.14999999999998</v>
      </c>
      <c r="P30">
        <v>9.68</v>
      </c>
      <c r="Q30">
        <v>3.0706000000000002</v>
      </c>
      <c r="R30">
        <v>11.02</v>
      </c>
      <c r="T30">
        <v>44.695</v>
      </c>
      <c r="U30">
        <v>3.3860000000000001</v>
      </c>
      <c r="V30">
        <f t="shared" si="1"/>
        <v>0.35458109083516803</v>
      </c>
      <c r="W30">
        <v>46.944000000000003</v>
      </c>
      <c r="X30">
        <v>16</v>
      </c>
      <c r="Y30">
        <f t="shared" si="2"/>
        <v>45.819500000000005</v>
      </c>
      <c r="Z30">
        <f t="shared" si="3"/>
        <v>1.5902831508885471</v>
      </c>
    </row>
    <row r="31" spans="1:26" x14ac:dyDescent="0.2">
      <c r="A31">
        <v>27</v>
      </c>
      <c r="B31">
        <v>1.5124</v>
      </c>
      <c r="C31">
        <v>39.43</v>
      </c>
      <c r="D31">
        <v>2.6772999999999998</v>
      </c>
      <c r="E31">
        <f t="shared" si="0"/>
        <v>0.28036620038186505</v>
      </c>
      <c r="F31">
        <v>1484.7</v>
      </c>
      <c r="G31">
        <v>0.73099999999999998</v>
      </c>
      <c r="H31">
        <v>1.0860000000000001</v>
      </c>
      <c r="I31">
        <v>63.94</v>
      </c>
      <c r="K31">
        <v>27</v>
      </c>
      <c r="L31">
        <v>1.5123</v>
      </c>
      <c r="M31">
        <v>117.4</v>
      </c>
      <c r="N31">
        <v>44.817999999999998</v>
      </c>
      <c r="O31">
        <v>264.07</v>
      </c>
      <c r="P31">
        <v>12.2</v>
      </c>
      <c r="Q31">
        <v>3.2332999999999998</v>
      </c>
      <c r="R31">
        <v>9.3819999999999997</v>
      </c>
      <c r="T31">
        <v>39.43</v>
      </c>
      <c r="U31">
        <v>2.6772999999999998</v>
      </c>
      <c r="V31">
        <f t="shared" si="1"/>
        <v>0.28036620038186505</v>
      </c>
      <c r="W31">
        <v>40.28</v>
      </c>
      <c r="X31">
        <v>15</v>
      </c>
      <c r="Y31">
        <f t="shared" si="2"/>
        <v>39.855000000000004</v>
      </c>
      <c r="Z31">
        <f t="shared" si="3"/>
        <v>0.60104076400856643</v>
      </c>
    </row>
    <row r="32" spans="1:26" x14ac:dyDescent="0.2">
      <c r="A32">
        <v>28</v>
      </c>
      <c r="B32">
        <v>1.5123</v>
      </c>
      <c r="C32">
        <v>33.235999999999997</v>
      </c>
      <c r="D32">
        <v>2.117</v>
      </c>
      <c r="E32">
        <f t="shared" si="0"/>
        <v>0.22169172158831973</v>
      </c>
      <c r="F32">
        <v>1582.7</v>
      </c>
      <c r="G32">
        <v>0.57799999999999996</v>
      </c>
      <c r="H32">
        <v>0.91537000000000002</v>
      </c>
      <c r="I32">
        <v>75.03</v>
      </c>
      <c r="K32">
        <v>28</v>
      </c>
      <c r="L32">
        <v>1.5122</v>
      </c>
      <c r="M32">
        <v>122.89</v>
      </c>
      <c r="N32">
        <v>56.682000000000002</v>
      </c>
      <c r="O32">
        <v>218.56</v>
      </c>
      <c r="P32">
        <v>15.5</v>
      </c>
      <c r="Q32">
        <v>3.3845999999999998</v>
      </c>
      <c r="R32">
        <v>8.0030000000000001</v>
      </c>
      <c r="T32">
        <v>33.235999999999997</v>
      </c>
      <c r="U32">
        <v>2.117</v>
      </c>
      <c r="V32">
        <f t="shared" si="1"/>
        <v>0.22169172158831973</v>
      </c>
      <c r="W32">
        <v>32.71</v>
      </c>
      <c r="X32">
        <v>14</v>
      </c>
      <c r="Y32">
        <f t="shared" si="2"/>
        <v>32.972999999999999</v>
      </c>
      <c r="Z32">
        <f t="shared" si="3"/>
        <v>0.37193816690412135</v>
      </c>
    </row>
    <row r="33" spans="1:26" x14ac:dyDescent="0.2">
      <c r="A33">
        <v>29</v>
      </c>
      <c r="B33">
        <v>1.5124</v>
      </c>
      <c r="C33">
        <v>27.855</v>
      </c>
      <c r="D33">
        <v>1.6738999999999999</v>
      </c>
      <c r="E33">
        <f t="shared" si="0"/>
        <v>0.17529039809479849</v>
      </c>
      <c r="F33">
        <v>1677.6</v>
      </c>
      <c r="G33">
        <v>0.45700000000000002</v>
      </c>
      <c r="H33">
        <v>0.76717000000000002</v>
      </c>
      <c r="I33" s="1">
        <v>88.05</v>
      </c>
      <c r="K33">
        <v>29</v>
      </c>
      <c r="L33">
        <v>1.5123</v>
      </c>
      <c r="M33">
        <v>123.77</v>
      </c>
      <c r="N33">
        <v>71.683999999999997</v>
      </c>
      <c r="O33">
        <v>174.06</v>
      </c>
      <c r="P33">
        <v>19.600000000000001</v>
      </c>
      <c r="Q33">
        <v>3.4087999999999998</v>
      </c>
      <c r="R33">
        <v>6.8220000000000001</v>
      </c>
      <c r="T33">
        <v>27.855</v>
      </c>
      <c r="U33">
        <v>1.6738999999999999</v>
      </c>
      <c r="V33">
        <f t="shared" si="1"/>
        <v>0.17529039809479849</v>
      </c>
      <c r="W33">
        <v>28.244</v>
      </c>
      <c r="X33">
        <v>13</v>
      </c>
      <c r="Y33">
        <f t="shared" si="2"/>
        <v>28.049500000000002</v>
      </c>
      <c r="Z33">
        <f t="shared" si="3"/>
        <v>0.27506453788156654</v>
      </c>
    </row>
    <row r="34" spans="1:26" x14ac:dyDescent="0.2">
      <c r="A34">
        <v>30</v>
      </c>
      <c r="B34">
        <v>1.5123</v>
      </c>
      <c r="C34">
        <v>23.128</v>
      </c>
      <c r="D34">
        <v>1.3236000000000001</v>
      </c>
      <c r="E34">
        <f t="shared" si="0"/>
        <v>0.13860706787638169</v>
      </c>
      <c r="F34">
        <v>1761.6</v>
      </c>
      <c r="G34">
        <v>0.36199999999999999</v>
      </c>
      <c r="H34">
        <v>0.63698999999999995</v>
      </c>
      <c r="I34" s="1">
        <v>103.3</v>
      </c>
      <c r="K34">
        <v>30</v>
      </c>
      <c r="L34">
        <v>1.5121</v>
      </c>
      <c r="M34">
        <v>123.86</v>
      </c>
      <c r="N34">
        <v>90.659000000000006</v>
      </c>
      <c r="O34">
        <v>137.72999999999999</v>
      </c>
      <c r="P34">
        <v>24.8</v>
      </c>
      <c r="Q34">
        <v>3.4112</v>
      </c>
      <c r="R34">
        <v>5.8170000000000002</v>
      </c>
      <c r="T34">
        <v>23.128</v>
      </c>
      <c r="U34">
        <v>1.3236000000000001</v>
      </c>
      <c r="V34">
        <f t="shared" si="1"/>
        <v>0.13860706787638169</v>
      </c>
      <c r="W34">
        <v>23.965</v>
      </c>
      <c r="X34">
        <v>12</v>
      </c>
      <c r="Y34">
        <f t="shared" si="2"/>
        <v>23.546500000000002</v>
      </c>
      <c r="Z34">
        <f t="shared" si="3"/>
        <v>0.5918483758531401</v>
      </c>
    </row>
    <row r="35" spans="1:26" x14ac:dyDescent="0.2">
      <c r="A35">
        <v>31</v>
      </c>
      <c r="B35">
        <v>1.5123</v>
      </c>
      <c r="C35">
        <v>19.536999999999999</v>
      </c>
      <c r="D35">
        <v>1.0465</v>
      </c>
      <c r="E35">
        <f t="shared" si="0"/>
        <v>0.10958922373272394</v>
      </c>
      <c r="F35">
        <v>1882</v>
      </c>
      <c r="G35">
        <v>0.28599999999999998</v>
      </c>
      <c r="H35">
        <v>0.53808999999999996</v>
      </c>
      <c r="I35" s="1">
        <v>121.2</v>
      </c>
      <c r="K35">
        <v>31</v>
      </c>
      <c r="L35">
        <v>1.5119</v>
      </c>
      <c r="M35">
        <v>120</v>
      </c>
      <c r="N35">
        <v>114.65</v>
      </c>
      <c r="O35">
        <v>105.51</v>
      </c>
      <c r="P35">
        <v>31.3</v>
      </c>
      <c r="Q35">
        <v>3.3050000000000002</v>
      </c>
      <c r="R35">
        <v>4.9539999999999997</v>
      </c>
      <c r="T35">
        <v>19.536999999999999</v>
      </c>
      <c r="U35">
        <v>1.0465</v>
      </c>
      <c r="V35">
        <f t="shared" si="1"/>
        <v>0.10958922373272394</v>
      </c>
      <c r="W35">
        <v>19.559000000000001</v>
      </c>
      <c r="X35">
        <v>11</v>
      </c>
      <c r="Y35">
        <f t="shared" si="2"/>
        <v>19.548000000000002</v>
      </c>
      <c r="Z35">
        <f t="shared" si="3"/>
        <v>1.5556349186105472E-2</v>
      </c>
    </row>
    <row r="36" spans="1:26" x14ac:dyDescent="0.2">
      <c r="A36">
        <v>32</v>
      </c>
      <c r="B36">
        <v>1.5124</v>
      </c>
      <c r="C36">
        <v>16.617000000000001</v>
      </c>
      <c r="D36">
        <v>0.82748999999999995</v>
      </c>
      <c r="E36">
        <f t="shared" si="0"/>
        <v>8.6654550163967253E-2</v>
      </c>
      <c r="F36">
        <v>2024.4</v>
      </c>
      <c r="G36">
        <v>0.22600000000000001</v>
      </c>
      <c r="H36">
        <v>0.45766000000000001</v>
      </c>
      <c r="I36" s="1">
        <v>142.30000000000001</v>
      </c>
      <c r="K36">
        <v>32</v>
      </c>
      <c r="L36">
        <v>1.5124</v>
      </c>
      <c r="M36">
        <v>121.03</v>
      </c>
      <c r="N36">
        <v>145</v>
      </c>
      <c r="O36">
        <v>84.147000000000006</v>
      </c>
      <c r="P36">
        <v>39.6</v>
      </c>
      <c r="Q36">
        <v>3.3334000000000001</v>
      </c>
      <c r="R36">
        <v>4.2080000000000002</v>
      </c>
      <c r="T36">
        <v>16.617000000000001</v>
      </c>
      <c r="U36">
        <v>0.82748999999999995</v>
      </c>
      <c r="V36">
        <f t="shared" si="1"/>
        <v>8.6654550163967253E-2</v>
      </c>
      <c r="W36">
        <v>16.411999999999999</v>
      </c>
      <c r="X36">
        <v>10</v>
      </c>
      <c r="Y36">
        <f t="shared" si="2"/>
        <v>16.514499999999998</v>
      </c>
      <c r="Z36">
        <f t="shared" si="3"/>
        <v>0.14495689014324353</v>
      </c>
    </row>
    <row r="37" spans="1:26" x14ac:dyDescent="0.2">
      <c r="A37">
        <v>33</v>
      </c>
      <c r="B37">
        <v>1.5124</v>
      </c>
      <c r="C37">
        <v>13.867000000000001</v>
      </c>
      <c r="D37">
        <v>0.65432000000000001</v>
      </c>
      <c r="E37">
        <f t="shared" si="0"/>
        <v>6.8520230169895779E-2</v>
      </c>
      <c r="F37">
        <v>2136.5</v>
      </c>
      <c r="G37">
        <v>0.17899999999999999</v>
      </c>
      <c r="H37">
        <v>0.38191999999999998</v>
      </c>
      <c r="I37" s="1">
        <v>166.9</v>
      </c>
      <c r="K37">
        <v>33</v>
      </c>
      <c r="L37">
        <v>1.5122</v>
      </c>
      <c r="M37">
        <v>135.32</v>
      </c>
      <c r="N37">
        <v>183.38</v>
      </c>
      <c r="O37">
        <v>74.394000000000005</v>
      </c>
      <c r="P37">
        <v>50.1</v>
      </c>
      <c r="Q37">
        <v>3.7269999999999999</v>
      </c>
      <c r="R37">
        <v>3.593</v>
      </c>
      <c r="T37">
        <v>13.867000000000001</v>
      </c>
      <c r="U37">
        <v>0.65432000000000001</v>
      </c>
      <c r="V37">
        <f t="shared" si="1"/>
        <v>6.8520230169895779E-2</v>
      </c>
      <c r="W37">
        <v>13.063000000000001</v>
      </c>
      <c r="X37">
        <v>9</v>
      </c>
      <c r="Y37">
        <f t="shared" si="2"/>
        <v>13.465</v>
      </c>
      <c r="Z37">
        <f t="shared" si="3"/>
        <v>0.56851385207398442</v>
      </c>
    </row>
    <row r="38" spans="1:26" x14ac:dyDescent="0.2">
      <c r="A38">
        <v>34</v>
      </c>
      <c r="B38">
        <v>1.5124</v>
      </c>
      <c r="C38">
        <v>10.992000000000001</v>
      </c>
      <c r="D38">
        <v>0.51734999999999998</v>
      </c>
      <c r="E38">
        <f t="shared" si="0"/>
        <v>5.4176765311155985E-2</v>
      </c>
      <c r="F38">
        <v>2141.9</v>
      </c>
      <c r="G38">
        <v>0.14099999999999999</v>
      </c>
      <c r="H38">
        <v>0.30273</v>
      </c>
      <c r="I38" s="1">
        <v>195.9</v>
      </c>
      <c r="K38">
        <v>34</v>
      </c>
      <c r="L38">
        <v>1.5123</v>
      </c>
      <c r="M38">
        <v>170.46</v>
      </c>
      <c r="N38">
        <v>231.91</v>
      </c>
      <c r="O38">
        <v>74.099999999999994</v>
      </c>
      <c r="P38">
        <v>63.4</v>
      </c>
      <c r="Q38">
        <v>4.6947999999999999</v>
      </c>
      <c r="R38">
        <v>3.0539999999999998</v>
      </c>
      <c r="T38">
        <v>10.992000000000001</v>
      </c>
      <c r="U38">
        <v>0.51734999999999998</v>
      </c>
      <c r="V38">
        <f t="shared" si="1"/>
        <v>5.4176765311155985E-2</v>
      </c>
      <c r="W38">
        <v>11.288</v>
      </c>
      <c r="X38">
        <v>8</v>
      </c>
      <c r="Y38">
        <f t="shared" si="2"/>
        <v>11.14</v>
      </c>
      <c r="Z38">
        <f t="shared" si="3"/>
        <v>0.20930360723121763</v>
      </c>
    </row>
    <row r="39" spans="1:26" x14ac:dyDescent="0.2">
      <c r="A39">
        <v>35</v>
      </c>
      <c r="B39">
        <v>1.5124</v>
      </c>
      <c r="C39">
        <v>8.7744</v>
      </c>
      <c r="D39">
        <v>0.40901999999999999</v>
      </c>
      <c r="E39">
        <f t="shared" si="0"/>
        <v>4.2832474239043239E-2</v>
      </c>
      <c r="F39">
        <v>2162.6</v>
      </c>
      <c r="G39">
        <v>0.112</v>
      </c>
      <c r="H39" s="1">
        <v>0.24166000000000001</v>
      </c>
      <c r="I39" s="1">
        <v>229.8</v>
      </c>
      <c r="K39">
        <v>35</v>
      </c>
      <c r="L39">
        <v>1.5125</v>
      </c>
      <c r="M39">
        <v>234.23</v>
      </c>
      <c r="N39">
        <v>293.27999999999997</v>
      </c>
      <c r="O39">
        <v>80.516000000000005</v>
      </c>
      <c r="P39">
        <v>80.099999999999994</v>
      </c>
      <c r="Q39">
        <v>6.4512</v>
      </c>
      <c r="R39">
        <v>2.6019999999999999</v>
      </c>
      <c r="T39">
        <v>8.7744</v>
      </c>
      <c r="U39">
        <v>0.40901999999999999</v>
      </c>
      <c r="V39">
        <f t="shared" si="1"/>
        <v>4.2832474239043239E-2</v>
      </c>
      <c r="W39">
        <v>9.2050000000000001</v>
      </c>
      <c r="X39">
        <v>7</v>
      </c>
      <c r="Y39">
        <f t="shared" si="2"/>
        <v>8.9896999999999991</v>
      </c>
      <c r="Z39">
        <f t="shared" si="3"/>
        <v>0.30448017997892746</v>
      </c>
    </row>
    <row r="40" spans="1:26" x14ac:dyDescent="0.2">
      <c r="A40">
        <v>36</v>
      </c>
      <c r="B40">
        <v>1.5123</v>
      </c>
      <c r="C40">
        <v>7.3887</v>
      </c>
      <c r="D40">
        <v>0.32341999999999999</v>
      </c>
      <c r="E40">
        <f t="shared" si="0"/>
        <v>3.3868463200800364E-2</v>
      </c>
      <c r="F40">
        <v>2303.1</v>
      </c>
      <c r="G40">
        <v>8.8400000000000006E-2</v>
      </c>
      <c r="H40" s="1">
        <v>0.20349999999999999</v>
      </c>
      <c r="I40" s="1">
        <v>269.7</v>
      </c>
      <c r="K40">
        <v>36</v>
      </c>
      <c r="L40">
        <v>1.5124</v>
      </c>
      <c r="M40">
        <v>391.07</v>
      </c>
      <c r="N40">
        <v>370.94</v>
      </c>
      <c r="O40">
        <v>106.28</v>
      </c>
      <c r="P40">
        <v>101</v>
      </c>
      <c r="Q40">
        <v>10.771000000000001</v>
      </c>
      <c r="R40">
        <v>2.226</v>
      </c>
      <c r="T40">
        <v>7.3887</v>
      </c>
      <c r="U40">
        <v>0.32341999999999999</v>
      </c>
      <c r="V40">
        <f t="shared" si="1"/>
        <v>3.3868463200800364E-2</v>
      </c>
      <c r="W40">
        <v>7.2195</v>
      </c>
      <c r="X40">
        <v>6</v>
      </c>
      <c r="Y40">
        <f t="shared" si="2"/>
        <v>7.3041</v>
      </c>
      <c r="Z40">
        <f t="shared" si="3"/>
        <v>0.11964246737676386</v>
      </c>
    </row>
    <row r="41" spans="1:26" x14ac:dyDescent="0.2">
      <c r="A41">
        <v>37</v>
      </c>
      <c r="B41">
        <v>1.5124</v>
      </c>
      <c r="C41">
        <v>5.8800999999999997</v>
      </c>
      <c r="D41">
        <v>0.25573000000000001</v>
      </c>
      <c r="E41">
        <f t="shared" si="0"/>
        <v>2.6779982976750594E-2</v>
      </c>
      <c r="F41">
        <v>2318</v>
      </c>
      <c r="G41">
        <v>6.9900000000000004E-2</v>
      </c>
      <c r="H41" s="1">
        <v>0.16195000000000001</v>
      </c>
      <c r="I41" s="1">
        <v>316.5</v>
      </c>
      <c r="K41">
        <v>37</v>
      </c>
      <c r="L41">
        <v>1.5117</v>
      </c>
      <c r="M41">
        <v>655.48</v>
      </c>
      <c r="N41">
        <v>469.1</v>
      </c>
      <c r="O41">
        <v>140.86000000000001</v>
      </c>
      <c r="P41">
        <v>128</v>
      </c>
      <c r="Q41">
        <v>18.053000000000001</v>
      </c>
      <c r="R41">
        <v>1.889</v>
      </c>
      <c r="T41">
        <v>5.8800999999999997</v>
      </c>
      <c r="U41">
        <v>0.25573000000000001</v>
      </c>
      <c r="V41">
        <f t="shared" si="1"/>
        <v>2.6779982976750594E-2</v>
      </c>
      <c r="W41">
        <v>5.9954999999999998</v>
      </c>
      <c r="X41">
        <v>5</v>
      </c>
      <c r="Y41">
        <f t="shared" si="2"/>
        <v>5.9377999999999993</v>
      </c>
      <c r="Z41">
        <f t="shared" si="3"/>
        <v>8.1600122548927706E-2</v>
      </c>
    </row>
    <row r="42" spans="1:26" x14ac:dyDescent="0.2">
      <c r="A42">
        <v>38</v>
      </c>
      <c r="B42">
        <v>1.5122</v>
      </c>
      <c r="C42">
        <v>4.7397999999999998</v>
      </c>
      <c r="D42">
        <v>0.20219999999999999</v>
      </c>
      <c r="E42">
        <f t="shared" si="0"/>
        <v>2.1174334485195203E-2</v>
      </c>
      <c r="F42">
        <v>2363.1</v>
      </c>
      <c r="G42">
        <v>5.5199999999999999E-2</v>
      </c>
      <c r="H42" s="1">
        <v>0.13053999999999999</v>
      </c>
      <c r="I42" s="1">
        <v>371.4</v>
      </c>
      <c r="K42">
        <v>38</v>
      </c>
      <c r="L42">
        <v>1.5124</v>
      </c>
      <c r="M42">
        <v>1208.0999999999999</v>
      </c>
      <c r="N42">
        <v>593.22</v>
      </c>
      <c r="O42">
        <v>205.3</v>
      </c>
      <c r="P42">
        <v>162</v>
      </c>
      <c r="Q42">
        <v>33.273000000000003</v>
      </c>
      <c r="R42">
        <v>1.625</v>
      </c>
      <c r="T42">
        <v>4.7397999999999998</v>
      </c>
      <c r="U42">
        <v>0.20219999999999999</v>
      </c>
      <c r="V42">
        <f t="shared" si="1"/>
        <v>2.1174334485195203E-2</v>
      </c>
      <c r="W42">
        <v>4.4234</v>
      </c>
      <c r="X42">
        <v>4</v>
      </c>
      <c r="Y42">
        <f t="shared" si="2"/>
        <v>4.5815999999999999</v>
      </c>
      <c r="Z42">
        <f t="shared" si="3"/>
        <v>0.2237285855674235</v>
      </c>
    </row>
    <row r="43" spans="1:26" x14ac:dyDescent="0.2">
      <c r="A43">
        <v>39</v>
      </c>
      <c r="B43">
        <v>1.5123</v>
      </c>
      <c r="C43">
        <v>3.9802</v>
      </c>
      <c r="D43">
        <v>0.15987999999999999</v>
      </c>
      <c r="E43">
        <f t="shared" si="0"/>
        <v>1.6742594448531205E-2</v>
      </c>
      <c r="F43">
        <v>2509.6999999999998</v>
      </c>
      <c r="G43" s="1">
        <v>4.3700000000000003E-2</v>
      </c>
      <c r="H43" s="1">
        <v>0.10962</v>
      </c>
      <c r="I43" s="1">
        <v>435.8</v>
      </c>
      <c r="K43">
        <v>39</v>
      </c>
      <c r="L43">
        <v>1.5123</v>
      </c>
      <c r="M43">
        <v>2004</v>
      </c>
      <c r="N43">
        <v>750.28</v>
      </c>
      <c r="O43">
        <v>269.27</v>
      </c>
      <c r="P43">
        <v>205</v>
      </c>
      <c r="Q43">
        <v>55.194000000000003</v>
      </c>
      <c r="R43">
        <v>1.38</v>
      </c>
      <c r="T43">
        <v>3.9802</v>
      </c>
      <c r="U43">
        <v>0.15987999999999999</v>
      </c>
      <c r="V43">
        <f t="shared" si="1"/>
        <v>1.6742594448531205E-2</v>
      </c>
      <c r="W43">
        <v>3.9076</v>
      </c>
      <c r="X43">
        <v>3</v>
      </c>
      <c r="Y43">
        <f t="shared" si="2"/>
        <v>3.9439000000000002</v>
      </c>
      <c r="Z43">
        <f t="shared" si="3"/>
        <v>5.1335952314143347E-2</v>
      </c>
    </row>
    <row r="44" spans="1:26" x14ac:dyDescent="0.2">
      <c r="A44">
        <v>40</v>
      </c>
      <c r="B44">
        <v>1.5123</v>
      </c>
      <c r="C44">
        <v>3.1417000000000002</v>
      </c>
      <c r="D44">
        <v>0.12640999999999999</v>
      </c>
      <c r="E44">
        <f t="shared" si="0"/>
        <v>1.3237624244676191E-2</v>
      </c>
      <c r="F44">
        <v>2505.4</v>
      </c>
      <c r="G44" s="1">
        <v>3.4500000000000003E-2</v>
      </c>
      <c r="H44" s="1">
        <v>8.6527000000000007E-2</v>
      </c>
      <c r="I44" s="1">
        <v>511.3</v>
      </c>
      <c r="K44">
        <v>40</v>
      </c>
      <c r="L44">
        <v>1.5137</v>
      </c>
      <c r="M44">
        <v>3004.8</v>
      </c>
      <c r="N44">
        <v>948.82</v>
      </c>
      <c r="O44">
        <v>319.26</v>
      </c>
      <c r="P44">
        <v>259</v>
      </c>
      <c r="Q44">
        <v>82.757000000000005</v>
      </c>
      <c r="R44">
        <v>1.1779999999999999</v>
      </c>
      <c r="T44">
        <v>3.1417000000000002</v>
      </c>
      <c r="U44">
        <v>0.12640999999999999</v>
      </c>
      <c r="V44">
        <f t="shared" si="1"/>
        <v>1.3237624244676191E-2</v>
      </c>
      <c r="W44">
        <v>3.0762999999999998</v>
      </c>
      <c r="X44">
        <v>2</v>
      </c>
      <c r="Y44">
        <f t="shared" si="2"/>
        <v>3.109</v>
      </c>
      <c r="Z44">
        <f t="shared" si="3"/>
        <v>4.6244783489600455E-2</v>
      </c>
    </row>
    <row r="45" spans="1:26" x14ac:dyDescent="0.2">
      <c r="A45">
        <v>41</v>
      </c>
      <c r="B45">
        <v>1.5123</v>
      </c>
      <c r="C45">
        <v>2.6034000000000002</v>
      </c>
      <c r="D45">
        <v>9.9963999999999997E-2</v>
      </c>
      <c r="E45">
        <f t="shared" si="0"/>
        <v>1.046820560078167E-2</v>
      </c>
      <c r="F45">
        <v>2625.5</v>
      </c>
      <c r="G45" s="1">
        <v>2.7300000000000001E-2</v>
      </c>
      <c r="H45" s="1">
        <v>7.1702000000000002E-2</v>
      </c>
      <c r="I45" s="1">
        <v>600</v>
      </c>
      <c r="K45">
        <v>41</v>
      </c>
      <c r="L45">
        <v>1.5117</v>
      </c>
      <c r="M45">
        <v>3911</v>
      </c>
      <c r="N45">
        <v>1200</v>
      </c>
      <c r="O45">
        <v>328.57</v>
      </c>
      <c r="P45">
        <v>328</v>
      </c>
      <c r="Q45">
        <v>107.72</v>
      </c>
      <c r="R45">
        <v>0.99509999999999998</v>
      </c>
      <c r="T45">
        <v>2.6034000000000002</v>
      </c>
      <c r="U45">
        <v>9.9963999999999997E-2</v>
      </c>
      <c r="V45">
        <f t="shared" si="1"/>
        <v>1.046820560078167E-2</v>
      </c>
      <c r="W45">
        <v>2.5409999999999999</v>
      </c>
      <c r="X45">
        <v>1</v>
      </c>
      <c r="Y45">
        <f t="shared" si="2"/>
        <v>2.5722</v>
      </c>
      <c r="Z45">
        <f t="shared" si="3"/>
        <v>4.412346314604073E-2</v>
      </c>
    </row>
  </sheetData>
  <sortState xmlns:xlrd2="http://schemas.microsoft.com/office/spreadsheetml/2017/richdata2" ref="W5:X45">
    <sortCondition descending="1" ref="X5:X4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2B08-E75A-45FC-BD9B-A8A69FFAE8B4}">
  <dimension ref="A1:Z45"/>
  <sheetViews>
    <sheetView topLeftCell="Q17" workbookViewId="0">
      <selection activeCell="E1" sqref="E1:E1048576"/>
    </sheetView>
  </sheetViews>
  <sheetFormatPr baseColWidth="10" defaultColWidth="8.83203125" defaultRowHeight="15" x14ac:dyDescent="0.2"/>
  <cols>
    <col min="5" max="8" width="20.1640625" bestFit="1" customWidth="1"/>
    <col min="9" max="9" width="22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2.0198999999999998</v>
      </c>
      <c r="C5">
        <v>4257.6000000000004</v>
      </c>
      <c r="D5">
        <v>1200</v>
      </c>
      <c r="E5">
        <f>2*PI()*D5/60</f>
        <v>125.66370614359172</v>
      </c>
      <c r="F5">
        <v>357.68</v>
      </c>
      <c r="G5">
        <v>328</v>
      </c>
      <c r="H5">
        <v>117.26</v>
      </c>
      <c r="I5">
        <v>1</v>
      </c>
      <c r="K5">
        <v>1</v>
      </c>
      <c r="L5">
        <v>2.02</v>
      </c>
      <c r="M5">
        <v>1.0818000000000001</v>
      </c>
      <c r="N5">
        <v>9.9994E-2</v>
      </c>
      <c r="O5" s="1">
        <v>1090.7</v>
      </c>
      <c r="P5">
        <v>2.7300000000000001E-2</v>
      </c>
      <c r="Q5">
        <v>2.9796E-2</v>
      </c>
      <c r="R5">
        <v>600</v>
      </c>
      <c r="T5">
        <v>4257.6000000000004</v>
      </c>
      <c r="U5">
        <v>1200</v>
      </c>
      <c r="V5">
        <f>2*PI()*U5/60</f>
        <v>125.66370614359172</v>
      </c>
      <c r="W5">
        <v>3780.6</v>
      </c>
      <c r="X5">
        <v>1</v>
      </c>
      <c r="Y5">
        <f>AVERAGE(T5,W5)</f>
        <v>4019.1000000000004</v>
      </c>
      <c r="Z5">
        <f>STDEV(T5,W5)</f>
        <v>337.28993462598351</v>
      </c>
    </row>
    <row r="6" spans="1:26" x14ac:dyDescent="0.2">
      <c r="A6">
        <v>2</v>
      </c>
      <c r="B6">
        <v>2.0200999999999998</v>
      </c>
      <c r="C6">
        <v>2900.8</v>
      </c>
      <c r="D6">
        <v>948.85</v>
      </c>
      <c r="E6">
        <f t="shared" ref="E6:E45" si="0">2*PI()*D6/60</f>
        <v>99.363339645289173</v>
      </c>
      <c r="F6">
        <v>308.2</v>
      </c>
      <c r="G6">
        <v>259</v>
      </c>
      <c r="H6">
        <v>79.893000000000001</v>
      </c>
      <c r="I6">
        <v>1.1739999999999999</v>
      </c>
      <c r="K6">
        <v>2</v>
      </c>
      <c r="L6">
        <v>2.02</v>
      </c>
      <c r="M6">
        <v>1.2718</v>
      </c>
      <c r="N6">
        <v>0.12642</v>
      </c>
      <c r="O6" s="1">
        <v>1014.1</v>
      </c>
      <c r="P6">
        <v>3.4500000000000003E-2</v>
      </c>
      <c r="Q6">
        <v>3.5027000000000003E-2</v>
      </c>
      <c r="R6">
        <v>511.3</v>
      </c>
      <c r="T6">
        <v>2900.8</v>
      </c>
      <c r="U6">
        <v>948.85</v>
      </c>
      <c r="V6">
        <f t="shared" ref="V6:V45" si="1">2*PI()*U6/60</f>
        <v>99.363339645289173</v>
      </c>
      <c r="W6">
        <v>2766.5</v>
      </c>
      <c r="X6">
        <v>2</v>
      </c>
      <c r="Y6">
        <f t="shared" ref="Y6:Y45" si="2">AVERAGE(T6,W6)</f>
        <v>2833.65</v>
      </c>
      <c r="Z6">
        <f t="shared" ref="Z6:Z45" si="3">STDEV(T6,W6)</f>
        <v>94.964440713353454</v>
      </c>
    </row>
    <row r="7" spans="1:26" x14ac:dyDescent="0.2">
      <c r="A7">
        <v>3</v>
      </c>
      <c r="B7">
        <v>2.0198999999999998</v>
      </c>
      <c r="C7">
        <v>1799.2</v>
      </c>
      <c r="D7">
        <v>750.22</v>
      </c>
      <c r="E7">
        <f t="shared" si="0"/>
        <v>78.562854685871159</v>
      </c>
      <c r="F7">
        <v>241.77</v>
      </c>
      <c r="G7">
        <v>205</v>
      </c>
      <c r="H7">
        <v>49.552999999999997</v>
      </c>
      <c r="I7">
        <v>1.377</v>
      </c>
      <c r="K7">
        <v>3</v>
      </c>
      <c r="L7">
        <v>2.0198999999999998</v>
      </c>
      <c r="M7">
        <v>1.8576999999999999</v>
      </c>
      <c r="N7">
        <v>0.15989999999999999</v>
      </c>
      <c r="O7" s="1">
        <v>1171.2</v>
      </c>
      <c r="P7">
        <v>4.3700000000000003E-2</v>
      </c>
      <c r="Q7">
        <v>5.1165000000000002E-2</v>
      </c>
      <c r="R7">
        <v>435.8</v>
      </c>
      <c r="T7">
        <v>1799.2</v>
      </c>
      <c r="U7">
        <v>750.22</v>
      </c>
      <c r="V7">
        <f t="shared" si="1"/>
        <v>78.562854685871159</v>
      </c>
      <c r="W7">
        <v>1799.2</v>
      </c>
      <c r="X7">
        <v>3</v>
      </c>
      <c r="Y7">
        <f t="shared" si="2"/>
        <v>1799.2</v>
      </c>
      <c r="Z7">
        <f t="shared" si="3"/>
        <v>0</v>
      </c>
    </row>
    <row r="8" spans="1:26" x14ac:dyDescent="0.2">
      <c r="A8">
        <v>4</v>
      </c>
      <c r="B8">
        <v>2.0200999999999998</v>
      </c>
      <c r="C8">
        <v>960.01</v>
      </c>
      <c r="D8">
        <v>593.22</v>
      </c>
      <c r="E8">
        <f t="shared" si="0"/>
        <v>62.121853132084567</v>
      </c>
      <c r="F8">
        <v>163.13999999999999</v>
      </c>
      <c r="G8">
        <v>162</v>
      </c>
      <c r="H8">
        <v>26.44</v>
      </c>
      <c r="I8">
        <v>1.6160000000000001</v>
      </c>
      <c r="K8">
        <v>4</v>
      </c>
      <c r="L8">
        <v>2.0198999999999998</v>
      </c>
      <c r="M8">
        <v>2.4001999999999999</v>
      </c>
      <c r="N8">
        <v>0.20219999999999999</v>
      </c>
      <c r="O8" s="1">
        <v>1196.7</v>
      </c>
      <c r="P8">
        <v>5.5199999999999999E-2</v>
      </c>
      <c r="Q8">
        <v>6.6104999999999997E-2</v>
      </c>
      <c r="R8">
        <v>371.3</v>
      </c>
      <c r="T8">
        <v>960.01</v>
      </c>
      <c r="U8">
        <v>593.22</v>
      </c>
      <c r="V8">
        <f t="shared" si="1"/>
        <v>62.121853132084567</v>
      </c>
      <c r="W8">
        <v>993.93</v>
      </c>
      <c r="X8">
        <v>4</v>
      </c>
      <c r="Y8">
        <f t="shared" si="2"/>
        <v>976.97</v>
      </c>
      <c r="Z8">
        <f t="shared" si="3"/>
        <v>23.985062017847664</v>
      </c>
    </row>
    <row r="9" spans="1:26" x14ac:dyDescent="0.2">
      <c r="A9">
        <v>5</v>
      </c>
      <c r="B9">
        <v>2.02</v>
      </c>
      <c r="C9">
        <v>557.41</v>
      </c>
      <c r="D9">
        <v>469.02</v>
      </c>
      <c r="E9">
        <f t="shared" si="0"/>
        <v>49.115659546222822</v>
      </c>
      <c r="F9">
        <v>119.81</v>
      </c>
      <c r="G9">
        <v>128</v>
      </c>
      <c r="H9">
        <v>15.352</v>
      </c>
      <c r="I9">
        <v>1.895</v>
      </c>
      <c r="K9">
        <v>5</v>
      </c>
      <c r="L9">
        <v>2.0198999999999998</v>
      </c>
      <c r="M9">
        <v>3.1034000000000002</v>
      </c>
      <c r="N9">
        <v>0.25574000000000002</v>
      </c>
      <c r="O9" s="1">
        <v>1223.4000000000001</v>
      </c>
      <c r="P9">
        <v>6.9900000000000004E-2</v>
      </c>
      <c r="Q9">
        <v>8.5473999999999994E-2</v>
      </c>
      <c r="R9">
        <v>316.5</v>
      </c>
      <c r="T9">
        <v>557.41</v>
      </c>
      <c r="U9">
        <v>469.02</v>
      </c>
      <c r="V9">
        <f t="shared" si="1"/>
        <v>49.115659546222822</v>
      </c>
      <c r="W9">
        <v>550.98</v>
      </c>
      <c r="X9">
        <v>5</v>
      </c>
      <c r="Y9">
        <f t="shared" si="2"/>
        <v>554.19499999999994</v>
      </c>
      <c r="Z9">
        <f t="shared" si="3"/>
        <v>4.5466966030294653</v>
      </c>
    </row>
    <row r="10" spans="1:26" x14ac:dyDescent="0.2">
      <c r="A10">
        <v>6</v>
      </c>
      <c r="B10">
        <v>2.0202</v>
      </c>
      <c r="C10">
        <v>400.42</v>
      </c>
      <c r="D10">
        <v>370.86</v>
      </c>
      <c r="E10">
        <f t="shared" si="0"/>
        <v>38.836368383677026</v>
      </c>
      <c r="F10">
        <v>108.85</v>
      </c>
      <c r="G10">
        <v>101</v>
      </c>
      <c r="H10">
        <v>11.028</v>
      </c>
      <c r="I10">
        <v>2.2250000000000001</v>
      </c>
      <c r="K10">
        <v>6</v>
      </c>
      <c r="L10">
        <v>2.0198999999999998</v>
      </c>
      <c r="M10">
        <v>3.7616999999999998</v>
      </c>
      <c r="N10">
        <v>0.32340000000000002</v>
      </c>
      <c r="O10" s="1">
        <v>1172.5999999999999</v>
      </c>
      <c r="P10">
        <v>8.8400000000000006E-2</v>
      </c>
      <c r="Q10">
        <v>0.1036</v>
      </c>
      <c r="R10">
        <v>269.7</v>
      </c>
      <c r="T10">
        <v>400.42</v>
      </c>
      <c r="U10">
        <v>370.86</v>
      </c>
      <c r="V10">
        <f t="shared" si="1"/>
        <v>38.836368383677026</v>
      </c>
      <c r="W10">
        <v>360.77</v>
      </c>
      <c r="X10">
        <v>6</v>
      </c>
      <c r="Y10">
        <f t="shared" si="2"/>
        <v>380.59500000000003</v>
      </c>
      <c r="Z10">
        <f t="shared" si="3"/>
        <v>28.036783874046634</v>
      </c>
    </row>
    <row r="11" spans="1:26" x14ac:dyDescent="0.2">
      <c r="A11">
        <v>7</v>
      </c>
      <c r="B11">
        <v>2.0198999999999998</v>
      </c>
      <c r="C11">
        <v>241.66</v>
      </c>
      <c r="D11">
        <v>293.24</v>
      </c>
      <c r="E11">
        <f t="shared" si="0"/>
        <v>30.708020991289029</v>
      </c>
      <c r="F11">
        <v>83.08</v>
      </c>
      <c r="G11">
        <v>80.099999999999994</v>
      </c>
      <c r="H11">
        <v>6.6557000000000004</v>
      </c>
      <c r="I11">
        <v>2.6110000000000002</v>
      </c>
      <c r="K11">
        <v>7</v>
      </c>
      <c r="L11">
        <v>2.0198999999999998</v>
      </c>
      <c r="M11">
        <v>4.6242000000000001</v>
      </c>
      <c r="N11">
        <v>0.40895999999999999</v>
      </c>
      <c r="O11" s="1">
        <v>1139.9000000000001</v>
      </c>
      <c r="P11">
        <v>0.112</v>
      </c>
      <c r="Q11">
        <v>0.12736</v>
      </c>
      <c r="R11">
        <v>229.9</v>
      </c>
      <c r="T11">
        <v>241.66</v>
      </c>
      <c r="U11">
        <v>293.24</v>
      </c>
      <c r="V11">
        <f t="shared" si="1"/>
        <v>30.708020991289029</v>
      </c>
      <c r="W11">
        <v>228.37</v>
      </c>
      <c r="X11">
        <v>7</v>
      </c>
      <c r="Y11">
        <f t="shared" si="2"/>
        <v>235.01499999999999</v>
      </c>
      <c r="Z11">
        <f t="shared" si="3"/>
        <v>9.3974491219692098</v>
      </c>
    </row>
    <row r="12" spans="1:26" x14ac:dyDescent="0.2">
      <c r="A12">
        <v>8</v>
      </c>
      <c r="B12">
        <v>2.0198999999999998</v>
      </c>
      <c r="C12">
        <v>164.82</v>
      </c>
      <c r="D12">
        <v>231.86</v>
      </c>
      <c r="E12">
        <f t="shared" si="0"/>
        <v>24.280322422044318</v>
      </c>
      <c r="F12">
        <v>71.661000000000001</v>
      </c>
      <c r="G12">
        <v>63.3</v>
      </c>
      <c r="H12">
        <v>4.5392999999999999</v>
      </c>
      <c r="I12">
        <v>3.0630000000000002</v>
      </c>
      <c r="K12">
        <v>8</v>
      </c>
      <c r="L12">
        <v>2.0198999999999998</v>
      </c>
      <c r="M12">
        <v>5.9385000000000003</v>
      </c>
      <c r="N12">
        <v>0.51727999999999996</v>
      </c>
      <c r="O12" s="1">
        <v>1157.3</v>
      </c>
      <c r="P12">
        <v>0.14099999999999999</v>
      </c>
      <c r="Q12">
        <v>0.16356000000000001</v>
      </c>
      <c r="R12">
        <v>195.9</v>
      </c>
      <c r="T12">
        <v>164.82</v>
      </c>
      <c r="U12">
        <v>231.86</v>
      </c>
      <c r="V12">
        <f t="shared" si="1"/>
        <v>24.280322422044318</v>
      </c>
      <c r="W12">
        <v>161.82</v>
      </c>
      <c r="X12">
        <v>8</v>
      </c>
      <c r="Y12">
        <f t="shared" si="2"/>
        <v>163.32</v>
      </c>
      <c r="Z12">
        <f t="shared" si="3"/>
        <v>2.1213203435596424</v>
      </c>
    </row>
    <row r="13" spans="1:26" x14ac:dyDescent="0.2">
      <c r="A13">
        <v>9</v>
      </c>
      <c r="B13">
        <v>2.0196999999999998</v>
      </c>
      <c r="C13">
        <v>140.09</v>
      </c>
      <c r="D13">
        <v>183.34</v>
      </c>
      <c r="E13">
        <f t="shared" si="0"/>
        <v>19.199319903638422</v>
      </c>
      <c r="F13">
        <v>77.03</v>
      </c>
      <c r="G13">
        <v>50.1</v>
      </c>
      <c r="H13">
        <v>3.8582999999999998</v>
      </c>
      <c r="I13">
        <v>3.5939999999999999</v>
      </c>
      <c r="K13">
        <v>9</v>
      </c>
      <c r="L13">
        <v>2.0198999999999998</v>
      </c>
      <c r="M13">
        <v>7.0228000000000002</v>
      </c>
      <c r="N13">
        <v>0.65422000000000002</v>
      </c>
      <c r="O13" s="1">
        <v>1082.2</v>
      </c>
      <c r="P13">
        <v>0.17899999999999999</v>
      </c>
      <c r="Q13">
        <v>0.19342000000000001</v>
      </c>
      <c r="R13">
        <v>166.9</v>
      </c>
      <c r="T13">
        <v>140.09</v>
      </c>
      <c r="U13">
        <v>183.34</v>
      </c>
      <c r="V13">
        <f t="shared" si="1"/>
        <v>19.199319903638422</v>
      </c>
      <c r="W13">
        <v>131.94999999999999</v>
      </c>
      <c r="X13">
        <v>9</v>
      </c>
      <c r="Y13">
        <f t="shared" si="2"/>
        <v>136.01999999999998</v>
      </c>
      <c r="Z13">
        <f t="shared" si="3"/>
        <v>5.755849198858507</v>
      </c>
    </row>
    <row r="14" spans="1:26" x14ac:dyDescent="0.2">
      <c r="A14">
        <v>10</v>
      </c>
      <c r="B14">
        <v>2.0200999999999998</v>
      </c>
      <c r="C14">
        <v>126.73</v>
      </c>
      <c r="D14">
        <v>144.97999999999999</v>
      </c>
      <c r="E14">
        <f t="shared" si="0"/>
        <v>15.182270097248272</v>
      </c>
      <c r="F14">
        <v>88.123999999999995</v>
      </c>
      <c r="G14">
        <v>39.6</v>
      </c>
      <c r="H14">
        <v>3.4904000000000002</v>
      </c>
      <c r="I14">
        <v>4.218</v>
      </c>
      <c r="K14">
        <v>10</v>
      </c>
      <c r="L14">
        <v>2.0198999999999998</v>
      </c>
      <c r="M14">
        <v>9.3491</v>
      </c>
      <c r="N14">
        <v>0.82743999999999995</v>
      </c>
      <c r="O14" s="1">
        <v>1139.0999999999999</v>
      </c>
      <c r="P14">
        <v>0.22600000000000001</v>
      </c>
      <c r="Q14">
        <v>0.25749</v>
      </c>
      <c r="R14">
        <v>142.30000000000001</v>
      </c>
      <c r="T14">
        <v>126.73</v>
      </c>
      <c r="U14">
        <v>144.97999999999999</v>
      </c>
      <c r="V14">
        <f t="shared" si="1"/>
        <v>15.182270097248272</v>
      </c>
      <c r="W14">
        <v>131.54</v>
      </c>
      <c r="X14">
        <v>10</v>
      </c>
      <c r="Y14">
        <f t="shared" si="2"/>
        <v>129.13499999999999</v>
      </c>
      <c r="Z14">
        <f t="shared" si="3"/>
        <v>3.4011836175072854</v>
      </c>
    </row>
    <row r="15" spans="1:26" x14ac:dyDescent="0.2">
      <c r="A15">
        <v>11</v>
      </c>
      <c r="B15">
        <v>2.02</v>
      </c>
      <c r="C15">
        <v>130.27000000000001</v>
      </c>
      <c r="D15">
        <v>114.64</v>
      </c>
      <c r="E15">
        <f t="shared" si="0"/>
        <v>12.005072726917797</v>
      </c>
      <c r="F15">
        <v>114.56</v>
      </c>
      <c r="G15">
        <v>31.3</v>
      </c>
      <c r="H15">
        <v>3.5878000000000001</v>
      </c>
      <c r="I15">
        <v>4.9489999999999998</v>
      </c>
      <c r="K15">
        <v>11</v>
      </c>
      <c r="L15">
        <v>2.0198999999999998</v>
      </c>
      <c r="M15">
        <v>11.243</v>
      </c>
      <c r="N15">
        <v>1.0464</v>
      </c>
      <c r="O15" s="1">
        <v>1083.2</v>
      </c>
      <c r="P15">
        <v>0.28599999999999998</v>
      </c>
      <c r="Q15">
        <v>0.30965999999999999</v>
      </c>
      <c r="R15">
        <v>121.2</v>
      </c>
      <c r="T15">
        <v>130.27000000000001</v>
      </c>
      <c r="U15">
        <v>114.64</v>
      </c>
      <c r="V15">
        <f t="shared" si="1"/>
        <v>12.005072726917797</v>
      </c>
      <c r="W15">
        <v>131.41999999999999</v>
      </c>
      <c r="X15">
        <v>11</v>
      </c>
      <c r="Y15">
        <f t="shared" si="2"/>
        <v>130.845</v>
      </c>
      <c r="Z15">
        <f t="shared" si="3"/>
        <v>0.8131727983645135</v>
      </c>
    </row>
    <row r="16" spans="1:26" x14ac:dyDescent="0.2">
      <c r="A16">
        <v>12</v>
      </c>
      <c r="B16">
        <v>2.0200999999999998</v>
      </c>
      <c r="C16">
        <v>128.38</v>
      </c>
      <c r="D16">
        <v>90.65</v>
      </c>
      <c r="E16">
        <f t="shared" si="0"/>
        <v>9.4928458015971593</v>
      </c>
      <c r="F16">
        <v>142.77000000000001</v>
      </c>
      <c r="G16">
        <v>24.8</v>
      </c>
      <c r="H16">
        <v>3.5358000000000001</v>
      </c>
      <c r="I16">
        <v>5.8079999999999998</v>
      </c>
      <c r="K16">
        <v>12</v>
      </c>
      <c r="L16">
        <v>2.0198999999999998</v>
      </c>
      <c r="M16">
        <v>13.231999999999999</v>
      </c>
      <c r="N16">
        <v>1.3233999999999999</v>
      </c>
      <c r="O16" s="1">
        <v>1008</v>
      </c>
      <c r="P16">
        <v>0.36199999999999999</v>
      </c>
      <c r="Q16">
        <v>0.36443999999999999</v>
      </c>
      <c r="R16">
        <v>103.3</v>
      </c>
      <c r="T16">
        <v>128.38</v>
      </c>
      <c r="U16">
        <v>90.65</v>
      </c>
      <c r="V16">
        <f t="shared" si="1"/>
        <v>9.4928458015971593</v>
      </c>
      <c r="W16">
        <v>129.85</v>
      </c>
      <c r="X16">
        <v>12</v>
      </c>
      <c r="Y16">
        <f t="shared" si="2"/>
        <v>129.11500000000001</v>
      </c>
      <c r="Z16">
        <f t="shared" si="3"/>
        <v>1.039446968344224</v>
      </c>
    </row>
    <row r="17" spans="1:26" x14ac:dyDescent="0.2">
      <c r="A17">
        <v>13</v>
      </c>
      <c r="B17">
        <v>2.02</v>
      </c>
      <c r="C17">
        <v>123.5</v>
      </c>
      <c r="D17">
        <v>71.682000000000002</v>
      </c>
      <c r="E17">
        <f t="shared" si="0"/>
        <v>7.5065214864874523</v>
      </c>
      <c r="F17">
        <v>173.69</v>
      </c>
      <c r="G17">
        <v>19.600000000000001</v>
      </c>
      <c r="H17">
        <v>3.4014000000000002</v>
      </c>
      <c r="I17">
        <v>6.8140000000000001</v>
      </c>
      <c r="K17">
        <v>13</v>
      </c>
      <c r="L17">
        <v>2.0198999999999998</v>
      </c>
      <c r="M17">
        <v>16.686</v>
      </c>
      <c r="N17">
        <v>1.6738</v>
      </c>
      <c r="O17" s="1">
        <v>1005</v>
      </c>
      <c r="P17">
        <v>0.45700000000000002</v>
      </c>
      <c r="Q17">
        <v>0.45956000000000002</v>
      </c>
      <c r="R17">
        <v>88.06</v>
      </c>
      <c r="T17">
        <v>123.5</v>
      </c>
      <c r="U17">
        <v>71.682000000000002</v>
      </c>
      <c r="V17">
        <f t="shared" si="1"/>
        <v>7.5065214864874523</v>
      </c>
      <c r="W17">
        <v>129.08000000000001</v>
      </c>
      <c r="X17">
        <v>13</v>
      </c>
      <c r="Y17">
        <f t="shared" si="2"/>
        <v>126.29</v>
      </c>
      <c r="Z17">
        <f t="shared" si="3"/>
        <v>3.9456558390209442</v>
      </c>
    </row>
    <row r="18" spans="1:26" x14ac:dyDescent="0.2">
      <c r="A18">
        <v>14</v>
      </c>
      <c r="B18">
        <v>2.0198999999999998</v>
      </c>
      <c r="C18">
        <v>124.33</v>
      </c>
      <c r="D18">
        <v>56.680999999999997</v>
      </c>
      <c r="E18">
        <f t="shared" si="0"/>
        <v>5.935620439937435</v>
      </c>
      <c r="F18">
        <v>221.14</v>
      </c>
      <c r="G18">
        <v>15.5</v>
      </c>
      <c r="H18">
        <v>3.4243000000000001</v>
      </c>
      <c r="I18">
        <v>7.9969999999999999</v>
      </c>
      <c r="K18">
        <v>14</v>
      </c>
      <c r="L18">
        <v>2.0198999999999998</v>
      </c>
      <c r="M18">
        <v>19.754000000000001</v>
      </c>
      <c r="N18">
        <v>2.1168999999999998</v>
      </c>
      <c r="O18" s="1">
        <v>940.75</v>
      </c>
      <c r="P18">
        <v>0.57799999999999996</v>
      </c>
      <c r="Q18">
        <v>0.54407000000000005</v>
      </c>
      <c r="R18">
        <v>75.03</v>
      </c>
      <c r="T18">
        <v>124.33</v>
      </c>
      <c r="U18">
        <v>56.680999999999997</v>
      </c>
      <c r="V18">
        <f t="shared" si="1"/>
        <v>5.935620439937435</v>
      </c>
      <c r="W18">
        <v>122.53</v>
      </c>
      <c r="X18">
        <v>14</v>
      </c>
      <c r="Y18">
        <f t="shared" si="2"/>
        <v>123.43</v>
      </c>
      <c r="Z18">
        <f t="shared" si="3"/>
        <v>1.2727922061357835</v>
      </c>
    </row>
    <row r="19" spans="1:26" x14ac:dyDescent="0.2">
      <c r="A19">
        <v>15</v>
      </c>
      <c r="B19">
        <v>2.0198999999999998</v>
      </c>
      <c r="C19">
        <v>115.53</v>
      </c>
      <c r="D19">
        <v>44.819000000000003</v>
      </c>
      <c r="E19">
        <f t="shared" si="0"/>
        <v>4.6934347047080314</v>
      </c>
      <c r="F19">
        <v>259.87</v>
      </c>
      <c r="G19">
        <v>12.2</v>
      </c>
      <c r="H19">
        <v>3.1819999999999999</v>
      </c>
      <c r="I19">
        <v>9.3829999999999991</v>
      </c>
      <c r="K19">
        <v>15</v>
      </c>
      <c r="L19">
        <v>2.0198999999999998</v>
      </c>
      <c r="M19">
        <v>24.373999999999999</v>
      </c>
      <c r="N19">
        <v>2.6772</v>
      </c>
      <c r="O19">
        <v>917.81</v>
      </c>
      <c r="P19">
        <v>0.73099999999999998</v>
      </c>
      <c r="Q19">
        <v>0.67130000000000001</v>
      </c>
      <c r="R19">
        <v>63.96</v>
      </c>
      <c r="T19">
        <v>115.53</v>
      </c>
      <c r="U19">
        <v>44.819000000000003</v>
      </c>
      <c r="V19">
        <f t="shared" si="1"/>
        <v>4.6934347047080314</v>
      </c>
      <c r="W19">
        <v>114.81</v>
      </c>
      <c r="X19">
        <v>15</v>
      </c>
      <c r="Y19">
        <f t="shared" si="2"/>
        <v>115.17</v>
      </c>
      <c r="Z19">
        <f t="shared" si="3"/>
        <v>0.50911688245431341</v>
      </c>
    </row>
    <row r="20" spans="1:26" x14ac:dyDescent="0.2">
      <c r="A20">
        <v>16</v>
      </c>
      <c r="B20">
        <v>2.02</v>
      </c>
      <c r="C20">
        <v>105.93</v>
      </c>
      <c r="D20">
        <v>35.44</v>
      </c>
      <c r="E20">
        <f t="shared" si="0"/>
        <v>3.7112681214407419</v>
      </c>
      <c r="F20">
        <v>301.33999999999997</v>
      </c>
      <c r="G20">
        <v>9.68</v>
      </c>
      <c r="H20">
        <v>2.9176000000000002</v>
      </c>
      <c r="I20">
        <v>11.01</v>
      </c>
      <c r="K20">
        <v>16</v>
      </c>
      <c r="L20">
        <v>2.0198999999999998</v>
      </c>
      <c r="M20">
        <v>28.876000000000001</v>
      </c>
      <c r="N20">
        <v>3.3858999999999999</v>
      </c>
      <c r="O20">
        <v>859.76</v>
      </c>
      <c r="P20">
        <v>0.92500000000000004</v>
      </c>
      <c r="Q20">
        <v>0.79529000000000005</v>
      </c>
      <c r="R20">
        <v>54.49</v>
      </c>
      <c r="T20">
        <v>105.93</v>
      </c>
      <c r="U20">
        <v>35.44</v>
      </c>
      <c r="V20">
        <f t="shared" si="1"/>
        <v>3.7112681214407419</v>
      </c>
      <c r="W20">
        <v>106.1</v>
      </c>
      <c r="X20">
        <v>16</v>
      </c>
      <c r="Y20">
        <f t="shared" si="2"/>
        <v>106.015</v>
      </c>
      <c r="Z20">
        <f t="shared" si="3"/>
        <v>0.12020815280170424</v>
      </c>
    </row>
    <row r="21" spans="1:26" x14ac:dyDescent="0.2">
      <c r="A21">
        <v>17</v>
      </c>
      <c r="B21">
        <v>2.0198</v>
      </c>
      <c r="C21">
        <v>98.103999999999999</v>
      </c>
      <c r="D21">
        <v>28.021999999999998</v>
      </c>
      <c r="E21">
        <f t="shared" si="0"/>
        <v>2.934456977963106</v>
      </c>
      <c r="F21">
        <v>352.93</v>
      </c>
      <c r="G21">
        <v>7.66</v>
      </c>
      <c r="H21">
        <v>2.7019000000000002</v>
      </c>
      <c r="I21">
        <v>12.92</v>
      </c>
      <c r="K21">
        <v>17</v>
      </c>
      <c r="L21">
        <v>2.02</v>
      </c>
      <c r="M21">
        <v>35.377000000000002</v>
      </c>
      <c r="N21">
        <v>4.282</v>
      </c>
      <c r="O21">
        <v>832.87</v>
      </c>
      <c r="P21">
        <v>1.17</v>
      </c>
      <c r="Q21">
        <v>0.97433000000000003</v>
      </c>
      <c r="R21">
        <v>46.45</v>
      </c>
      <c r="T21">
        <v>98.103999999999999</v>
      </c>
      <c r="U21">
        <v>28.021999999999998</v>
      </c>
      <c r="V21">
        <f t="shared" si="1"/>
        <v>2.934456977963106</v>
      </c>
      <c r="W21">
        <v>101.74</v>
      </c>
      <c r="X21">
        <v>17</v>
      </c>
      <c r="Y21">
        <f t="shared" si="2"/>
        <v>99.921999999999997</v>
      </c>
      <c r="Z21">
        <f t="shared" si="3"/>
        <v>2.5710402563942836</v>
      </c>
    </row>
    <row r="22" spans="1:26" x14ac:dyDescent="0.2">
      <c r="A22">
        <v>18</v>
      </c>
      <c r="B22">
        <v>2.02</v>
      </c>
      <c r="C22">
        <v>90.707999999999998</v>
      </c>
      <c r="D22">
        <v>22.158000000000001</v>
      </c>
      <c r="E22">
        <f t="shared" si="0"/>
        <v>2.3203803339414213</v>
      </c>
      <c r="F22">
        <v>412.69</v>
      </c>
      <c r="G22">
        <v>6.05</v>
      </c>
      <c r="H22">
        <v>2.4982000000000002</v>
      </c>
      <c r="I22">
        <v>15.16</v>
      </c>
      <c r="K22">
        <v>18</v>
      </c>
      <c r="L22">
        <v>2.02</v>
      </c>
      <c r="M22">
        <v>43.341999999999999</v>
      </c>
      <c r="N22">
        <v>5.4154999999999998</v>
      </c>
      <c r="O22">
        <v>806.83</v>
      </c>
      <c r="P22">
        <v>1.48</v>
      </c>
      <c r="Q22">
        <v>1.1937</v>
      </c>
      <c r="R22">
        <v>39.56</v>
      </c>
      <c r="T22">
        <v>90.707999999999998</v>
      </c>
      <c r="U22">
        <v>22.158000000000001</v>
      </c>
      <c r="V22">
        <f t="shared" si="1"/>
        <v>2.3203803339414213</v>
      </c>
      <c r="W22">
        <v>92.08</v>
      </c>
      <c r="X22">
        <v>18</v>
      </c>
      <c r="Y22">
        <f t="shared" si="2"/>
        <v>91.394000000000005</v>
      </c>
      <c r="Z22">
        <f t="shared" si="3"/>
        <v>0.9701505037879431</v>
      </c>
    </row>
    <row r="23" spans="1:26" x14ac:dyDescent="0.2">
      <c r="A23">
        <v>19</v>
      </c>
      <c r="B23">
        <v>2.0198</v>
      </c>
      <c r="C23">
        <v>81.442999999999998</v>
      </c>
      <c r="D23">
        <v>17.52</v>
      </c>
      <c r="E23">
        <f t="shared" si="0"/>
        <v>1.8346901096964392</v>
      </c>
      <c r="F23">
        <v>468.62</v>
      </c>
      <c r="G23">
        <v>4.79</v>
      </c>
      <c r="H23">
        <v>2.2431000000000001</v>
      </c>
      <c r="I23">
        <v>17.79</v>
      </c>
      <c r="K23">
        <v>19</v>
      </c>
      <c r="L23">
        <v>2.0198999999999998</v>
      </c>
      <c r="M23">
        <v>49.762</v>
      </c>
      <c r="N23">
        <v>6.8487999999999998</v>
      </c>
      <c r="O23">
        <v>732.47</v>
      </c>
      <c r="P23">
        <v>1.87</v>
      </c>
      <c r="Q23">
        <v>1.3705000000000001</v>
      </c>
      <c r="R23">
        <v>33.71</v>
      </c>
      <c r="T23">
        <v>81.442999999999998</v>
      </c>
      <c r="U23">
        <v>17.52</v>
      </c>
      <c r="V23">
        <f t="shared" si="1"/>
        <v>1.8346901096964392</v>
      </c>
      <c r="W23">
        <v>81.887</v>
      </c>
      <c r="X23">
        <v>19</v>
      </c>
      <c r="Y23">
        <f t="shared" si="2"/>
        <v>81.664999999999992</v>
      </c>
      <c r="Z23">
        <f t="shared" si="3"/>
        <v>0.31395541084682893</v>
      </c>
    </row>
    <row r="24" spans="1:26" x14ac:dyDescent="0.2">
      <c r="A24">
        <v>20</v>
      </c>
      <c r="B24">
        <v>2.02</v>
      </c>
      <c r="C24">
        <v>76.697999999999993</v>
      </c>
      <c r="D24">
        <v>13.853999999999999</v>
      </c>
      <c r="E24">
        <f t="shared" si="0"/>
        <v>1.4507874874277664</v>
      </c>
      <c r="F24">
        <v>558.12</v>
      </c>
      <c r="G24">
        <v>3.78</v>
      </c>
      <c r="H24">
        <v>2.1124000000000001</v>
      </c>
      <c r="I24">
        <v>20.87</v>
      </c>
      <c r="K24">
        <v>20</v>
      </c>
      <c r="L24">
        <v>2.02</v>
      </c>
      <c r="M24">
        <v>58.563000000000002</v>
      </c>
      <c r="N24">
        <v>8.6618999999999993</v>
      </c>
      <c r="O24">
        <v>681.59</v>
      </c>
      <c r="P24">
        <v>2.37</v>
      </c>
      <c r="Q24">
        <v>1.6129</v>
      </c>
      <c r="R24">
        <v>28.75</v>
      </c>
      <c r="T24">
        <v>76.697999999999993</v>
      </c>
      <c r="U24">
        <v>13.853999999999999</v>
      </c>
      <c r="V24">
        <f t="shared" si="1"/>
        <v>1.4507874874277664</v>
      </c>
      <c r="W24">
        <v>75.222999999999999</v>
      </c>
      <c r="X24">
        <v>20</v>
      </c>
      <c r="Y24">
        <f t="shared" si="2"/>
        <v>75.960499999999996</v>
      </c>
      <c r="Z24">
        <f t="shared" si="3"/>
        <v>1.0429825022501535</v>
      </c>
    </row>
    <row r="25" spans="1:26" x14ac:dyDescent="0.2">
      <c r="A25">
        <v>21</v>
      </c>
      <c r="B25">
        <v>2.0198999999999998</v>
      </c>
      <c r="C25">
        <v>66.266000000000005</v>
      </c>
      <c r="D25">
        <v>10.954000000000001</v>
      </c>
      <c r="E25">
        <f t="shared" si="0"/>
        <v>1.1471001975807531</v>
      </c>
      <c r="F25">
        <v>609.85</v>
      </c>
      <c r="G25">
        <v>2.99</v>
      </c>
      <c r="H25">
        <v>1.8250999999999999</v>
      </c>
      <c r="I25">
        <v>24.49</v>
      </c>
      <c r="K25">
        <v>21</v>
      </c>
      <c r="L25">
        <v>2.02</v>
      </c>
      <c r="M25">
        <v>68.317999999999998</v>
      </c>
      <c r="N25">
        <v>10.954000000000001</v>
      </c>
      <c r="O25">
        <v>628.73</v>
      </c>
      <c r="P25">
        <v>2.99</v>
      </c>
      <c r="Q25">
        <v>1.8815999999999999</v>
      </c>
      <c r="R25">
        <v>24.51</v>
      </c>
      <c r="T25">
        <v>66.266000000000005</v>
      </c>
      <c r="U25">
        <v>10.954000000000001</v>
      </c>
      <c r="V25">
        <f t="shared" si="1"/>
        <v>1.1471001975807531</v>
      </c>
      <c r="W25">
        <v>68.317999999999998</v>
      </c>
      <c r="X25">
        <v>21</v>
      </c>
      <c r="Y25">
        <f t="shared" si="2"/>
        <v>67.292000000000002</v>
      </c>
      <c r="Z25">
        <f t="shared" si="3"/>
        <v>1.4509831149947903</v>
      </c>
    </row>
    <row r="26" spans="1:26" x14ac:dyDescent="0.2">
      <c r="A26">
        <v>22</v>
      </c>
      <c r="B26">
        <v>2.02</v>
      </c>
      <c r="C26">
        <v>57.286999999999999</v>
      </c>
      <c r="D26">
        <v>8.6618999999999993</v>
      </c>
      <c r="E26">
        <f t="shared" si="0"/>
        <v>0.90707204687098086</v>
      </c>
      <c r="F26">
        <v>666.74</v>
      </c>
      <c r="G26">
        <v>2.37</v>
      </c>
      <c r="H26">
        <v>1.5778000000000001</v>
      </c>
      <c r="I26">
        <v>28.74</v>
      </c>
      <c r="K26">
        <v>22</v>
      </c>
      <c r="L26">
        <v>2.02</v>
      </c>
      <c r="M26">
        <v>75.222999999999999</v>
      </c>
      <c r="N26">
        <v>13.853</v>
      </c>
      <c r="O26">
        <v>547.4</v>
      </c>
      <c r="P26">
        <v>3.78</v>
      </c>
      <c r="Q26">
        <v>2.0718000000000001</v>
      </c>
      <c r="R26">
        <v>20.88</v>
      </c>
      <c r="T26">
        <v>57.286999999999999</v>
      </c>
      <c r="U26">
        <v>8.6618999999999993</v>
      </c>
      <c r="V26">
        <f t="shared" si="1"/>
        <v>0.90707204687098086</v>
      </c>
      <c r="W26">
        <v>58.563000000000002</v>
      </c>
      <c r="X26">
        <v>22</v>
      </c>
      <c r="Y26">
        <f t="shared" si="2"/>
        <v>57.924999999999997</v>
      </c>
      <c r="Z26">
        <f t="shared" si="3"/>
        <v>0.90226825279403711</v>
      </c>
    </row>
    <row r="27" spans="1:26" x14ac:dyDescent="0.2">
      <c r="A27">
        <v>23</v>
      </c>
      <c r="B27">
        <v>2.0198999999999998</v>
      </c>
      <c r="C27">
        <v>50.15</v>
      </c>
      <c r="D27">
        <v>6.8489000000000004</v>
      </c>
      <c r="E27">
        <f t="shared" si="0"/>
        <v>0.71721513083903787</v>
      </c>
      <c r="F27">
        <v>738.17</v>
      </c>
      <c r="G27">
        <v>1.87</v>
      </c>
      <c r="H27">
        <v>1.3812</v>
      </c>
      <c r="I27">
        <v>33.729999999999997</v>
      </c>
      <c r="K27">
        <v>23</v>
      </c>
      <c r="L27">
        <v>2.0198999999999998</v>
      </c>
      <c r="M27">
        <v>81.887</v>
      </c>
      <c r="N27">
        <v>17.521000000000001</v>
      </c>
      <c r="O27">
        <v>471.17</v>
      </c>
      <c r="P27">
        <v>4.79</v>
      </c>
      <c r="Q27">
        <v>2.2553000000000001</v>
      </c>
      <c r="R27">
        <v>17.8</v>
      </c>
      <c r="T27">
        <v>50.15</v>
      </c>
      <c r="U27">
        <v>6.8489000000000004</v>
      </c>
      <c r="V27">
        <f t="shared" si="1"/>
        <v>0.71721513083903787</v>
      </c>
      <c r="W27">
        <v>49.762</v>
      </c>
      <c r="X27">
        <v>23</v>
      </c>
      <c r="Y27">
        <f t="shared" si="2"/>
        <v>49.956000000000003</v>
      </c>
      <c r="Z27">
        <f t="shared" si="3"/>
        <v>0.27435743110037913</v>
      </c>
    </row>
    <row r="28" spans="1:26" x14ac:dyDescent="0.2">
      <c r="A28">
        <v>24</v>
      </c>
      <c r="B28">
        <v>2.02</v>
      </c>
      <c r="C28">
        <v>42.771999999999998</v>
      </c>
      <c r="D28">
        <v>5.4157000000000002</v>
      </c>
      <c r="E28">
        <f t="shared" si="0"/>
        <v>0.56713077780154142</v>
      </c>
      <c r="F28">
        <v>796.18</v>
      </c>
      <c r="G28">
        <v>1.48</v>
      </c>
      <c r="H28">
        <v>1.1779999999999999</v>
      </c>
      <c r="I28">
        <v>39.58</v>
      </c>
      <c r="K28">
        <v>24</v>
      </c>
      <c r="L28">
        <v>2.0198999999999998</v>
      </c>
      <c r="M28">
        <v>92.08</v>
      </c>
      <c r="N28">
        <v>22.158000000000001</v>
      </c>
      <c r="O28">
        <v>418.94</v>
      </c>
      <c r="P28">
        <v>6.05</v>
      </c>
      <c r="Q28">
        <v>2.536</v>
      </c>
      <c r="R28">
        <v>15.15</v>
      </c>
      <c r="T28">
        <v>42.771999999999998</v>
      </c>
      <c r="U28">
        <v>5.4157000000000002</v>
      </c>
      <c r="V28">
        <f t="shared" si="1"/>
        <v>0.56713077780154142</v>
      </c>
      <c r="W28">
        <v>43.341999999999999</v>
      </c>
      <c r="X28">
        <v>24</v>
      </c>
      <c r="Y28">
        <f t="shared" si="2"/>
        <v>43.057000000000002</v>
      </c>
      <c r="Z28">
        <f t="shared" si="3"/>
        <v>0.40305086527633227</v>
      </c>
    </row>
    <row r="29" spans="1:26" x14ac:dyDescent="0.2">
      <c r="A29">
        <v>25</v>
      </c>
      <c r="B29">
        <v>2.0198999999999998</v>
      </c>
      <c r="C29">
        <v>36.837000000000003</v>
      </c>
      <c r="D29">
        <v>4.2820999999999998</v>
      </c>
      <c r="E29">
        <f t="shared" si="0"/>
        <v>0.44842046339789504</v>
      </c>
      <c r="F29">
        <v>867.24</v>
      </c>
      <c r="G29">
        <v>1.17</v>
      </c>
      <c r="H29">
        <v>1.0145999999999999</v>
      </c>
      <c r="I29">
        <v>46.44</v>
      </c>
      <c r="K29">
        <v>25</v>
      </c>
      <c r="L29">
        <v>2.0198999999999998</v>
      </c>
      <c r="M29">
        <v>101.74</v>
      </c>
      <c r="N29">
        <v>28.023</v>
      </c>
      <c r="O29">
        <v>366.01</v>
      </c>
      <c r="P29">
        <v>7.66</v>
      </c>
      <c r="Q29">
        <v>2.8020999999999998</v>
      </c>
      <c r="R29">
        <v>12.92</v>
      </c>
      <c r="T29">
        <v>36.837000000000003</v>
      </c>
      <c r="U29">
        <v>4.2820999999999998</v>
      </c>
      <c r="V29">
        <f t="shared" si="1"/>
        <v>0.44842046339789504</v>
      </c>
      <c r="W29">
        <v>35.377000000000002</v>
      </c>
      <c r="X29">
        <v>25</v>
      </c>
      <c r="Y29">
        <f t="shared" si="2"/>
        <v>36.106999999999999</v>
      </c>
      <c r="Z29">
        <f t="shared" si="3"/>
        <v>1.0323759005323601</v>
      </c>
    </row>
    <row r="30" spans="1:26" x14ac:dyDescent="0.2">
      <c r="A30">
        <v>26</v>
      </c>
      <c r="B30">
        <v>2.0198999999999998</v>
      </c>
      <c r="C30">
        <v>29.117999999999999</v>
      </c>
      <c r="D30">
        <v>3.3860000000000001</v>
      </c>
      <c r="E30">
        <f t="shared" si="0"/>
        <v>0.35458109083516803</v>
      </c>
      <c r="F30">
        <v>866.92</v>
      </c>
      <c r="G30">
        <v>0.92500000000000004</v>
      </c>
      <c r="H30">
        <v>0.80195000000000005</v>
      </c>
      <c r="I30">
        <v>54.49</v>
      </c>
      <c r="K30">
        <v>26</v>
      </c>
      <c r="L30">
        <v>2.02</v>
      </c>
      <c r="M30">
        <v>106.1</v>
      </c>
      <c r="N30">
        <v>35.438000000000002</v>
      </c>
      <c r="O30">
        <v>301.82</v>
      </c>
      <c r="P30">
        <v>9.68</v>
      </c>
      <c r="Q30">
        <v>2.9220999999999999</v>
      </c>
      <c r="R30">
        <v>11.02</v>
      </c>
      <c r="T30">
        <v>29.117999999999999</v>
      </c>
      <c r="U30">
        <v>3.3860000000000001</v>
      </c>
      <c r="V30">
        <f t="shared" si="1"/>
        <v>0.35458109083516803</v>
      </c>
      <c r="W30">
        <v>28.876000000000001</v>
      </c>
      <c r="X30">
        <v>26</v>
      </c>
      <c r="Y30">
        <f t="shared" si="2"/>
        <v>28.997</v>
      </c>
      <c r="Z30">
        <f t="shared" si="3"/>
        <v>0.17111984104714262</v>
      </c>
    </row>
    <row r="31" spans="1:26" x14ac:dyDescent="0.2">
      <c r="A31">
        <v>27</v>
      </c>
      <c r="B31">
        <v>2.0198999999999998</v>
      </c>
      <c r="C31">
        <v>24.966999999999999</v>
      </c>
      <c r="D31">
        <v>2.6772999999999998</v>
      </c>
      <c r="E31">
        <f t="shared" si="0"/>
        <v>0.28036620038186505</v>
      </c>
      <c r="F31">
        <v>940.12</v>
      </c>
      <c r="G31">
        <v>0.73099999999999998</v>
      </c>
      <c r="H31">
        <v>0.68762999999999996</v>
      </c>
      <c r="I31">
        <v>63.94</v>
      </c>
      <c r="K31">
        <v>27</v>
      </c>
      <c r="L31">
        <v>2.02</v>
      </c>
      <c r="M31">
        <v>114.81</v>
      </c>
      <c r="N31">
        <v>44.817999999999998</v>
      </c>
      <c r="O31">
        <v>258.25</v>
      </c>
      <c r="P31">
        <v>12.2</v>
      </c>
      <c r="Q31">
        <v>3.1621000000000001</v>
      </c>
      <c r="R31">
        <v>9.3819999999999997</v>
      </c>
      <c r="T31">
        <v>24.966999999999999</v>
      </c>
      <c r="U31">
        <v>2.6772999999999998</v>
      </c>
      <c r="V31">
        <f t="shared" si="1"/>
        <v>0.28036620038186505</v>
      </c>
      <c r="W31">
        <v>24.373999999999999</v>
      </c>
      <c r="X31">
        <v>27</v>
      </c>
      <c r="Y31">
        <f t="shared" si="2"/>
        <v>24.670499999999997</v>
      </c>
      <c r="Z31">
        <f t="shared" si="3"/>
        <v>0.41931432124362267</v>
      </c>
    </row>
    <row r="32" spans="1:26" x14ac:dyDescent="0.2">
      <c r="A32">
        <v>28</v>
      </c>
      <c r="B32">
        <v>2.0198999999999998</v>
      </c>
      <c r="C32">
        <v>19.783000000000001</v>
      </c>
      <c r="D32">
        <v>2.117</v>
      </c>
      <c r="E32">
        <f t="shared" si="0"/>
        <v>0.22169172158831973</v>
      </c>
      <c r="F32">
        <v>942.07</v>
      </c>
      <c r="G32">
        <v>0.57799999999999996</v>
      </c>
      <c r="H32">
        <v>0.54484999999999995</v>
      </c>
      <c r="I32">
        <v>75.03</v>
      </c>
      <c r="K32">
        <v>28</v>
      </c>
      <c r="L32">
        <v>2.02</v>
      </c>
      <c r="M32">
        <v>122.53</v>
      </c>
      <c r="N32">
        <v>56.680999999999997</v>
      </c>
      <c r="O32">
        <v>217.93</v>
      </c>
      <c r="P32">
        <v>15.5</v>
      </c>
      <c r="Q32">
        <v>3.3746999999999998</v>
      </c>
      <c r="R32">
        <v>8.0030000000000001</v>
      </c>
      <c r="T32">
        <v>19.783000000000001</v>
      </c>
      <c r="U32">
        <v>2.117</v>
      </c>
      <c r="V32">
        <f t="shared" si="1"/>
        <v>0.22169172158831973</v>
      </c>
      <c r="W32">
        <v>19.754000000000001</v>
      </c>
      <c r="X32">
        <v>28</v>
      </c>
      <c r="Y32">
        <f t="shared" si="2"/>
        <v>19.768500000000003</v>
      </c>
      <c r="Z32">
        <f t="shared" si="3"/>
        <v>2.0506096654409816E-2</v>
      </c>
    </row>
    <row r="33" spans="1:26" x14ac:dyDescent="0.2">
      <c r="A33">
        <v>29</v>
      </c>
      <c r="B33">
        <v>2.0198999999999998</v>
      </c>
      <c r="C33">
        <v>15.664999999999999</v>
      </c>
      <c r="D33">
        <v>1.6738</v>
      </c>
      <c r="E33">
        <f t="shared" si="0"/>
        <v>0.1752799261192865</v>
      </c>
      <c r="F33">
        <v>943.48</v>
      </c>
      <c r="G33">
        <v>0.45700000000000002</v>
      </c>
      <c r="H33">
        <v>0.43142999999999998</v>
      </c>
      <c r="I33" s="1">
        <v>88.05</v>
      </c>
      <c r="K33">
        <v>29</v>
      </c>
      <c r="L33">
        <v>2.0200999999999998</v>
      </c>
      <c r="M33">
        <v>129.08000000000001</v>
      </c>
      <c r="N33">
        <v>71.682000000000002</v>
      </c>
      <c r="O33">
        <v>181.53</v>
      </c>
      <c r="P33">
        <v>19.600000000000001</v>
      </c>
      <c r="Q33">
        <v>3.5550000000000002</v>
      </c>
      <c r="R33">
        <v>6.8220000000000001</v>
      </c>
      <c r="T33">
        <v>15.664999999999999</v>
      </c>
      <c r="U33">
        <v>1.6738</v>
      </c>
      <c r="V33">
        <f t="shared" si="1"/>
        <v>0.1752799261192865</v>
      </c>
      <c r="W33">
        <v>16.686</v>
      </c>
      <c r="X33">
        <v>29</v>
      </c>
      <c r="Y33">
        <f t="shared" si="2"/>
        <v>16.1755</v>
      </c>
      <c r="Z33">
        <f t="shared" si="3"/>
        <v>0.7219560235914656</v>
      </c>
    </row>
    <row r="34" spans="1:26" x14ac:dyDescent="0.2">
      <c r="A34">
        <v>30</v>
      </c>
      <c r="B34">
        <v>2.0198999999999998</v>
      </c>
      <c r="C34">
        <v>14.122</v>
      </c>
      <c r="D34">
        <v>1.3234999999999999</v>
      </c>
      <c r="E34">
        <f t="shared" si="0"/>
        <v>0.1385965959008697</v>
      </c>
      <c r="F34">
        <v>1075.7</v>
      </c>
      <c r="G34">
        <v>0.36199999999999999</v>
      </c>
      <c r="H34">
        <v>0.38894000000000001</v>
      </c>
      <c r="I34" s="1">
        <v>103.3</v>
      </c>
      <c r="K34">
        <v>30</v>
      </c>
      <c r="L34">
        <v>2.02</v>
      </c>
      <c r="M34">
        <v>129.85</v>
      </c>
      <c r="N34">
        <v>90.656000000000006</v>
      </c>
      <c r="O34">
        <v>144.4</v>
      </c>
      <c r="P34">
        <v>24.8</v>
      </c>
      <c r="Q34">
        <v>3.5764</v>
      </c>
      <c r="R34">
        <v>5.8170000000000002</v>
      </c>
      <c r="T34">
        <v>14.122</v>
      </c>
      <c r="U34">
        <v>1.3234999999999999</v>
      </c>
      <c r="V34">
        <f t="shared" si="1"/>
        <v>0.1385965959008697</v>
      </c>
      <c r="W34">
        <v>13.231999999999999</v>
      </c>
      <c r="X34">
        <v>30</v>
      </c>
      <c r="Y34">
        <f t="shared" si="2"/>
        <v>13.677</v>
      </c>
      <c r="Z34">
        <f t="shared" si="3"/>
        <v>0.62932503525602768</v>
      </c>
    </row>
    <row r="35" spans="1:26" x14ac:dyDescent="0.2">
      <c r="A35">
        <v>31</v>
      </c>
      <c r="B35">
        <v>2.0198999999999998</v>
      </c>
      <c r="C35">
        <v>11.068</v>
      </c>
      <c r="D35">
        <v>1.0465</v>
      </c>
      <c r="E35">
        <f t="shared" si="0"/>
        <v>0.10958922373272394</v>
      </c>
      <c r="F35">
        <v>1066.2</v>
      </c>
      <c r="G35">
        <v>0.28599999999999998</v>
      </c>
      <c r="H35">
        <v>0.30482999999999999</v>
      </c>
      <c r="I35" s="1">
        <v>121.2</v>
      </c>
      <c r="K35">
        <v>31</v>
      </c>
      <c r="L35">
        <v>2.0198999999999998</v>
      </c>
      <c r="M35">
        <v>131.41999999999999</v>
      </c>
      <c r="N35">
        <v>114.65</v>
      </c>
      <c r="O35">
        <v>115.55</v>
      </c>
      <c r="P35">
        <v>31.3</v>
      </c>
      <c r="Q35">
        <v>3.6194000000000002</v>
      </c>
      <c r="R35">
        <v>4.9539999999999997</v>
      </c>
      <c r="T35">
        <v>11.068</v>
      </c>
      <c r="U35">
        <v>1.0465</v>
      </c>
      <c r="V35">
        <f t="shared" si="1"/>
        <v>0.10958922373272394</v>
      </c>
      <c r="W35">
        <v>11.243</v>
      </c>
      <c r="X35">
        <v>31</v>
      </c>
      <c r="Y35">
        <f t="shared" si="2"/>
        <v>11.1555</v>
      </c>
      <c r="Z35">
        <f t="shared" si="3"/>
        <v>0.12374368670764632</v>
      </c>
    </row>
    <row r="36" spans="1:26" x14ac:dyDescent="0.2">
      <c r="A36">
        <v>32</v>
      </c>
      <c r="B36">
        <v>2.0198999999999998</v>
      </c>
      <c r="C36">
        <v>8.5510999999999999</v>
      </c>
      <c r="D36">
        <v>0.82742000000000004</v>
      </c>
      <c r="E36">
        <f t="shared" si="0"/>
        <v>8.6647219781108883E-2</v>
      </c>
      <c r="F36">
        <v>1041.9000000000001</v>
      </c>
      <c r="G36">
        <v>0.22600000000000001</v>
      </c>
      <c r="H36">
        <v>0.23551</v>
      </c>
      <c r="I36" s="1">
        <v>142.30000000000001</v>
      </c>
      <c r="K36">
        <v>32</v>
      </c>
      <c r="L36">
        <v>2.0200999999999998</v>
      </c>
      <c r="M36">
        <v>131.54</v>
      </c>
      <c r="N36">
        <v>145</v>
      </c>
      <c r="O36">
        <v>91.453000000000003</v>
      </c>
      <c r="P36">
        <v>39.6</v>
      </c>
      <c r="Q36">
        <v>3.6227</v>
      </c>
      <c r="R36">
        <v>4.2080000000000002</v>
      </c>
      <c r="T36">
        <v>8.5510999999999999</v>
      </c>
      <c r="U36">
        <v>0.82742000000000004</v>
      </c>
      <c r="V36">
        <f t="shared" si="1"/>
        <v>8.6647219781108883E-2</v>
      </c>
      <c r="W36">
        <v>9.3491</v>
      </c>
      <c r="X36">
        <v>32</v>
      </c>
      <c r="Y36">
        <f t="shared" si="2"/>
        <v>8.9500999999999991</v>
      </c>
      <c r="Z36">
        <f t="shared" si="3"/>
        <v>0.56427121138686498</v>
      </c>
    </row>
    <row r="37" spans="1:26" x14ac:dyDescent="0.2">
      <c r="A37">
        <v>33</v>
      </c>
      <c r="B37">
        <v>2.0198999999999998</v>
      </c>
      <c r="C37">
        <v>7.4817999999999998</v>
      </c>
      <c r="D37">
        <v>0.65419000000000005</v>
      </c>
      <c r="E37">
        <f t="shared" si="0"/>
        <v>6.8506616601730241E-2</v>
      </c>
      <c r="F37">
        <v>1153</v>
      </c>
      <c r="G37">
        <v>0.17899999999999999</v>
      </c>
      <c r="H37">
        <v>0.20605999999999999</v>
      </c>
      <c r="I37" s="1">
        <v>166.9</v>
      </c>
      <c r="K37">
        <v>33</v>
      </c>
      <c r="L37">
        <v>2.02</v>
      </c>
      <c r="M37">
        <v>131.94999999999999</v>
      </c>
      <c r="N37">
        <v>183.38</v>
      </c>
      <c r="O37">
        <v>72.539000000000001</v>
      </c>
      <c r="P37">
        <v>50.1</v>
      </c>
      <c r="Q37">
        <v>3.6341000000000001</v>
      </c>
      <c r="R37">
        <v>3.593</v>
      </c>
      <c r="T37">
        <v>7.4817999999999998</v>
      </c>
      <c r="U37">
        <v>0.65419000000000005</v>
      </c>
      <c r="V37">
        <f t="shared" si="1"/>
        <v>6.8506616601730241E-2</v>
      </c>
      <c r="W37">
        <v>7.0228000000000002</v>
      </c>
      <c r="X37">
        <v>33</v>
      </c>
      <c r="Y37">
        <f t="shared" si="2"/>
        <v>7.2523</v>
      </c>
      <c r="Z37">
        <f t="shared" si="3"/>
        <v>0.32456201256462508</v>
      </c>
    </row>
    <row r="38" spans="1:26" x14ac:dyDescent="0.2">
      <c r="A38">
        <v>34</v>
      </c>
      <c r="B38">
        <v>2.0198999999999998</v>
      </c>
      <c r="C38">
        <v>5.6649000000000003</v>
      </c>
      <c r="D38">
        <v>0.51729999999999998</v>
      </c>
      <c r="E38">
        <f t="shared" si="0"/>
        <v>5.4171529323399997E-2</v>
      </c>
      <c r="F38">
        <v>1104</v>
      </c>
      <c r="G38">
        <v>0.14099999999999999</v>
      </c>
      <c r="H38">
        <v>0.15601999999999999</v>
      </c>
      <c r="I38" s="1">
        <v>195.9</v>
      </c>
      <c r="K38">
        <v>34</v>
      </c>
      <c r="L38">
        <v>2.0198</v>
      </c>
      <c r="M38">
        <v>161.82</v>
      </c>
      <c r="N38">
        <v>231.91</v>
      </c>
      <c r="O38">
        <v>70.340999999999994</v>
      </c>
      <c r="P38">
        <v>63.4</v>
      </c>
      <c r="Q38">
        <v>4.4566999999999997</v>
      </c>
      <c r="R38">
        <v>3.0539999999999998</v>
      </c>
      <c r="T38">
        <v>5.6649000000000003</v>
      </c>
      <c r="U38">
        <v>0.51729999999999998</v>
      </c>
      <c r="V38">
        <f t="shared" si="1"/>
        <v>5.4171529323399997E-2</v>
      </c>
      <c r="W38">
        <v>5.9385000000000003</v>
      </c>
      <c r="X38">
        <v>34</v>
      </c>
      <c r="Y38">
        <f t="shared" si="2"/>
        <v>5.8017000000000003</v>
      </c>
      <c r="Z38">
        <f t="shared" si="3"/>
        <v>0.19346441533263944</v>
      </c>
    </row>
    <row r="39" spans="1:26" x14ac:dyDescent="0.2">
      <c r="A39">
        <v>35</v>
      </c>
      <c r="B39">
        <v>2.0198999999999998</v>
      </c>
      <c r="C39">
        <v>4.7769000000000004</v>
      </c>
      <c r="D39">
        <v>0.40899000000000002</v>
      </c>
      <c r="E39">
        <f t="shared" si="0"/>
        <v>4.2829332646389655E-2</v>
      </c>
      <c r="F39">
        <v>1177.5</v>
      </c>
      <c r="G39">
        <v>0.112</v>
      </c>
      <c r="H39" s="1">
        <v>0.13156000000000001</v>
      </c>
      <c r="I39" s="1">
        <v>229.8</v>
      </c>
      <c r="K39">
        <v>35</v>
      </c>
      <c r="L39">
        <v>2.0205000000000002</v>
      </c>
      <c r="M39">
        <v>228.37</v>
      </c>
      <c r="N39">
        <v>293.3</v>
      </c>
      <c r="O39">
        <v>78.495000000000005</v>
      </c>
      <c r="P39">
        <v>80.099999999999994</v>
      </c>
      <c r="Q39">
        <v>6.2896999999999998</v>
      </c>
      <c r="R39">
        <v>2.6019999999999999</v>
      </c>
      <c r="T39">
        <v>4.7769000000000004</v>
      </c>
      <c r="U39">
        <v>0.40899000000000002</v>
      </c>
      <c r="V39">
        <f t="shared" si="1"/>
        <v>4.2829332646389655E-2</v>
      </c>
      <c r="W39">
        <v>4.6242000000000001</v>
      </c>
      <c r="X39">
        <v>35</v>
      </c>
      <c r="Y39">
        <f t="shared" si="2"/>
        <v>4.7005499999999998</v>
      </c>
      <c r="Z39">
        <f t="shared" si="3"/>
        <v>0.107975205487186</v>
      </c>
    </row>
    <row r="40" spans="1:26" x14ac:dyDescent="0.2">
      <c r="A40">
        <v>36</v>
      </c>
      <c r="B40">
        <v>2.0198999999999998</v>
      </c>
      <c r="C40">
        <v>3.6762000000000001</v>
      </c>
      <c r="D40">
        <v>0.32343</v>
      </c>
      <c r="E40">
        <f t="shared" si="0"/>
        <v>3.3869510398351559E-2</v>
      </c>
      <c r="F40">
        <v>1145.9000000000001</v>
      </c>
      <c r="G40">
        <v>8.8400000000000006E-2</v>
      </c>
      <c r="H40" s="1">
        <v>0.10125000000000001</v>
      </c>
      <c r="I40" s="1">
        <v>269.7</v>
      </c>
      <c r="K40">
        <v>36</v>
      </c>
      <c r="L40">
        <v>2.02</v>
      </c>
      <c r="M40">
        <v>360.77</v>
      </c>
      <c r="N40">
        <v>370.94</v>
      </c>
      <c r="O40">
        <v>98.048000000000002</v>
      </c>
      <c r="P40">
        <v>101</v>
      </c>
      <c r="Q40">
        <v>9.9361999999999995</v>
      </c>
      <c r="R40">
        <v>2.226</v>
      </c>
      <c r="T40">
        <v>3.6762000000000001</v>
      </c>
      <c r="U40">
        <v>0.32343</v>
      </c>
      <c r="V40">
        <f t="shared" si="1"/>
        <v>3.3869510398351559E-2</v>
      </c>
      <c r="W40">
        <v>3.7616999999999998</v>
      </c>
      <c r="X40">
        <v>36</v>
      </c>
      <c r="Y40">
        <f t="shared" si="2"/>
        <v>3.71895</v>
      </c>
      <c r="Z40">
        <f t="shared" si="3"/>
        <v>6.0457629791449592E-2</v>
      </c>
    </row>
    <row r="41" spans="1:26" x14ac:dyDescent="0.2">
      <c r="A41">
        <v>37</v>
      </c>
      <c r="B41">
        <v>2.0198999999999998</v>
      </c>
      <c r="C41">
        <v>2.9687000000000001</v>
      </c>
      <c r="D41">
        <v>0.25570999999999999</v>
      </c>
      <c r="E41">
        <f t="shared" si="0"/>
        <v>2.6777888581648198E-2</v>
      </c>
      <c r="F41">
        <v>1170.4000000000001</v>
      </c>
      <c r="G41">
        <v>6.9900000000000004E-2</v>
      </c>
      <c r="H41" s="1">
        <v>8.1764000000000003E-2</v>
      </c>
      <c r="I41" s="1">
        <v>316.5</v>
      </c>
      <c r="K41">
        <v>37</v>
      </c>
      <c r="L41">
        <v>2.0198</v>
      </c>
      <c r="M41">
        <v>550.98</v>
      </c>
      <c r="N41">
        <v>469.08</v>
      </c>
      <c r="O41">
        <v>118.41</v>
      </c>
      <c r="P41">
        <v>128</v>
      </c>
      <c r="Q41">
        <v>15.175000000000001</v>
      </c>
      <c r="R41">
        <v>1.889</v>
      </c>
      <c r="T41">
        <v>2.9687000000000001</v>
      </c>
      <c r="U41">
        <v>0.25570999999999999</v>
      </c>
      <c r="V41">
        <f t="shared" si="1"/>
        <v>2.6777888581648198E-2</v>
      </c>
      <c r="W41">
        <v>3.1034000000000002</v>
      </c>
      <c r="X41">
        <v>37</v>
      </c>
      <c r="Y41">
        <f t="shared" si="2"/>
        <v>3.0360500000000004</v>
      </c>
      <c r="Z41">
        <f t="shared" si="3"/>
        <v>9.5247283425827972E-2</v>
      </c>
    </row>
    <row r="42" spans="1:26" x14ac:dyDescent="0.2">
      <c r="A42">
        <v>38</v>
      </c>
      <c r="B42">
        <v>2.0198999999999998</v>
      </c>
      <c r="C42">
        <v>2.3894000000000002</v>
      </c>
      <c r="D42">
        <v>0.20219999999999999</v>
      </c>
      <c r="E42">
        <f t="shared" si="0"/>
        <v>2.1174334485195203E-2</v>
      </c>
      <c r="F42">
        <v>1191.3</v>
      </c>
      <c r="G42">
        <v>5.5199999999999999E-2</v>
      </c>
      <c r="H42" s="1">
        <v>6.5808000000000005E-2</v>
      </c>
      <c r="I42" s="1">
        <v>371.4</v>
      </c>
      <c r="K42">
        <v>38</v>
      </c>
      <c r="L42">
        <v>2.0202</v>
      </c>
      <c r="M42">
        <v>993.93</v>
      </c>
      <c r="N42">
        <v>593.22</v>
      </c>
      <c r="O42">
        <v>168.91</v>
      </c>
      <c r="P42">
        <v>162</v>
      </c>
      <c r="Q42">
        <v>27.375</v>
      </c>
      <c r="R42">
        <v>1.625</v>
      </c>
      <c r="T42">
        <v>2.3894000000000002</v>
      </c>
      <c r="U42">
        <v>0.20219999999999999</v>
      </c>
      <c r="V42">
        <f t="shared" si="1"/>
        <v>2.1174334485195203E-2</v>
      </c>
      <c r="W42">
        <v>2.4001999999999999</v>
      </c>
      <c r="X42">
        <v>38</v>
      </c>
      <c r="Y42">
        <f t="shared" si="2"/>
        <v>2.3948</v>
      </c>
      <c r="Z42">
        <f t="shared" si="3"/>
        <v>7.6367532368144999E-3</v>
      </c>
    </row>
    <row r="43" spans="1:26" x14ac:dyDescent="0.2">
      <c r="A43">
        <v>39</v>
      </c>
      <c r="B43">
        <v>2.0198999999999998</v>
      </c>
      <c r="C43">
        <v>1.7897000000000001</v>
      </c>
      <c r="D43">
        <v>0.15989999999999999</v>
      </c>
      <c r="E43">
        <f t="shared" si="0"/>
        <v>1.6744688843633598E-2</v>
      </c>
      <c r="F43">
        <v>1128.3</v>
      </c>
      <c r="G43" s="1">
        <v>4.3700000000000003E-2</v>
      </c>
      <c r="H43" s="1">
        <v>4.929E-2</v>
      </c>
      <c r="I43" s="1">
        <v>435.8</v>
      </c>
      <c r="K43">
        <v>39</v>
      </c>
      <c r="L43">
        <v>2.02</v>
      </c>
      <c r="M43">
        <v>1799.2</v>
      </c>
      <c r="N43">
        <v>750.28</v>
      </c>
      <c r="O43">
        <v>241.75</v>
      </c>
      <c r="P43">
        <v>205</v>
      </c>
      <c r="Q43">
        <v>49.554000000000002</v>
      </c>
      <c r="R43">
        <v>1.38</v>
      </c>
      <c r="T43">
        <v>1.7897000000000001</v>
      </c>
      <c r="U43">
        <v>0.15989999999999999</v>
      </c>
      <c r="V43">
        <f t="shared" si="1"/>
        <v>1.6744688843633598E-2</v>
      </c>
      <c r="W43">
        <v>1.8576999999999999</v>
      </c>
      <c r="X43">
        <v>39</v>
      </c>
      <c r="Y43">
        <f t="shared" si="2"/>
        <v>1.8237000000000001</v>
      </c>
      <c r="Z43">
        <f t="shared" si="3"/>
        <v>4.8083261120685117E-2</v>
      </c>
    </row>
    <row r="44" spans="1:26" x14ac:dyDescent="0.2">
      <c r="A44">
        <v>40</v>
      </c>
      <c r="B44">
        <v>2.0198999999999998</v>
      </c>
      <c r="C44">
        <v>1.4371</v>
      </c>
      <c r="D44">
        <v>0.12645000000000001</v>
      </c>
      <c r="E44">
        <f t="shared" si="0"/>
        <v>1.3241813034880978E-2</v>
      </c>
      <c r="F44">
        <v>1145.7</v>
      </c>
      <c r="G44" s="1">
        <v>3.4500000000000003E-2</v>
      </c>
      <c r="H44" s="1">
        <v>3.9580999999999998E-2</v>
      </c>
      <c r="I44" s="1">
        <v>511.3</v>
      </c>
      <c r="K44">
        <v>40</v>
      </c>
      <c r="L44">
        <v>2.0200999999999998</v>
      </c>
      <c r="M44">
        <v>2766.5</v>
      </c>
      <c r="N44">
        <v>948.74</v>
      </c>
      <c r="O44">
        <v>293.97000000000003</v>
      </c>
      <c r="P44">
        <v>259</v>
      </c>
      <c r="Q44">
        <v>76.194999999999993</v>
      </c>
      <c r="R44">
        <v>1.1779999999999999</v>
      </c>
      <c r="T44">
        <v>1.4371</v>
      </c>
      <c r="U44">
        <v>0.12645000000000001</v>
      </c>
      <c r="V44">
        <f t="shared" si="1"/>
        <v>1.3241813034880978E-2</v>
      </c>
      <c r="W44">
        <v>1.2718</v>
      </c>
      <c r="X44">
        <v>40</v>
      </c>
      <c r="Y44">
        <f t="shared" si="2"/>
        <v>1.3544499999999999</v>
      </c>
      <c r="Z44">
        <f t="shared" si="3"/>
        <v>0.11688475093013631</v>
      </c>
    </row>
    <row r="45" spans="1:26" x14ac:dyDescent="0.2">
      <c r="A45">
        <v>41</v>
      </c>
      <c r="B45">
        <v>2.0198999999999998</v>
      </c>
      <c r="C45">
        <v>0.95643999999999996</v>
      </c>
      <c r="D45">
        <v>9.9967E-2</v>
      </c>
      <c r="E45">
        <f t="shared" si="0"/>
        <v>1.046851976004703E-2</v>
      </c>
      <c r="F45">
        <v>964.52</v>
      </c>
      <c r="G45" s="1">
        <v>2.7300000000000001E-2</v>
      </c>
      <c r="H45" s="1">
        <v>2.6342000000000001E-2</v>
      </c>
      <c r="I45" s="1">
        <v>600</v>
      </c>
      <c r="K45">
        <v>41</v>
      </c>
      <c r="L45">
        <v>2.0198999999999998</v>
      </c>
      <c r="M45">
        <v>3780.6</v>
      </c>
      <c r="N45">
        <v>1199.8</v>
      </c>
      <c r="O45">
        <v>317.64999999999998</v>
      </c>
      <c r="P45">
        <v>328</v>
      </c>
      <c r="Q45">
        <v>104.12</v>
      </c>
      <c r="R45">
        <v>0.99509999999999998</v>
      </c>
      <c r="T45">
        <v>0.95643999999999996</v>
      </c>
      <c r="U45">
        <v>9.9967E-2</v>
      </c>
      <c r="V45">
        <f t="shared" si="1"/>
        <v>1.046851976004703E-2</v>
      </c>
      <c r="W45">
        <v>1.0818000000000001</v>
      </c>
      <c r="X45">
        <v>41</v>
      </c>
      <c r="Y45">
        <f t="shared" si="2"/>
        <v>1.01912</v>
      </c>
      <c r="Z45">
        <f t="shared" si="3"/>
        <v>8.8642906089545698E-2</v>
      </c>
    </row>
  </sheetData>
  <sortState xmlns:xlrd2="http://schemas.microsoft.com/office/spreadsheetml/2017/richdata2" ref="W5:X45">
    <sortCondition ref="X5:X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41B3-EF54-42A5-8913-EA215FA99E04}">
  <dimension ref="A1:Z45"/>
  <sheetViews>
    <sheetView topLeftCell="Q17" workbookViewId="0">
      <selection activeCell="E1" sqref="E1:E1048576"/>
    </sheetView>
  </sheetViews>
  <sheetFormatPr baseColWidth="10" defaultColWidth="8.83203125" defaultRowHeight="15" x14ac:dyDescent="0.2"/>
  <cols>
    <col min="5" max="8" width="20.1640625" bestFit="1" customWidth="1"/>
    <col min="9" max="9" width="22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2.5232000000000001</v>
      </c>
      <c r="C5">
        <v>4247.2</v>
      </c>
      <c r="D5">
        <v>1199.9000000000001</v>
      </c>
      <c r="E5">
        <f>2*PI()*D5/60</f>
        <v>125.65323416807976</v>
      </c>
      <c r="F5">
        <v>356.83</v>
      </c>
      <c r="G5">
        <v>328</v>
      </c>
      <c r="H5">
        <v>116.98</v>
      </c>
      <c r="I5">
        <v>1</v>
      </c>
      <c r="K5">
        <v>1</v>
      </c>
      <c r="L5">
        <v>2.5236000000000001</v>
      </c>
      <c r="M5">
        <v>0.76800000000000002</v>
      </c>
      <c r="N5">
        <v>9.9982000000000001E-2</v>
      </c>
      <c r="O5" s="1">
        <v>774.37</v>
      </c>
      <c r="P5">
        <v>2.7300000000000001E-2</v>
      </c>
      <c r="Q5">
        <v>2.1152000000000001E-2</v>
      </c>
      <c r="R5">
        <v>600</v>
      </c>
      <c r="T5">
        <v>4247.2</v>
      </c>
      <c r="U5">
        <v>1199.9000000000001</v>
      </c>
      <c r="V5">
        <f>2*PI()*U5/60</f>
        <v>125.65323416807976</v>
      </c>
      <c r="W5">
        <v>3786</v>
      </c>
      <c r="X5">
        <v>41</v>
      </c>
      <c r="Y5">
        <f>AVERAGE(T5,W5)</f>
        <v>4016.6</v>
      </c>
      <c r="Z5">
        <f>STDEV(T5,W5)</f>
        <v>326.1176474832356</v>
      </c>
    </row>
    <row r="6" spans="1:26" x14ac:dyDescent="0.2">
      <c r="A6">
        <v>2</v>
      </c>
      <c r="B6">
        <v>2.5243000000000002</v>
      </c>
      <c r="C6">
        <v>2581.1</v>
      </c>
      <c r="D6">
        <v>948.81</v>
      </c>
      <c r="E6">
        <f t="shared" ref="E6:E45" si="0">2*PI()*D6/60</f>
        <v>99.35915085508438</v>
      </c>
      <c r="F6">
        <v>274.24</v>
      </c>
      <c r="G6">
        <v>259</v>
      </c>
      <c r="H6">
        <v>71.087999999999994</v>
      </c>
      <c r="I6">
        <v>1.1739999999999999</v>
      </c>
      <c r="K6">
        <v>2</v>
      </c>
      <c r="L6">
        <v>2.5236000000000001</v>
      </c>
      <c r="M6">
        <v>1.2290000000000001</v>
      </c>
      <c r="N6">
        <v>0.12645000000000001</v>
      </c>
      <c r="O6" s="1">
        <v>979.84</v>
      </c>
      <c r="P6">
        <v>3.4500000000000003E-2</v>
      </c>
      <c r="Q6">
        <v>3.3848999999999997E-2</v>
      </c>
      <c r="R6">
        <v>511.3</v>
      </c>
      <c r="T6">
        <v>2581.1</v>
      </c>
      <c r="U6">
        <v>948.81</v>
      </c>
      <c r="V6">
        <f t="shared" ref="V6:V45" si="1">2*PI()*U6/60</f>
        <v>99.35915085508438</v>
      </c>
      <c r="W6">
        <v>2509.1</v>
      </c>
      <c r="X6">
        <v>40</v>
      </c>
      <c r="Y6">
        <f t="shared" ref="Y6:Y45" si="2">AVERAGE(T6,W6)</f>
        <v>2545.1</v>
      </c>
      <c r="Z6">
        <f t="shared" ref="Z6:Z45" si="3">STDEV(T6,W6)</f>
        <v>50.911688245431421</v>
      </c>
    </row>
    <row r="7" spans="1:26" x14ac:dyDescent="0.2">
      <c r="A7">
        <v>3</v>
      </c>
      <c r="B7">
        <v>2.5236999999999998</v>
      </c>
      <c r="C7">
        <v>1538</v>
      </c>
      <c r="D7">
        <v>750.23</v>
      </c>
      <c r="E7">
        <f t="shared" si="0"/>
        <v>78.563901883422361</v>
      </c>
      <c r="F7">
        <v>206.67</v>
      </c>
      <c r="G7">
        <v>205</v>
      </c>
      <c r="H7">
        <v>42.359000000000002</v>
      </c>
      <c r="I7">
        <v>1.377</v>
      </c>
      <c r="K7">
        <v>3</v>
      </c>
      <c r="L7">
        <v>2.5236999999999998</v>
      </c>
      <c r="M7">
        <v>1.2326999999999999</v>
      </c>
      <c r="N7">
        <v>0.15991</v>
      </c>
      <c r="O7" s="1">
        <v>777.12</v>
      </c>
      <c r="P7">
        <v>4.3700000000000003E-2</v>
      </c>
      <c r="Q7">
        <v>3.3949E-2</v>
      </c>
      <c r="R7">
        <v>435.8</v>
      </c>
      <c r="T7">
        <v>1538</v>
      </c>
      <c r="U7">
        <v>750.23</v>
      </c>
      <c r="V7">
        <f t="shared" si="1"/>
        <v>78.563901883422361</v>
      </c>
      <c r="W7">
        <v>1513.5</v>
      </c>
      <c r="X7">
        <v>39</v>
      </c>
      <c r="Y7">
        <f t="shared" si="2"/>
        <v>1525.75</v>
      </c>
      <c r="Z7">
        <f t="shared" si="3"/>
        <v>17.324116139070416</v>
      </c>
    </row>
    <row r="8" spans="1:26" x14ac:dyDescent="0.2">
      <c r="A8">
        <v>4</v>
      </c>
      <c r="B8">
        <v>2.5236000000000001</v>
      </c>
      <c r="C8">
        <v>828.24</v>
      </c>
      <c r="D8">
        <v>593.22</v>
      </c>
      <c r="E8">
        <f t="shared" si="0"/>
        <v>62.121853132084567</v>
      </c>
      <c r="F8">
        <v>140.75</v>
      </c>
      <c r="G8">
        <v>162</v>
      </c>
      <c r="H8">
        <v>22.811</v>
      </c>
      <c r="I8">
        <v>1.6160000000000001</v>
      </c>
      <c r="K8">
        <v>4</v>
      </c>
      <c r="L8">
        <v>2.5236999999999998</v>
      </c>
      <c r="M8">
        <v>1.3651</v>
      </c>
      <c r="N8">
        <v>0.20224</v>
      </c>
      <c r="O8" s="1">
        <v>680.45</v>
      </c>
      <c r="P8">
        <v>5.5300000000000002E-2</v>
      </c>
      <c r="Q8">
        <v>3.7596999999999998E-2</v>
      </c>
      <c r="R8">
        <v>371.3</v>
      </c>
      <c r="T8">
        <v>828.24</v>
      </c>
      <c r="U8">
        <v>593.22</v>
      </c>
      <c r="V8">
        <f t="shared" si="1"/>
        <v>62.121853132084567</v>
      </c>
      <c r="W8">
        <v>862.39</v>
      </c>
      <c r="X8">
        <v>38</v>
      </c>
      <c r="Y8">
        <f t="shared" si="2"/>
        <v>845.31500000000005</v>
      </c>
      <c r="Z8">
        <f t="shared" si="3"/>
        <v>24.147696577520584</v>
      </c>
    </row>
    <row r="9" spans="1:26" x14ac:dyDescent="0.2">
      <c r="A9">
        <v>5</v>
      </c>
      <c r="B9">
        <v>2.5238999999999998</v>
      </c>
      <c r="C9">
        <v>543.57000000000005</v>
      </c>
      <c r="D9">
        <v>469.04</v>
      </c>
      <c r="E9">
        <f t="shared" si="0"/>
        <v>49.117753941325219</v>
      </c>
      <c r="F9">
        <v>116.83</v>
      </c>
      <c r="G9">
        <v>128</v>
      </c>
      <c r="H9">
        <v>14.971</v>
      </c>
      <c r="I9">
        <v>1.895</v>
      </c>
      <c r="K9">
        <v>5</v>
      </c>
      <c r="L9">
        <v>2.5236000000000001</v>
      </c>
      <c r="M9">
        <v>2.4348999999999998</v>
      </c>
      <c r="N9">
        <v>0.25573000000000001</v>
      </c>
      <c r="O9" s="1">
        <v>959.87</v>
      </c>
      <c r="P9">
        <v>6.9900000000000004E-2</v>
      </c>
      <c r="Q9">
        <v>6.7060999999999996E-2</v>
      </c>
      <c r="R9">
        <v>316.5</v>
      </c>
      <c r="T9">
        <v>543.57000000000005</v>
      </c>
      <c r="U9">
        <v>469.04</v>
      </c>
      <c r="V9">
        <f t="shared" si="1"/>
        <v>49.117753941325219</v>
      </c>
      <c r="W9">
        <v>533.64</v>
      </c>
      <c r="X9">
        <v>37</v>
      </c>
      <c r="Y9">
        <f t="shared" si="2"/>
        <v>538.60500000000002</v>
      </c>
      <c r="Z9">
        <f t="shared" si="3"/>
        <v>7.021570337182462</v>
      </c>
    </row>
    <row r="10" spans="1:26" x14ac:dyDescent="0.2">
      <c r="A10">
        <v>6</v>
      </c>
      <c r="B10">
        <v>2.5236999999999998</v>
      </c>
      <c r="C10">
        <v>347.96</v>
      </c>
      <c r="D10">
        <v>370.86</v>
      </c>
      <c r="E10">
        <f t="shared" si="0"/>
        <v>38.836368383677026</v>
      </c>
      <c r="F10">
        <v>94.587000000000003</v>
      </c>
      <c r="G10">
        <v>101</v>
      </c>
      <c r="H10">
        <v>9.5835000000000008</v>
      </c>
      <c r="I10">
        <v>2.2250000000000001</v>
      </c>
      <c r="K10">
        <v>6</v>
      </c>
      <c r="L10">
        <v>2.5236000000000001</v>
      </c>
      <c r="M10">
        <v>2.7715000000000001</v>
      </c>
      <c r="N10">
        <v>0.32338</v>
      </c>
      <c r="O10" s="1">
        <v>864</v>
      </c>
      <c r="P10">
        <v>8.8300000000000003E-2</v>
      </c>
      <c r="Q10">
        <v>7.6331999999999997E-2</v>
      </c>
      <c r="R10">
        <v>269.7</v>
      </c>
      <c r="T10">
        <v>347.96</v>
      </c>
      <c r="U10">
        <v>370.86</v>
      </c>
      <c r="V10">
        <f t="shared" si="1"/>
        <v>38.836368383677026</v>
      </c>
      <c r="W10">
        <v>352.63</v>
      </c>
      <c r="X10">
        <v>36</v>
      </c>
      <c r="Y10">
        <f t="shared" si="2"/>
        <v>350.29499999999996</v>
      </c>
      <c r="Z10">
        <f t="shared" si="3"/>
        <v>3.3021886681411883</v>
      </c>
    </row>
    <row r="11" spans="1:26" x14ac:dyDescent="0.2">
      <c r="A11">
        <v>7</v>
      </c>
      <c r="B11">
        <v>2.5240999999999998</v>
      </c>
      <c r="C11">
        <v>229.26</v>
      </c>
      <c r="D11">
        <v>293.24</v>
      </c>
      <c r="E11">
        <f t="shared" si="0"/>
        <v>30.708020991289029</v>
      </c>
      <c r="F11">
        <v>78.817999999999998</v>
      </c>
      <c r="G11">
        <v>80.099999999999994</v>
      </c>
      <c r="H11">
        <v>6.3143000000000002</v>
      </c>
      <c r="I11">
        <v>2.6110000000000002</v>
      </c>
      <c r="K11">
        <v>7</v>
      </c>
      <c r="L11">
        <v>2.5236000000000001</v>
      </c>
      <c r="M11">
        <v>2.8435000000000001</v>
      </c>
      <c r="N11">
        <v>0.40899999999999997</v>
      </c>
      <c r="O11" s="1">
        <v>700.86</v>
      </c>
      <c r="P11">
        <v>0.112</v>
      </c>
      <c r="Q11">
        <v>7.8313999999999995E-2</v>
      </c>
      <c r="R11">
        <v>229.9</v>
      </c>
      <c r="T11">
        <v>229.26</v>
      </c>
      <c r="U11">
        <v>293.24</v>
      </c>
      <c r="V11">
        <f t="shared" si="1"/>
        <v>30.708020991289029</v>
      </c>
      <c r="W11">
        <v>223.53</v>
      </c>
      <c r="X11">
        <v>35</v>
      </c>
      <c r="Y11">
        <f t="shared" si="2"/>
        <v>226.39499999999998</v>
      </c>
      <c r="Z11">
        <f t="shared" si="3"/>
        <v>4.0517218561989097</v>
      </c>
    </row>
    <row r="12" spans="1:26" x14ac:dyDescent="0.2">
      <c r="A12">
        <v>8</v>
      </c>
      <c r="B12">
        <v>2.5240999999999998</v>
      </c>
      <c r="C12">
        <v>163.81</v>
      </c>
      <c r="D12">
        <v>231.86</v>
      </c>
      <c r="E12">
        <f t="shared" si="0"/>
        <v>24.280322422044318</v>
      </c>
      <c r="F12">
        <v>71.225999999999999</v>
      </c>
      <c r="G12">
        <v>63.3</v>
      </c>
      <c r="H12">
        <v>4.5117000000000003</v>
      </c>
      <c r="I12">
        <v>3.0630000000000002</v>
      </c>
      <c r="K12">
        <v>8</v>
      </c>
      <c r="L12">
        <v>2.5236000000000001</v>
      </c>
      <c r="M12">
        <v>3.8519999999999999</v>
      </c>
      <c r="N12">
        <v>0.51727999999999996</v>
      </c>
      <c r="O12" s="1">
        <v>750.72</v>
      </c>
      <c r="P12">
        <v>0.14099999999999999</v>
      </c>
      <c r="Q12">
        <v>0.10609</v>
      </c>
      <c r="R12">
        <v>195.9</v>
      </c>
      <c r="T12">
        <v>163.81</v>
      </c>
      <c r="U12">
        <v>231.86</v>
      </c>
      <c r="V12">
        <f t="shared" si="1"/>
        <v>24.280322422044318</v>
      </c>
      <c r="W12">
        <v>160.05000000000001</v>
      </c>
      <c r="X12">
        <v>34</v>
      </c>
      <c r="Y12">
        <f t="shared" si="2"/>
        <v>161.93</v>
      </c>
      <c r="Z12">
        <f t="shared" si="3"/>
        <v>2.6587214972614124</v>
      </c>
    </row>
    <row r="13" spans="1:26" x14ac:dyDescent="0.2">
      <c r="A13">
        <v>9</v>
      </c>
      <c r="B13">
        <v>2.5238999999999998</v>
      </c>
      <c r="C13">
        <v>136.9</v>
      </c>
      <c r="D13">
        <v>183.34</v>
      </c>
      <c r="E13">
        <f t="shared" si="0"/>
        <v>19.199319903638422</v>
      </c>
      <c r="F13">
        <v>75.277000000000001</v>
      </c>
      <c r="G13">
        <v>50.1</v>
      </c>
      <c r="H13">
        <v>3.7704</v>
      </c>
      <c r="I13">
        <v>3.5939999999999999</v>
      </c>
      <c r="K13">
        <v>9</v>
      </c>
      <c r="L13">
        <v>2.5236000000000001</v>
      </c>
      <c r="M13">
        <v>4.6608000000000001</v>
      </c>
      <c r="N13">
        <v>0.65419000000000005</v>
      </c>
      <c r="O13" s="1">
        <v>718.24</v>
      </c>
      <c r="P13">
        <v>0.17899999999999999</v>
      </c>
      <c r="Q13">
        <v>0.12837000000000001</v>
      </c>
      <c r="R13">
        <v>166.9</v>
      </c>
      <c r="T13">
        <v>136.9</v>
      </c>
      <c r="U13">
        <v>183.34</v>
      </c>
      <c r="V13">
        <f t="shared" si="1"/>
        <v>19.199319903638422</v>
      </c>
      <c r="W13">
        <v>138.26</v>
      </c>
      <c r="X13">
        <v>33</v>
      </c>
      <c r="Y13">
        <f t="shared" si="2"/>
        <v>137.57999999999998</v>
      </c>
      <c r="Z13">
        <f t="shared" si="3"/>
        <v>0.96166522241369412</v>
      </c>
    </row>
    <row r="14" spans="1:26" x14ac:dyDescent="0.2">
      <c r="A14">
        <v>10</v>
      </c>
      <c r="B14">
        <v>2.5240999999999998</v>
      </c>
      <c r="C14">
        <v>128.91999999999999</v>
      </c>
      <c r="D14">
        <v>144.97999999999999</v>
      </c>
      <c r="E14">
        <f t="shared" si="0"/>
        <v>15.182270097248272</v>
      </c>
      <c r="F14">
        <v>89.647999999999996</v>
      </c>
      <c r="G14">
        <v>39.6</v>
      </c>
      <c r="H14">
        <v>3.5507</v>
      </c>
      <c r="I14">
        <v>4.218</v>
      </c>
      <c r="K14">
        <v>10</v>
      </c>
      <c r="L14">
        <v>2.5232999999999999</v>
      </c>
      <c r="M14">
        <v>6.2464000000000004</v>
      </c>
      <c r="N14">
        <v>0.82730999999999999</v>
      </c>
      <c r="O14" s="1">
        <v>761.15</v>
      </c>
      <c r="P14">
        <v>0.22600000000000001</v>
      </c>
      <c r="Q14">
        <v>0.17204</v>
      </c>
      <c r="R14">
        <v>142.30000000000001</v>
      </c>
      <c r="T14">
        <v>128.91999999999999</v>
      </c>
      <c r="U14">
        <v>144.97999999999999</v>
      </c>
      <c r="V14">
        <f t="shared" si="1"/>
        <v>15.182270097248272</v>
      </c>
      <c r="W14">
        <v>130.01</v>
      </c>
      <c r="X14">
        <v>32</v>
      </c>
      <c r="Y14">
        <f t="shared" si="2"/>
        <v>129.46499999999997</v>
      </c>
      <c r="Z14">
        <f t="shared" si="3"/>
        <v>0.77074639149333923</v>
      </c>
    </row>
    <row r="15" spans="1:26" x14ac:dyDescent="0.2">
      <c r="A15">
        <v>11</v>
      </c>
      <c r="B15">
        <v>2.5242</v>
      </c>
      <c r="C15">
        <v>127.19</v>
      </c>
      <c r="D15">
        <v>114.64</v>
      </c>
      <c r="E15">
        <f t="shared" si="0"/>
        <v>12.005072726917797</v>
      </c>
      <c r="F15">
        <v>111.84</v>
      </c>
      <c r="G15">
        <v>31.3</v>
      </c>
      <c r="H15">
        <v>3.5030000000000001</v>
      </c>
      <c r="I15">
        <v>4.9489999999999998</v>
      </c>
      <c r="K15">
        <v>11</v>
      </c>
      <c r="L15">
        <v>2.5234999999999999</v>
      </c>
      <c r="M15">
        <v>7.3513000000000002</v>
      </c>
      <c r="N15">
        <v>1.0463</v>
      </c>
      <c r="O15" s="1">
        <v>708.28</v>
      </c>
      <c r="P15">
        <v>0.28599999999999998</v>
      </c>
      <c r="Q15">
        <v>0.20247000000000001</v>
      </c>
      <c r="R15">
        <v>121.2</v>
      </c>
      <c r="T15">
        <v>127.19</v>
      </c>
      <c r="U15">
        <v>114.64</v>
      </c>
      <c r="V15">
        <f t="shared" si="1"/>
        <v>12.005072726917797</v>
      </c>
      <c r="W15">
        <v>130.6</v>
      </c>
      <c r="X15">
        <v>31</v>
      </c>
      <c r="Y15">
        <f t="shared" si="2"/>
        <v>128.89499999999998</v>
      </c>
      <c r="Z15">
        <f t="shared" si="3"/>
        <v>2.4112341238461248</v>
      </c>
    </row>
    <row r="16" spans="1:26" x14ac:dyDescent="0.2">
      <c r="A16">
        <v>12</v>
      </c>
      <c r="B16">
        <v>2.5236999999999998</v>
      </c>
      <c r="C16">
        <v>123.47</v>
      </c>
      <c r="D16">
        <v>90.65</v>
      </c>
      <c r="E16">
        <f t="shared" si="0"/>
        <v>9.4928458015971593</v>
      </c>
      <c r="F16">
        <v>137.31</v>
      </c>
      <c r="G16">
        <v>24.8</v>
      </c>
      <c r="H16">
        <v>3.4005000000000001</v>
      </c>
      <c r="I16">
        <v>5.8079999999999998</v>
      </c>
      <c r="K16">
        <v>12</v>
      </c>
      <c r="L16">
        <v>2.5236999999999998</v>
      </c>
      <c r="M16">
        <v>10.015000000000001</v>
      </c>
      <c r="N16">
        <v>1.3232999999999999</v>
      </c>
      <c r="O16" s="1">
        <v>762.97</v>
      </c>
      <c r="P16">
        <v>0.36199999999999999</v>
      </c>
      <c r="Q16">
        <v>0.27583999999999997</v>
      </c>
      <c r="R16">
        <v>103.3</v>
      </c>
      <c r="T16">
        <v>123.47</v>
      </c>
      <c r="U16">
        <v>90.65</v>
      </c>
      <c r="V16">
        <f t="shared" si="1"/>
        <v>9.4928458015971593</v>
      </c>
      <c r="W16">
        <v>125.42</v>
      </c>
      <c r="X16">
        <v>30</v>
      </c>
      <c r="Y16">
        <f t="shared" si="2"/>
        <v>124.44499999999999</v>
      </c>
      <c r="Z16">
        <f t="shared" si="3"/>
        <v>1.3788582233137696</v>
      </c>
    </row>
    <row r="17" spans="1:26" x14ac:dyDescent="0.2">
      <c r="A17">
        <v>13</v>
      </c>
      <c r="B17">
        <v>2.5236000000000001</v>
      </c>
      <c r="C17">
        <v>115.13</v>
      </c>
      <c r="D17">
        <v>71.682000000000002</v>
      </c>
      <c r="E17">
        <f t="shared" si="0"/>
        <v>7.5065214864874523</v>
      </c>
      <c r="F17">
        <v>161.91999999999999</v>
      </c>
      <c r="G17">
        <v>19.600000000000001</v>
      </c>
      <c r="H17">
        <v>3.1709999999999998</v>
      </c>
      <c r="I17">
        <v>6.8140000000000001</v>
      </c>
      <c r="K17">
        <v>13</v>
      </c>
      <c r="L17">
        <v>2.5236000000000001</v>
      </c>
      <c r="M17">
        <v>12.285</v>
      </c>
      <c r="N17">
        <v>1.6738999999999999</v>
      </c>
      <c r="O17" s="1">
        <v>739.9</v>
      </c>
      <c r="P17">
        <v>0.45700000000000002</v>
      </c>
      <c r="Q17">
        <v>0.33834999999999998</v>
      </c>
      <c r="R17">
        <v>88.06</v>
      </c>
      <c r="T17">
        <v>115.13</v>
      </c>
      <c r="U17">
        <v>71.682000000000002</v>
      </c>
      <c r="V17">
        <f t="shared" si="1"/>
        <v>7.5065214864874523</v>
      </c>
      <c r="W17">
        <v>128.94999999999999</v>
      </c>
      <c r="X17">
        <v>29</v>
      </c>
      <c r="Y17">
        <f t="shared" si="2"/>
        <v>122.03999999999999</v>
      </c>
      <c r="Z17">
        <f t="shared" si="3"/>
        <v>9.7722157159980814</v>
      </c>
    </row>
    <row r="18" spans="1:26" x14ac:dyDescent="0.2">
      <c r="A18">
        <v>14</v>
      </c>
      <c r="B18">
        <v>2.5234999999999999</v>
      </c>
      <c r="C18">
        <v>114.81</v>
      </c>
      <c r="D18">
        <v>56.679000000000002</v>
      </c>
      <c r="E18">
        <f t="shared" si="0"/>
        <v>5.9354110004271963</v>
      </c>
      <c r="F18">
        <v>204.21</v>
      </c>
      <c r="G18">
        <v>15.5</v>
      </c>
      <c r="H18">
        <v>3.1621000000000001</v>
      </c>
      <c r="I18">
        <v>7.9960000000000004</v>
      </c>
      <c r="K18">
        <v>14</v>
      </c>
      <c r="L18">
        <v>2.5236000000000001</v>
      </c>
      <c r="M18">
        <v>15.599</v>
      </c>
      <c r="N18">
        <v>2.1168</v>
      </c>
      <c r="O18" s="1">
        <v>742.92</v>
      </c>
      <c r="P18">
        <v>0.57799999999999996</v>
      </c>
      <c r="Q18">
        <v>0.42963000000000001</v>
      </c>
      <c r="R18">
        <v>75.03</v>
      </c>
      <c r="T18">
        <v>114.81</v>
      </c>
      <c r="U18">
        <v>56.679000000000002</v>
      </c>
      <c r="V18">
        <f t="shared" si="1"/>
        <v>5.9354110004271963</v>
      </c>
      <c r="W18">
        <v>121.87</v>
      </c>
      <c r="X18">
        <v>28</v>
      </c>
      <c r="Y18">
        <f t="shared" si="2"/>
        <v>118.34</v>
      </c>
      <c r="Z18">
        <f t="shared" si="3"/>
        <v>4.992173875177027</v>
      </c>
    </row>
    <row r="19" spans="1:26" x14ac:dyDescent="0.2">
      <c r="A19">
        <v>15</v>
      </c>
      <c r="B19">
        <v>2.524</v>
      </c>
      <c r="C19">
        <v>111.4</v>
      </c>
      <c r="D19">
        <v>44.819000000000003</v>
      </c>
      <c r="E19">
        <f t="shared" si="0"/>
        <v>4.6934347047080314</v>
      </c>
      <c r="F19">
        <v>250.57</v>
      </c>
      <c r="G19">
        <v>12.2</v>
      </c>
      <c r="H19">
        <v>3.0680999999999998</v>
      </c>
      <c r="I19">
        <v>9.3829999999999991</v>
      </c>
      <c r="K19">
        <v>15</v>
      </c>
      <c r="L19">
        <v>2.5236999999999998</v>
      </c>
      <c r="M19">
        <v>18.129000000000001</v>
      </c>
      <c r="N19">
        <v>2.6770999999999998</v>
      </c>
      <c r="O19">
        <v>682.69</v>
      </c>
      <c r="P19">
        <v>0.73099999999999998</v>
      </c>
      <c r="Q19">
        <v>0.49931999999999999</v>
      </c>
      <c r="R19">
        <v>63.96</v>
      </c>
      <c r="T19">
        <v>111.4</v>
      </c>
      <c r="U19">
        <v>44.819000000000003</v>
      </c>
      <c r="V19">
        <f t="shared" si="1"/>
        <v>4.6934347047080314</v>
      </c>
      <c r="W19">
        <v>111.25</v>
      </c>
      <c r="X19">
        <v>27</v>
      </c>
      <c r="Y19">
        <f t="shared" si="2"/>
        <v>111.325</v>
      </c>
      <c r="Z19">
        <f t="shared" si="3"/>
        <v>0.10606601717798615</v>
      </c>
    </row>
    <row r="20" spans="1:26" x14ac:dyDescent="0.2">
      <c r="A20">
        <v>16</v>
      </c>
      <c r="B20">
        <v>2.5238</v>
      </c>
      <c r="C20">
        <v>104.05</v>
      </c>
      <c r="D20">
        <v>35.44</v>
      </c>
      <c r="E20">
        <f t="shared" si="0"/>
        <v>3.7112681214407419</v>
      </c>
      <c r="F20">
        <v>295.99</v>
      </c>
      <c r="G20">
        <v>9.68</v>
      </c>
      <c r="H20">
        <v>2.8658000000000001</v>
      </c>
      <c r="I20">
        <v>11.01</v>
      </c>
      <c r="K20">
        <v>16</v>
      </c>
      <c r="L20">
        <v>2.5236000000000001</v>
      </c>
      <c r="M20">
        <v>22.998000000000001</v>
      </c>
      <c r="N20">
        <v>3.3858999999999999</v>
      </c>
      <c r="O20">
        <v>684.74</v>
      </c>
      <c r="P20">
        <v>0.92500000000000004</v>
      </c>
      <c r="Q20">
        <v>0.63339999999999996</v>
      </c>
      <c r="R20">
        <v>54.49</v>
      </c>
      <c r="T20">
        <v>104.05</v>
      </c>
      <c r="U20">
        <v>35.44</v>
      </c>
      <c r="V20">
        <f t="shared" si="1"/>
        <v>3.7112681214407419</v>
      </c>
      <c r="W20">
        <v>101</v>
      </c>
      <c r="X20">
        <v>26</v>
      </c>
      <c r="Y20">
        <f t="shared" si="2"/>
        <v>102.52500000000001</v>
      </c>
      <c r="Z20">
        <f t="shared" si="3"/>
        <v>2.1566756826189679</v>
      </c>
    </row>
    <row r="21" spans="1:26" x14ac:dyDescent="0.2">
      <c r="A21">
        <v>17</v>
      </c>
      <c r="B21">
        <v>2.5236000000000001</v>
      </c>
      <c r="C21">
        <v>92.531000000000006</v>
      </c>
      <c r="D21">
        <v>28.023</v>
      </c>
      <c r="E21">
        <f t="shared" si="0"/>
        <v>2.9345616977182254</v>
      </c>
      <c r="F21">
        <v>332.88</v>
      </c>
      <c r="G21">
        <v>7.66</v>
      </c>
      <c r="H21">
        <v>2.5485000000000002</v>
      </c>
      <c r="I21">
        <v>12.92</v>
      </c>
      <c r="K21">
        <v>17</v>
      </c>
      <c r="L21">
        <v>2.5236999999999998</v>
      </c>
      <c r="M21">
        <v>28.039000000000001</v>
      </c>
      <c r="N21">
        <v>4.282</v>
      </c>
      <c r="O21">
        <v>660.12</v>
      </c>
      <c r="P21">
        <v>1.17</v>
      </c>
      <c r="Q21">
        <v>0.77224000000000004</v>
      </c>
      <c r="R21">
        <v>46.45</v>
      </c>
      <c r="T21">
        <v>92.531000000000006</v>
      </c>
      <c r="U21">
        <v>28.023</v>
      </c>
      <c r="V21">
        <f t="shared" si="1"/>
        <v>2.9345616977182254</v>
      </c>
      <c r="W21">
        <v>97.049000000000007</v>
      </c>
      <c r="X21">
        <v>25</v>
      </c>
      <c r="Y21">
        <f t="shared" si="2"/>
        <v>94.79</v>
      </c>
      <c r="Z21">
        <f t="shared" si="3"/>
        <v>3.1947084374008221</v>
      </c>
    </row>
    <row r="22" spans="1:26" x14ac:dyDescent="0.2">
      <c r="A22">
        <v>18</v>
      </c>
      <c r="B22">
        <v>2.5238</v>
      </c>
      <c r="C22">
        <v>86.82</v>
      </c>
      <c r="D22">
        <v>22.157</v>
      </c>
      <c r="E22">
        <f t="shared" si="0"/>
        <v>2.3202756141863015</v>
      </c>
      <c r="F22">
        <v>395.02</v>
      </c>
      <c r="G22">
        <v>6.05</v>
      </c>
      <c r="H22">
        <v>2.3912</v>
      </c>
      <c r="I22">
        <v>15.16</v>
      </c>
      <c r="K22">
        <v>18</v>
      </c>
      <c r="L22">
        <v>2.5234999999999999</v>
      </c>
      <c r="M22">
        <v>33.533999999999999</v>
      </c>
      <c r="N22">
        <v>5.4154</v>
      </c>
      <c r="O22">
        <v>624.26</v>
      </c>
      <c r="P22">
        <v>1.48</v>
      </c>
      <c r="Q22">
        <v>0.92357999999999996</v>
      </c>
      <c r="R22">
        <v>39.56</v>
      </c>
      <c r="T22">
        <v>86.82</v>
      </c>
      <c r="U22">
        <v>22.157</v>
      </c>
      <c r="V22">
        <f t="shared" si="1"/>
        <v>2.3202756141863015</v>
      </c>
      <c r="W22">
        <v>83.923000000000002</v>
      </c>
      <c r="X22">
        <v>24</v>
      </c>
      <c r="Y22">
        <f t="shared" si="2"/>
        <v>85.371499999999997</v>
      </c>
      <c r="Z22">
        <f t="shared" si="3"/>
        <v>2.0484883450974221</v>
      </c>
    </row>
    <row r="23" spans="1:26" x14ac:dyDescent="0.2">
      <c r="A23">
        <v>19</v>
      </c>
      <c r="B23">
        <v>2.5236000000000001</v>
      </c>
      <c r="C23">
        <v>75.314999999999998</v>
      </c>
      <c r="D23">
        <v>17.52</v>
      </c>
      <c r="E23">
        <f t="shared" si="0"/>
        <v>1.8346901096964392</v>
      </c>
      <c r="F23">
        <v>433.37</v>
      </c>
      <c r="G23">
        <v>4.79</v>
      </c>
      <c r="H23">
        <v>2.0743</v>
      </c>
      <c r="I23">
        <v>17.79</v>
      </c>
      <c r="K23">
        <v>19</v>
      </c>
      <c r="L23">
        <v>2.5236999999999998</v>
      </c>
      <c r="M23">
        <v>40.305999999999997</v>
      </c>
      <c r="N23">
        <v>6.8486000000000002</v>
      </c>
      <c r="O23">
        <v>593.29999999999995</v>
      </c>
      <c r="P23">
        <v>1.87</v>
      </c>
      <c r="Q23">
        <v>1.1101000000000001</v>
      </c>
      <c r="R23">
        <v>33.71</v>
      </c>
      <c r="T23">
        <v>75.314999999999998</v>
      </c>
      <c r="U23">
        <v>17.52</v>
      </c>
      <c r="V23">
        <f t="shared" si="1"/>
        <v>1.8346901096964392</v>
      </c>
      <c r="W23">
        <v>76.040000000000006</v>
      </c>
      <c r="X23">
        <v>23</v>
      </c>
      <c r="Y23">
        <f t="shared" si="2"/>
        <v>75.677500000000009</v>
      </c>
      <c r="Z23">
        <f t="shared" si="3"/>
        <v>0.51265241636025305</v>
      </c>
    </row>
    <row r="24" spans="1:26" x14ac:dyDescent="0.2">
      <c r="A24">
        <v>20</v>
      </c>
      <c r="B24">
        <v>2.5234999999999999</v>
      </c>
      <c r="C24">
        <v>62.024000000000001</v>
      </c>
      <c r="D24">
        <v>13.853</v>
      </c>
      <c r="E24">
        <f t="shared" si="0"/>
        <v>1.4506827676726468</v>
      </c>
      <c r="F24">
        <v>451.36</v>
      </c>
      <c r="G24">
        <v>3.78</v>
      </c>
      <c r="H24">
        <v>1.7082999999999999</v>
      </c>
      <c r="I24">
        <v>20.87</v>
      </c>
      <c r="K24">
        <v>20</v>
      </c>
      <c r="L24">
        <v>2.5236999999999998</v>
      </c>
      <c r="M24">
        <v>48.825000000000003</v>
      </c>
      <c r="N24">
        <v>8.6614000000000004</v>
      </c>
      <c r="O24">
        <v>568.28</v>
      </c>
      <c r="P24">
        <v>2.37</v>
      </c>
      <c r="Q24">
        <v>1.3447</v>
      </c>
      <c r="R24">
        <v>28.75</v>
      </c>
      <c r="T24">
        <v>62.024000000000001</v>
      </c>
      <c r="U24">
        <v>13.853</v>
      </c>
      <c r="V24">
        <f t="shared" si="1"/>
        <v>1.4506827676726468</v>
      </c>
      <c r="W24">
        <v>68.462000000000003</v>
      </c>
      <c r="X24">
        <v>22</v>
      </c>
      <c r="Y24">
        <f t="shared" si="2"/>
        <v>65.242999999999995</v>
      </c>
      <c r="Z24">
        <f t="shared" si="3"/>
        <v>4.5523534572789943</v>
      </c>
    </row>
    <row r="25" spans="1:26" x14ac:dyDescent="0.2">
      <c r="A25">
        <v>21</v>
      </c>
      <c r="B25">
        <v>2.5236000000000001</v>
      </c>
      <c r="C25">
        <v>56.65</v>
      </c>
      <c r="D25">
        <v>10.954000000000001</v>
      </c>
      <c r="E25">
        <f t="shared" si="0"/>
        <v>1.1471001975807531</v>
      </c>
      <c r="F25">
        <v>521.34</v>
      </c>
      <c r="G25">
        <v>2.99</v>
      </c>
      <c r="H25">
        <v>1.5602</v>
      </c>
      <c r="I25">
        <v>24.49</v>
      </c>
      <c r="K25">
        <v>21</v>
      </c>
      <c r="L25">
        <v>2.5236000000000001</v>
      </c>
      <c r="M25">
        <v>55.244999999999997</v>
      </c>
      <c r="N25">
        <v>10.954000000000001</v>
      </c>
      <c r="O25">
        <v>508.42</v>
      </c>
      <c r="P25">
        <v>2.99</v>
      </c>
      <c r="Q25">
        <v>1.5216000000000001</v>
      </c>
      <c r="R25">
        <v>24.51</v>
      </c>
      <c r="T25">
        <v>56.65</v>
      </c>
      <c r="U25">
        <v>10.954000000000001</v>
      </c>
      <c r="V25">
        <f t="shared" si="1"/>
        <v>1.1471001975807531</v>
      </c>
      <c r="W25">
        <v>55.244999999999997</v>
      </c>
      <c r="X25">
        <v>21</v>
      </c>
      <c r="Y25">
        <f t="shared" si="2"/>
        <v>55.947499999999998</v>
      </c>
      <c r="Z25">
        <f t="shared" si="3"/>
        <v>0.99348502756710011</v>
      </c>
    </row>
    <row r="26" spans="1:26" x14ac:dyDescent="0.2">
      <c r="A26">
        <v>22</v>
      </c>
      <c r="B26">
        <v>2.5236999999999998</v>
      </c>
      <c r="C26">
        <v>48.786999999999999</v>
      </c>
      <c r="D26">
        <v>8.6616999999999997</v>
      </c>
      <c r="E26">
        <f t="shared" si="0"/>
        <v>0.90705110291995694</v>
      </c>
      <c r="F26">
        <v>567.82000000000005</v>
      </c>
      <c r="G26">
        <v>2.37</v>
      </c>
      <c r="H26">
        <v>1.3436999999999999</v>
      </c>
      <c r="I26">
        <v>28.74</v>
      </c>
      <c r="K26">
        <v>22</v>
      </c>
      <c r="L26">
        <v>2.5236999999999998</v>
      </c>
      <c r="M26">
        <v>68.462000000000003</v>
      </c>
      <c r="N26">
        <v>13.853999999999999</v>
      </c>
      <c r="O26">
        <v>498.19</v>
      </c>
      <c r="P26">
        <v>3.78</v>
      </c>
      <c r="Q26">
        <v>1.8855999999999999</v>
      </c>
      <c r="R26">
        <v>20.88</v>
      </c>
      <c r="T26">
        <v>48.786999999999999</v>
      </c>
      <c r="U26">
        <v>8.6616999999999997</v>
      </c>
      <c r="V26">
        <f t="shared" si="1"/>
        <v>0.90705110291995694</v>
      </c>
      <c r="W26">
        <v>48.825000000000003</v>
      </c>
      <c r="X26">
        <v>20</v>
      </c>
      <c r="Y26">
        <f t="shared" si="2"/>
        <v>48.805999999999997</v>
      </c>
      <c r="Z26">
        <f t="shared" si="3"/>
        <v>2.68700576850915E-2</v>
      </c>
    </row>
    <row r="27" spans="1:26" x14ac:dyDescent="0.2">
      <c r="A27">
        <v>23</v>
      </c>
      <c r="B27">
        <v>2.5236000000000001</v>
      </c>
      <c r="C27">
        <v>39.564999999999998</v>
      </c>
      <c r="D27">
        <v>6.8490000000000002</v>
      </c>
      <c r="E27">
        <f t="shared" si="0"/>
        <v>0.71722560281454972</v>
      </c>
      <c r="F27">
        <v>582.36</v>
      </c>
      <c r="G27">
        <v>1.87</v>
      </c>
      <c r="H27">
        <v>1.0896999999999999</v>
      </c>
      <c r="I27">
        <v>33.729999999999997</v>
      </c>
      <c r="K27">
        <v>23</v>
      </c>
      <c r="L27">
        <v>2.5236999999999998</v>
      </c>
      <c r="M27">
        <v>76.040000000000006</v>
      </c>
      <c r="N27">
        <v>17.52</v>
      </c>
      <c r="O27">
        <v>437.54</v>
      </c>
      <c r="P27">
        <v>4.79</v>
      </c>
      <c r="Q27">
        <v>2.0943000000000001</v>
      </c>
      <c r="R27">
        <v>17.8</v>
      </c>
      <c r="T27">
        <v>39.564999999999998</v>
      </c>
      <c r="U27">
        <v>6.8490000000000002</v>
      </c>
      <c r="V27">
        <f t="shared" si="1"/>
        <v>0.71722560281454972</v>
      </c>
      <c r="W27">
        <v>40.305999999999997</v>
      </c>
      <c r="X27">
        <v>19</v>
      </c>
      <c r="Y27">
        <f t="shared" si="2"/>
        <v>39.935499999999998</v>
      </c>
      <c r="Z27">
        <f t="shared" si="3"/>
        <v>0.52396612485923144</v>
      </c>
    </row>
    <row r="28" spans="1:26" x14ac:dyDescent="0.2">
      <c r="A28">
        <v>24</v>
      </c>
      <c r="B28">
        <v>2.5234999999999999</v>
      </c>
      <c r="C28">
        <v>32.588000000000001</v>
      </c>
      <c r="D28">
        <v>5.4154</v>
      </c>
      <c r="E28">
        <f t="shared" si="0"/>
        <v>0.56709936187500554</v>
      </c>
      <c r="F28">
        <v>606.65</v>
      </c>
      <c r="G28">
        <v>1.48</v>
      </c>
      <c r="H28">
        <v>0.89753000000000005</v>
      </c>
      <c r="I28">
        <v>39.58</v>
      </c>
      <c r="K28">
        <v>24</v>
      </c>
      <c r="L28">
        <v>2.5238</v>
      </c>
      <c r="M28">
        <v>83.923000000000002</v>
      </c>
      <c r="N28">
        <v>22.158000000000001</v>
      </c>
      <c r="O28">
        <v>381.82</v>
      </c>
      <c r="P28">
        <v>6.05</v>
      </c>
      <c r="Q28">
        <v>2.3113999999999999</v>
      </c>
      <c r="R28">
        <v>15.15</v>
      </c>
      <c r="T28">
        <v>32.588000000000001</v>
      </c>
      <c r="U28">
        <v>5.4154</v>
      </c>
      <c r="V28">
        <f t="shared" si="1"/>
        <v>0.56709936187500554</v>
      </c>
      <c r="W28">
        <v>33.533999999999999</v>
      </c>
      <c r="X28">
        <v>18</v>
      </c>
      <c r="Y28">
        <f t="shared" si="2"/>
        <v>33.061</v>
      </c>
      <c r="Z28">
        <f t="shared" si="3"/>
        <v>0.66892301500247253</v>
      </c>
    </row>
    <row r="29" spans="1:26" x14ac:dyDescent="0.2">
      <c r="A29">
        <v>25</v>
      </c>
      <c r="B29">
        <v>2.5234999999999999</v>
      </c>
      <c r="C29">
        <v>27.731999999999999</v>
      </c>
      <c r="D29">
        <v>4.2821999999999996</v>
      </c>
      <c r="E29">
        <f t="shared" si="0"/>
        <v>0.44843093537340706</v>
      </c>
      <c r="F29">
        <v>652.88</v>
      </c>
      <c r="G29">
        <v>1.17</v>
      </c>
      <c r="H29">
        <v>0.76380000000000003</v>
      </c>
      <c r="I29">
        <v>46.44</v>
      </c>
      <c r="K29">
        <v>25</v>
      </c>
      <c r="L29">
        <v>2.524</v>
      </c>
      <c r="M29">
        <v>97.049000000000007</v>
      </c>
      <c r="N29">
        <v>28.021999999999998</v>
      </c>
      <c r="O29">
        <v>349.14</v>
      </c>
      <c r="P29">
        <v>7.66</v>
      </c>
      <c r="Q29">
        <v>2.6728999999999998</v>
      </c>
      <c r="R29">
        <v>12.92</v>
      </c>
      <c r="T29">
        <v>27.731999999999999</v>
      </c>
      <c r="U29">
        <v>4.2821999999999996</v>
      </c>
      <c r="V29">
        <f t="shared" si="1"/>
        <v>0.44843093537340706</v>
      </c>
      <c r="W29">
        <v>28.039000000000001</v>
      </c>
      <c r="X29">
        <v>17</v>
      </c>
      <c r="Y29">
        <f t="shared" si="2"/>
        <v>27.8855</v>
      </c>
      <c r="Z29">
        <f t="shared" si="3"/>
        <v>0.21708178182427162</v>
      </c>
    </row>
    <row r="30" spans="1:26" x14ac:dyDescent="0.2">
      <c r="A30">
        <v>26</v>
      </c>
      <c r="B30">
        <v>2.5236999999999998</v>
      </c>
      <c r="C30">
        <v>21.597999999999999</v>
      </c>
      <c r="D30">
        <v>3.3858999999999999</v>
      </c>
      <c r="E30">
        <f t="shared" si="0"/>
        <v>0.35457061885965602</v>
      </c>
      <c r="F30">
        <v>643.04999999999995</v>
      </c>
      <c r="G30">
        <v>0.92500000000000004</v>
      </c>
      <c r="H30">
        <v>0.59482999999999997</v>
      </c>
      <c r="I30">
        <v>54.49</v>
      </c>
      <c r="K30">
        <v>26</v>
      </c>
      <c r="L30">
        <v>2.5238</v>
      </c>
      <c r="M30">
        <v>101</v>
      </c>
      <c r="N30">
        <v>35.439</v>
      </c>
      <c r="O30">
        <v>287.31</v>
      </c>
      <c r="P30">
        <v>9.68</v>
      </c>
      <c r="Q30">
        <v>2.7816999999999998</v>
      </c>
      <c r="R30">
        <v>11.02</v>
      </c>
      <c r="T30">
        <v>21.597999999999999</v>
      </c>
      <c r="U30">
        <v>3.3858999999999999</v>
      </c>
      <c r="V30">
        <f t="shared" si="1"/>
        <v>0.35457061885965602</v>
      </c>
      <c r="W30">
        <v>22.998000000000001</v>
      </c>
      <c r="X30">
        <v>16</v>
      </c>
      <c r="Y30">
        <f t="shared" si="2"/>
        <v>22.298000000000002</v>
      </c>
      <c r="Z30">
        <f t="shared" si="3"/>
        <v>0.98994949366116802</v>
      </c>
    </row>
    <row r="31" spans="1:26" x14ac:dyDescent="0.2">
      <c r="A31">
        <v>27</v>
      </c>
      <c r="B31">
        <v>2.5236000000000001</v>
      </c>
      <c r="C31">
        <v>17.135999999999999</v>
      </c>
      <c r="D31">
        <v>2.6772</v>
      </c>
      <c r="E31">
        <f t="shared" si="0"/>
        <v>0.28035572840635314</v>
      </c>
      <c r="F31">
        <v>645.27</v>
      </c>
      <c r="G31">
        <v>0.73099999999999998</v>
      </c>
      <c r="H31">
        <v>0.47194999999999998</v>
      </c>
      <c r="I31">
        <v>63.94</v>
      </c>
      <c r="K31">
        <v>27</v>
      </c>
      <c r="L31">
        <v>2.5238999999999998</v>
      </c>
      <c r="M31">
        <v>111.25</v>
      </c>
      <c r="N31">
        <v>44.82</v>
      </c>
      <c r="O31">
        <v>250.22</v>
      </c>
      <c r="P31">
        <v>12.2</v>
      </c>
      <c r="Q31">
        <v>3.0638999999999998</v>
      </c>
      <c r="R31">
        <v>9.3819999999999997</v>
      </c>
      <c r="T31">
        <v>17.135999999999999</v>
      </c>
      <c r="U31">
        <v>2.6772</v>
      </c>
      <c r="V31">
        <f t="shared" si="1"/>
        <v>0.28035572840635314</v>
      </c>
      <c r="W31">
        <v>18.129000000000001</v>
      </c>
      <c r="X31">
        <v>15</v>
      </c>
      <c r="Y31">
        <f t="shared" si="2"/>
        <v>17.6325</v>
      </c>
      <c r="Z31">
        <f t="shared" si="3"/>
        <v>0.70215703371824323</v>
      </c>
    </row>
    <row r="32" spans="1:26" x14ac:dyDescent="0.2">
      <c r="A32">
        <v>28</v>
      </c>
      <c r="B32">
        <v>2.5236000000000001</v>
      </c>
      <c r="C32">
        <v>14.973000000000001</v>
      </c>
      <c r="D32">
        <v>2.1168</v>
      </c>
      <c r="E32">
        <f t="shared" si="0"/>
        <v>0.22167077763729581</v>
      </c>
      <c r="F32">
        <v>713.08</v>
      </c>
      <c r="G32">
        <v>0.57799999999999996</v>
      </c>
      <c r="H32">
        <v>0.41238999999999998</v>
      </c>
      <c r="I32">
        <v>75.03</v>
      </c>
      <c r="K32">
        <v>28</v>
      </c>
      <c r="L32">
        <v>2.5236999999999998</v>
      </c>
      <c r="M32">
        <v>121.87</v>
      </c>
      <c r="N32">
        <v>56.682000000000002</v>
      </c>
      <c r="O32">
        <v>216.75</v>
      </c>
      <c r="P32">
        <v>15.5</v>
      </c>
      <c r="Q32">
        <v>3.3563999999999998</v>
      </c>
      <c r="R32">
        <v>8.0030000000000001</v>
      </c>
      <c r="T32">
        <v>14.973000000000001</v>
      </c>
      <c r="U32">
        <v>2.1168</v>
      </c>
      <c r="V32">
        <f t="shared" si="1"/>
        <v>0.22167077763729581</v>
      </c>
      <c r="W32">
        <v>15.599</v>
      </c>
      <c r="X32">
        <v>14</v>
      </c>
      <c r="Y32">
        <f t="shared" si="2"/>
        <v>15.286000000000001</v>
      </c>
      <c r="Z32">
        <f t="shared" si="3"/>
        <v>0.44264884502277835</v>
      </c>
    </row>
    <row r="33" spans="1:26" x14ac:dyDescent="0.2">
      <c r="A33">
        <v>29</v>
      </c>
      <c r="B33">
        <v>2.5236000000000001</v>
      </c>
      <c r="C33">
        <v>11.587</v>
      </c>
      <c r="D33">
        <v>1.6738</v>
      </c>
      <c r="E33">
        <f t="shared" si="0"/>
        <v>0.1752799261192865</v>
      </c>
      <c r="F33">
        <v>697.87</v>
      </c>
      <c r="G33">
        <v>0.45700000000000002</v>
      </c>
      <c r="H33">
        <v>0.31913000000000002</v>
      </c>
      <c r="I33" s="1">
        <v>88.05</v>
      </c>
      <c r="K33">
        <v>29</v>
      </c>
      <c r="L33">
        <v>2.5236999999999998</v>
      </c>
      <c r="M33">
        <v>128.94999999999999</v>
      </c>
      <c r="N33">
        <v>71.683000000000007</v>
      </c>
      <c r="O33">
        <v>181.34</v>
      </c>
      <c r="P33">
        <v>19.600000000000001</v>
      </c>
      <c r="Q33">
        <v>3.5514000000000001</v>
      </c>
      <c r="R33">
        <v>6.8220000000000001</v>
      </c>
      <c r="T33">
        <v>11.587</v>
      </c>
      <c r="U33">
        <v>1.6738</v>
      </c>
      <c r="V33">
        <f t="shared" si="1"/>
        <v>0.1752799261192865</v>
      </c>
      <c r="W33">
        <v>12.285</v>
      </c>
      <c r="X33">
        <v>13</v>
      </c>
      <c r="Y33">
        <f t="shared" si="2"/>
        <v>11.936</v>
      </c>
      <c r="Z33">
        <f t="shared" si="3"/>
        <v>0.49356053326821048</v>
      </c>
    </row>
    <row r="34" spans="1:26" x14ac:dyDescent="0.2">
      <c r="A34">
        <v>30</v>
      </c>
      <c r="B34">
        <v>2.5236999999999998</v>
      </c>
      <c r="C34">
        <v>10.079000000000001</v>
      </c>
      <c r="D34">
        <v>1.3233999999999999</v>
      </c>
      <c r="E34">
        <f t="shared" si="0"/>
        <v>0.13858612392535771</v>
      </c>
      <c r="F34">
        <v>767.76</v>
      </c>
      <c r="G34">
        <v>0.36199999999999999</v>
      </c>
      <c r="H34">
        <v>0.27757999999999999</v>
      </c>
      <c r="I34" s="1">
        <v>103.3</v>
      </c>
      <c r="K34">
        <v>30</v>
      </c>
      <c r="L34">
        <v>2.524</v>
      </c>
      <c r="M34">
        <v>125.42</v>
      </c>
      <c r="N34">
        <v>90.656000000000006</v>
      </c>
      <c r="O34">
        <v>139.47</v>
      </c>
      <c r="P34">
        <v>24.8</v>
      </c>
      <c r="Q34">
        <v>3.4542000000000002</v>
      </c>
      <c r="R34">
        <v>5.8170000000000002</v>
      </c>
      <c r="T34">
        <v>10.079000000000001</v>
      </c>
      <c r="U34">
        <v>1.3233999999999999</v>
      </c>
      <c r="V34">
        <f t="shared" si="1"/>
        <v>0.13858612392535771</v>
      </c>
      <c r="W34">
        <v>10.015000000000001</v>
      </c>
      <c r="X34">
        <v>12</v>
      </c>
      <c r="Y34">
        <f t="shared" si="2"/>
        <v>10.047000000000001</v>
      </c>
      <c r="Z34">
        <f t="shared" si="3"/>
        <v>4.5254833995939082E-2</v>
      </c>
    </row>
    <row r="35" spans="1:26" x14ac:dyDescent="0.2">
      <c r="A35">
        <v>31</v>
      </c>
      <c r="B35">
        <v>2.5236999999999998</v>
      </c>
      <c r="C35">
        <v>7.4650999999999996</v>
      </c>
      <c r="D35">
        <v>1.0464</v>
      </c>
      <c r="E35">
        <f t="shared" si="0"/>
        <v>0.10957875175721199</v>
      </c>
      <c r="F35">
        <v>719.17</v>
      </c>
      <c r="G35">
        <v>0.28599999999999998</v>
      </c>
      <c r="H35">
        <v>0.2056</v>
      </c>
      <c r="I35" s="1">
        <v>121.2</v>
      </c>
      <c r="K35">
        <v>31</v>
      </c>
      <c r="L35">
        <v>2.5238</v>
      </c>
      <c r="M35">
        <v>130.6</v>
      </c>
      <c r="N35">
        <v>114.65</v>
      </c>
      <c r="O35">
        <v>114.84</v>
      </c>
      <c r="P35">
        <v>31.3</v>
      </c>
      <c r="Q35">
        <v>3.5971000000000002</v>
      </c>
      <c r="R35">
        <v>4.9539999999999997</v>
      </c>
      <c r="T35">
        <v>7.4650999999999996</v>
      </c>
      <c r="U35">
        <v>1.0464</v>
      </c>
      <c r="V35">
        <f t="shared" si="1"/>
        <v>0.10957875175721199</v>
      </c>
      <c r="W35">
        <v>7.3513000000000002</v>
      </c>
      <c r="X35">
        <v>11</v>
      </c>
      <c r="Y35">
        <f t="shared" si="2"/>
        <v>7.4081999999999999</v>
      </c>
      <c r="Z35">
        <f t="shared" si="3"/>
        <v>8.0468751699028729E-2</v>
      </c>
    </row>
    <row r="36" spans="1:26" x14ac:dyDescent="0.2">
      <c r="A36">
        <v>32</v>
      </c>
      <c r="B36">
        <v>2.5236000000000001</v>
      </c>
      <c r="C36">
        <v>6.1657000000000002</v>
      </c>
      <c r="D36">
        <v>0.82733000000000001</v>
      </c>
      <c r="E36">
        <f t="shared" si="0"/>
        <v>8.663779500314811E-2</v>
      </c>
      <c r="F36">
        <v>751.3</v>
      </c>
      <c r="G36">
        <v>0.22600000000000001</v>
      </c>
      <c r="H36">
        <v>0.16980999999999999</v>
      </c>
      <c r="I36" s="1">
        <v>142.30000000000001</v>
      </c>
      <c r="K36">
        <v>32</v>
      </c>
      <c r="L36">
        <v>2.5232999999999999</v>
      </c>
      <c r="M36">
        <v>130.01</v>
      </c>
      <c r="N36">
        <v>145</v>
      </c>
      <c r="O36">
        <v>90.387</v>
      </c>
      <c r="P36">
        <v>39.6</v>
      </c>
      <c r="Q36">
        <v>3.5806</v>
      </c>
      <c r="R36">
        <v>4.2080000000000002</v>
      </c>
      <c r="T36">
        <v>6.1657000000000002</v>
      </c>
      <c r="U36">
        <v>0.82733000000000001</v>
      </c>
      <c r="V36">
        <f t="shared" si="1"/>
        <v>8.663779500314811E-2</v>
      </c>
      <c r="W36">
        <v>6.2464000000000004</v>
      </c>
      <c r="X36">
        <v>10</v>
      </c>
      <c r="Y36">
        <f t="shared" si="2"/>
        <v>6.2060500000000003</v>
      </c>
      <c r="Z36">
        <f t="shared" si="3"/>
        <v>5.7063517241754541E-2</v>
      </c>
    </row>
    <row r="37" spans="1:26" x14ac:dyDescent="0.2">
      <c r="A37">
        <v>33</v>
      </c>
      <c r="B37">
        <v>2.5238</v>
      </c>
      <c r="C37">
        <v>5.0430000000000001</v>
      </c>
      <c r="D37">
        <v>0.65414000000000005</v>
      </c>
      <c r="E37">
        <f t="shared" si="0"/>
        <v>6.8501380613974247E-2</v>
      </c>
      <c r="F37">
        <v>777.18</v>
      </c>
      <c r="G37">
        <v>0.17899999999999999</v>
      </c>
      <c r="H37">
        <v>0.13889000000000001</v>
      </c>
      <c r="I37" s="1">
        <v>166.9</v>
      </c>
      <c r="K37">
        <v>33</v>
      </c>
      <c r="L37">
        <v>2.5240999999999998</v>
      </c>
      <c r="M37">
        <v>138.26</v>
      </c>
      <c r="N37">
        <v>183.38</v>
      </c>
      <c r="O37">
        <v>76.007000000000005</v>
      </c>
      <c r="P37">
        <v>50.1</v>
      </c>
      <c r="Q37">
        <v>3.8079000000000001</v>
      </c>
      <c r="R37">
        <v>3.593</v>
      </c>
      <c r="T37">
        <v>5.0430000000000001</v>
      </c>
      <c r="U37">
        <v>0.65414000000000005</v>
      </c>
      <c r="V37">
        <f t="shared" si="1"/>
        <v>6.8501380613974247E-2</v>
      </c>
      <c r="W37">
        <v>4.6608000000000001</v>
      </c>
      <c r="X37">
        <v>9</v>
      </c>
      <c r="Y37">
        <f t="shared" si="2"/>
        <v>4.8519000000000005</v>
      </c>
      <c r="Z37">
        <f t="shared" si="3"/>
        <v>0.27025621176949854</v>
      </c>
    </row>
    <row r="38" spans="1:26" x14ac:dyDescent="0.2">
      <c r="A38">
        <v>34</v>
      </c>
      <c r="B38">
        <v>2.5236000000000001</v>
      </c>
      <c r="C38">
        <v>4.0415000000000001</v>
      </c>
      <c r="D38">
        <v>0.51722999999999997</v>
      </c>
      <c r="E38">
        <f t="shared" si="0"/>
        <v>5.416419894054162E-2</v>
      </c>
      <c r="F38">
        <v>787.7</v>
      </c>
      <c r="G38">
        <v>0.14099999999999999</v>
      </c>
      <c r="H38">
        <v>0.11131000000000001</v>
      </c>
      <c r="I38" s="1">
        <v>195.9</v>
      </c>
      <c r="K38">
        <v>34</v>
      </c>
      <c r="L38">
        <v>2.5236000000000001</v>
      </c>
      <c r="M38">
        <v>160.05000000000001</v>
      </c>
      <c r="N38">
        <v>231.91</v>
      </c>
      <c r="O38">
        <v>69.573999999999998</v>
      </c>
      <c r="P38">
        <v>63.4</v>
      </c>
      <c r="Q38">
        <v>4.4081000000000001</v>
      </c>
      <c r="R38">
        <v>3.0539999999999998</v>
      </c>
      <c r="T38">
        <v>4.0415000000000001</v>
      </c>
      <c r="U38">
        <v>0.51722999999999997</v>
      </c>
      <c r="V38">
        <f t="shared" si="1"/>
        <v>5.416419894054162E-2</v>
      </c>
      <c r="W38">
        <v>3.8519999999999999</v>
      </c>
      <c r="X38">
        <v>8</v>
      </c>
      <c r="Y38">
        <f t="shared" si="2"/>
        <v>3.9467499999999998</v>
      </c>
      <c r="Z38">
        <f t="shared" si="3"/>
        <v>0.13399673503485093</v>
      </c>
    </row>
    <row r="39" spans="1:26" x14ac:dyDescent="0.2">
      <c r="A39">
        <v>35</v>
      </c>
      <c r="B39">
        <v>2.5236000000000001</v>
      </c>
      <c r="C39">
        <v>3.0293000000000001</v>
      </c>
      <c r="D39">
        <v>0.40899000000000002</v>
      </c>
      <c r="E39">
        <f t="shared" si="0"/>
        <v>4.2829332646389655E-2</v>
      </c>
      <c r="F39">
        <v>746.7</v>
      </c>
      <c r="G39">
        <v>0.112</v>
      </c>
      <c r="H39" s="1">
        <v>8.3432000000000006E-2</v>
      </c>
      <c r="I39" s="1">
        <v>229.8</v>
      </c>
      <c r="K39">
        <v>35</v>
      </c>
      <c r="L39">
        <v>2.5236000000000001</v>
      </c>
      <c r="M39">
        <v>223.53</v>
      </c>
      <c r="N39">
        <v>293.27999999999997</v>
      </c>
      <c r="O39">
        <v>76.834999999999994</v>
      </c>
      <c r="P39">
        <v>80.099999999999994</v>
      </c>
      <c r="Q39">
        <v>6.1562999999999999</v>
      </c>
      <c r="R39">
        <v>2.6019999999999999</v>
      </c>
      <c r="T39">
        <v>3.0293000000000001</v>
      </c>
      <c r="U39">
        <v>0.40899000000000002</v>
      </c>
      <c r="V39">
        <f t="shared" si="1"/>
        <v>4.2829332646389655E-2</v>
      </c>
      <c r="W39">
        <v>2.8435000000000001</v>
      </c>
      <c r="X39">
        <v>7</v>
      </c>
      <c r="Y39">
        <f t="shared" si="2"/>
        <v>2.9363999999999999</v>
      </c>
      <c r="Z39">
        <f t="shared" si="3"/>
        <v>0.1313804399444605</v>
      </c>
    </row>
    <row r="40" spans="1:26" x14ac:dyDescent="0.2">
      <c r="A40">
        <v>36</v>
      </c>
      <c r="B40">
        <v>2.5236000000000001</v>
      </c>
      <c r="C40">
        <v>2.4874999999999998</v>
      </c>
      <c r="D40">
        <v>0.32340999999999998</v>
      </c>
      <c r="E40">
        <f t="shared" si="0"/>
        <v>3.3867416003249162E-2</v>
      </c>
      <c r="F40">
        <v>775.39</v>
      </c>
      <c r="G40">
        <v>8.8400000000000006E-2</v>
      </c>
      <c r="H40" s="1">
        <v>6.8510000000000001E-2</v>
      </c>
      <c r="I40" s="1">
        <v>269.7</v>
      </c>
      <c r="K40">
        <v>36</v>
      </c>
      <c r="L40">
        <v>2.5230999999999999</v>
      </c>
      <c r="M40">
        <v>352.63</v>
      </c>
      <c r="N40">
        <v>370.92</v>
      </c>
      <c r="O40">
        <v>95.84</v>
      </c>
      <c r="P40">
        <v>101</v>
      </c>
      <c r="Q40">
        <v>9.7119</v>
      </c>
      <c r="R40">
        <v>2.226</v>
      </c>
      <c r="T40">
        <v>2.4874999999999998</v>
      </c>
      <c r="U40">
        <v>0.32340999999999998</v>
      </c>
      <c r="V40">
        <f t="shared" si="1"/>
        <v>3.3867416003249162E-2</v>
      </c>
      <c r="W40">
        <v>2.7715000000000001</v>
      </c>
      <c r="X40">
        <v>6</v>
      </c>
      <c r="Y40">
        <f t="shared" si="2"/>
        <v>2.6295000000000002</v>
      </c>
      <c r="Z40">
        <f t="shared" si="3"/>
        <v>0.20081832585697967</v>
      </c>
    </row>
    <row r="41" spans="1:26" x14ac:dyDescent="0.2">
      <c r="A41">
        <v>37</v>
      </c>
      <c r="B41">
        <v>2.5236999999999998</v>
      </c>
      <c r="C41">
        <v>2.1703000000000001</v>
      </c>
      <c r="D41">
        <v>0.25577</v>
      </c>
      <c r="E41">
        <f t="shared" si="0"/>
        <v>2.6784171766955377E-2</v>
      </c>
      <c r="F41">
        <v>855.41</v>
      </c>
      <c r="G41">
        <v>6.9900000000000004E-2</v>
      </c>
      <c r="H41" s="1">
        <v>5.9773E-2</v>
      </c>
      <c r="I41" s="1">
        <v>316.5</v>
      </c>
      <c r="K41">
        <v>37</v>
      </c>
      <c r="L41">
        <v>2.524</v>
      </c>
      <c r="M41">
        <v>533.64</v>
      </c>
      <c r="N41">
        <v>469.08</v>
      </c>
      <c r="O41">
        <v>114.69</v>
      </c>
      <c r="P41">
        <v>128</v>
      </c>
      <c r="Q41">
        <v>14.696999999999999</v>
      </c>
      <c r="R41">
        <v>1.889</v>
      </c>
      <c r="T41">
        <v>2.1703000000000001</v>
      </c>
      <c r="U41">
        <v>0.25577</v>
      </c>
      <c r="V41">
        <f t="shared" si="1"/>
        <v>2.6784171766955377E-2</v>
      </c>
      <c r="W41">
        <v>2.4348999999999998</v>
      </c>
      <c r="X41">
        <v>5</v>
      </c>
      <c r="Y41">
        <f t="shared" si="2"/>
        <v>2.3026</v>
      </c>
      <c r="Z41">
        <f t="shared" si="3"/>
        <v>0.18710045430196029</v>
      </c>
    </row>
    <row r="42" spans="1:26" x14ac:dyDescent="0.2">
      <c r="A42">
        <v>38</v>
      </c>
      <c r="B42">
        <v>2.5236999999999998</v>
      </c>
      <c r="C42">
        <v>1.5143</v>
      </c>
      <c r="D42">
        <v>0.20221</v>
      </c>
      <c r="E42">
        <f t="shared" si="0"/>
        <v>2.1175381682746401E-2</v>
      </c>
      <c r="F42">
        <v>754.97</v>
      </c>
      <c r="G42">
        <v>5.5199999999999999E-2</v>
      </c>
      <c r="H42" s="1">
        <v>4.1707000000000001E-2</v>
      </c>
      <c r="I42" s="1">
        <v>371.4</v>
      </c>
      <c r="K42">
        <v>38</v>
      </c>
      <c r="L42">
        <v>2.5234000000000001</v>
      </c>
      <c r="M42">
        <v>862.39</v>
      </c>
      <c r="N42">
        <v>593.25</v>
      </c>
      <c r="O42">
        <v>146.55000000000001</v>
      </c>
      <c r="P42">
        <v>162</v>
      </c>
      <c r="Q42">
        <v>23.751999999999999</v>
      </c>
      <c r="R42">
        <v>1.625</v>
      </c>
      <c r="T42">
        <v>1.5143</v>
      </c>
      <c r="U42">
        <v>0.20221</v>
      </c>
      <c r="V42">
        <f t="shared" si="1"/>
        <v>2.1175381682746401E-2</v>
      </c>
      <c r="W42">
        <v>1.3651</v>
      </c>
      <c r="X42">
        <v>4</v>
      </c>
      <c r="Y42">
        <f t="shared" si="2"/>
        <v>1.4397</v>
      </c>
      <c r="Z42">
        <f t="shared" si="3"/>
        <v>0.10550033175303289</v>
      </c>
    </row>
    <row r="43" spans="1:26" x14ac:dyDescent="0.2">
      <c r="A43">
        <v>39</v>
      </c>
      <c r="B43">
        <v>2.5236999999999998</v>
      </c>
      <c r="C43">
        <v>1.0094000000000001</v>
      </c>
      <c r="D43">
        <v>0.15992000000000001</v>
      </c>
      <c r="E43">
        <f t="shared" si="0"/>
        <v>1.6746783238735994E-2</v>
      </c>
      <c r="F43">
        <v>636.32000000000005</v>
      </c>
      <c r="G43" s="1">
        <v>4.3700000000000003E-2</v>
      </c>
      <c r="H43" s="1">
        <v>2.7800999999999999E-2</v>
      </c>
      <c r="I43" s="1">
        <v>435.8</v>
      </c>
      <c r="K43">
        <v>39</v>
      </c>
      <c r="L43">
        <v>2.5236999999999998</v>
      </c>
      <c r="M43">
        <v>1513.5</v>
      </c>
      <c r="N43">
        <v>750.24</v>
      </c>
      <c r="O43">
        <v>203.37</v>
      </c>
      <c r="P43">
        <v>205</v>
      </c>
      <c r="Q43">
        <v>41.683</v>
      </c>
      <c r="R43">
        <v>1.38</v>
      </c>
      <c r="T43">
        <v>1.0094000000000001</v>
      </c>
      <c r="U43">
        <v>0.15992000000000001</v>
      </c>
      <c r="V43">
        <f t="shared" si="1"/>
        <v>1.6746783238735994E-2</v>
      </c>
      <c r="W43">
        <v>1.2326999999999999</v>
      </c>
      <c r="X43">
        <v>3</v>
      </c>
      <c r="Y43">
        <f t="shared" si="2"/>
        <v>1.1210499999999999</v>
      </c>
      <c r="Z43">
        <f t="shared" si="3"/>
        <v>0.15789694423895595</v>
      </c>
    </row>
    <row r="44" spans="1:26" x14ac:dyDescent="0.2">
      <c r="A44">
        <v>40</v>
      </c>
      <c r="B44">
        <v>2.5236999999999998</v>
      </c>
      <c r="C44">
        <v>1.0530999999999999</v>
      </c>
      <c r="D44">
        <v>0.12645000000000001</v>
      </c>
      <c r="E44">
        <f t="shared" si="0"/>
        <v>1.3241813034880978E-2</v>
      </c>
      <c r="F44">
        <v>839.59</v>
      </c>
      <c r="G44" s="1">
        <v>3.4500000000000003E-2</v>
      </c>
      <c r="H44" s="1">
        <v>2.9003999999999999E-2</v>
      </c>
      <c r="I44" s="1">
        <v>511.3</v>
      </c>
      <c r="K44">
        <v>40</v>
      </c>
      <c r="L44">
        <v>2.5242</v>
      </c>
      <c r="M44">
        <v>2509.1</v>
      </c>
      <c r="N44">
        <v>948.78</v>
      </c>
      <c r="O44">
        <v>266.60000000000002</v>
      </c>
      <c r="P44">
        <v>259</v>
      </c>
      <c r="Q44">
        <v>69.105999999999995</v>
      </c>
      <c r="R44">
        <v>1.1779999999999999</v>
      </c>
      <c r="T44">
        <v>1.0530999999999999</v>
      </c>
      <c r="U44">
        <v>0.12645000000000001</v>
      </c>
      <c r="V44">
        <f t="shared" si="1"/>
        <v>1.3241813034880978E-2</v>
      </c>
      <c r="W44">
        <v>1.2290000000000001</v>
      </c>
      <c r="X44">
        <v>2</v>
      </c>
      <c r="Y44">
        <f t="shared" si="2"/>
        <v>1.1410499999999999</v>
      </c>
      <c r="Z44">
        <f t="shared" si="3"/>
        <v>0.12438008281071383</v>
      </c>
    </row>
    <row r="45" spans="1:26" x14ac:dyDescent="0.2">
      <c r="A45">
        <v>41</v>
      </c>
      <c r="B45">
        <v>2.5236999999999998</v>
      </c>
      <c r="C45">
        <v>0.83394000000000001</v>
      </c>
      <c r="D45">
        <v>9.9982000000000001E-2</v>
      </c>
      <c r="E45">
        <f t="shared" si="0"/>
        <v>1.0470090556373823E-2</v>
      </c>
      <c r="F45">
        <v>840.85</v>
      </c>
      <c r="G45" s="1">
        <v>2.7300000000000001E-2</v>
      </c>
      <c r="H45" s="1">
        <v>2.2967999999999999E-2</v>
      </c>
      <c r="I45" s="1">
        <v>600</v>
      </c>
      <c r="K45">
        <v>41</v>
      </c>
      <c r="L45">
        <v>2.5244</v>
      </c>
      <c r="M45">
        <v>3786</v>
      </c>
      <c r="N45">
        <v>1199.8</v>
      </c>
      <c r="O45">
        <v>318.12</v>
      </c>
      <c r="P45">
        <v>328</v>
      </c>
      <c r="Q45">
        <v>104.27</v>
      </c>
      <c r="R45">
        <v>0.99309999999999998</v>
      </c>
      <c r="T45">
        <v>0.83394000000000001</v>
      </c>
      <c r="U45">
        <v>9.9982000000000001E-2</v>
      </c>
      <c r="V45">
        <f t="shared" si="1"/>
        <v>1.0470090556373823E-2</v>
      </c>
      <c r="W45">
        <v>0.76800000000000002</v>
      </c>
      <c r="X45">
        <v>1</v>
      </c>
      <c r="Y45">
        <f t="shared" si="2"/>
        <v>0.80096999999999996</v>
      </c>
      <c r="Z45">
        <f t="shared" si="3"/>
        <v>4.6626621151440943E-2</v>
      </c>
    </row>
  </sheetData>
  <sortState xmlns:xlrd2="http://schemas.microsoft.com/office/spreadsheetml/2017/richdata2" ref="W5:X45">
    <sortCondition descending="1" ref="X5:X4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9ED8-B593-48C0-BD73-4E2B235A2503}">
  <dimension ref="A1:Z45"/>
  <sheetViews>
    <sheetView topLeftCell="L2" workbookViewId="0">
      <selection activeCell="E6" sqref="E6"/>
    </sheetView>
  </sheetViews>
  <sheetFormatPr baseColWidth="10" defaultColWidth="8.83203125" defaultRowHeight="15" x14ac:dyDescent="0.2"/>
  <cols>
    <col min="5" max="8" width="20.1640625" bestFit="1" customWidth="1"/>
    <col min="9" max="9" width="22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3.0156999999999998</v>
      </c>
      <c r="C5">
        <v>3946.9</v>
      </c>
      <c r="D5">
        <v>1199.9000000000001</v>
      </c>
      <c r="E5">
        <f>2*PI()*D5/60</f>
        <v>125.65323416807976</v>
      </c>
      <c r="F5">
        <v>331.59</v>
      </c>
      <c r="G5">
        <v>328</v>
      </c>
      <c r="H5">
        <v>108.7</v>
      </c>
      <c r="I5">
        <v>1</v>
      </c>
      <c r="K5">
        <v>1</v>
      </c>
      <c r="L5">
        <v>3.0203000000000002</v>
      </c>
      <c r="M5">
        <v>0.71730000000000005</v>
      </c>
      <c r="N5">
        <v>0.1</v>
      </c>
      <c r="O5" s="1">
        <v>723.1</v>
      </c>
      <c r="P5">
        <v>2.7300000000000001E-2</v>
      </c>
      <c r="Q5">
        <v>1.9755999999999999E-2</v>
      </c>
      <c r="R5">
        <v>600</v>
      </c>
      <c r="T5">
        <v>3946.9</v>
      </c>
      <c r="U5">
        <v>1199.9000000000001</v>
      </c>
      <c r="V5">
        <f>2*PI()*U5/60</f>
        <v>125.65323416807976</v>
      </c>
      <c r="W5">
        <v>3516</v>
      </c>
      <c r="X5">
        <v>1</v>
      </c>
      <c r="Y5">
        <f>AVERAGE(T5,W5)</f>
        <v>3731.45</v>
      </c>
      <c r="Z5">
        <f>STDEV(T5,W5)</f>
        <v>304.69231201328336</v>
      </c>
    </row>
    <row r="6" spans="1:26" x14ac:dyDescent="0.2">
      <c r="A6">
        <v>2</v>
      </c>
      <c r="B6">
        <v>3.0171999999999999</v>
      </c>
      <c r="C6">
        <v>2381.1</v>
      </c>
      <c r="D6">
        <v>948.81</v>
      </c>
      <c r="E6">
        <f t="shared" ref="E6:E45" si="0">2*PI()*D6/60</f>
        <v>99.35915085508438</v>
      </c>
      <c r="F6">
        <v>253</v>
      </c>
      <c r="G6">
        <v>259</v>
      </c>
      <c r="H6">
        <v>65.581000000000003</v>
      </c>
      <c r="I6">
        <v>1.1739999999999999</v>
      </c>
      <c r="K6">
        <v>2</v>
      </c>
      <c r="L6">
        <v>3.0202</v>
      </c>
      <c r="M6">
        <v>0.61397999999999997</v>
      </c>
      <c r="N6">
        <v>0.12645000000000001</v>
      </c>
      <c r="O6" s="1">
        <v>489.48</v>
      </c>
      <c r="P6">
        <v>3.4500000000000003E-2</v>
      </c>
      <c r="Q6">
        <v>1.6910000000000001E-2</v>
      </c>
      <c r="R6">
        <v>511.3</v>
      </c>
      <c r="T6">
        <v>2381.1</v>
      </c>
      <c r="U6">
        <v>948.81</v>
      </c>
      <c r="V6">
        <f t="shared" ref="V6:V45" si="1">2*PI()*U6/60</f>
        <v>99.35915085508438</v>
      </c>
      <c r="W6">
        <v>2260.5</v>
      </c>
      <c r="X6">
        <v>2</v>
      </c>
      <c r="Y6">
        <f t="shared" ref="Y6:Y45" si="2">AVERAGE(T6,W6)</f>
        <v>2320.8000000000002</v>
      </c>
      <c r="Z6">
        <f t="shared" ref="Z6:Z45" si="3">STDEV(T6,W6)</f>
        <v>85.27707781109757</v>
      </c>
    </row>
    <row r="7" spans="1:26" x14ac:dyDescent="0.2">
      <c r="A7">
        <v>3</v>
      </c>
      <c r="B7">
        <v>3.0194000000000001</v>
      </c>
      <c r="C7">
        <v>1355.6</v>
      </c>
      <c r="D7">
        <v>750.22</v>
      </c>
      <c r="E7">
        <f t="shared" si="0"/>
        <v>78.562854685871159</v>
      </c>
      <c r="F7">
        <v>182.16</v>
      </c>
      <c r="G7">
        <v>205</v>
      </c>
      <c r="H7">
        <v>37.335999999999999</v>
      </c>
      <c r="I7">
        <v>1.377</v>
      </c>
      <c r="K7">
        <v>3</v>
      </c>
      <c r="L7">
        <v>3.0202</v>
      </c>
      <c r="M7">
        <v>0.67032000000000003</v>
      </c>
      <c r="N7">
        <v>0.15995000000000001</v>
      </c>
      <c r="O7" s="1">
        <v>422.48</v>
      </c>
      <c r="P7">
        <v>4.3700000000000003E-2</v>
      </c>
      <c r="Q7">
        <v>1.8461999999999999E-2</v>
      </c>
      <c r="R7">
        <v>435.8</v>
      </c>
      <c r="T7">
        <v>1355.6</v>
      </c>
      <c r="U7">
        <v>750.22</v>
      </c>
      <c r="V7">
        <f t="shared" si="1"/>
        <v>78.562854685871159</v>
      </c>
      <c r="W7">
        <v>1353</v>
      </c>
      <c r="X7">
        <v>3</v>
      </c>
      <c r="Y7">
        <f t="shared" si="2"/>
        <v>1354.3</v>
      </c>
      <c r="Z7">
        <f t="shared" si="3"/>
        <v>1.8384776310849593</v>
      </c>
    </row>
    <row r="8" spans="1:26" x14ac:dyDescent="0.2">
      <c r="A8">
        <v>4</v>
      </c>
      <c r="B8">
        <v>3.0222000000000002</v>
      </c>
      <c r="C8">
        <v>755.79</v>
      </c>
      <c r="D8">
        <v>593.22</v>
      </c>
      <c r="E8">
        <f t="shared" si="0"/>
        <v>62.121853132084567</v>
      </c>
      <c r="F8">
        <v>128.44</v>
      </c>
      <c r="G8">
        <v>162</v>
      </c>
      <c r="H8">
        <v>20.815999999999999</v>
      </c>
      <c r="I8">
        <v>1.6160000000000001</v>
      </c>
      <c r="K8">
        <v>4</v>
      </c>
      <c r="L8">
        <v>3.0203000000000002</v>
      </c>
      <c r="M8">
        <v>1.1035999999999999</v>
      </c>
      <c r="N8">
        <v>0.20227999999999999</v>
      </c>
      <c r="O8" s="1">
        <v>550.02</v>
      </c>
      <c r="P8">
        <v>5.5300000000000002E-2</v>
      </c>
      <c r="Q8">
        <v>3.0394999999999998E-2</v>
      </c>
      <c r="R8">
        <v>371.3</v>
      </c>
      <c r="T8">
        <v>755.79</v>
      </c>
      <c r="U8">
        <v>593.22</v>
      </c>
      <c r="V8">
        <f t="shared" si="1"/>
        <v>62.121853132084567</v>
      </c>
      <c r="W8">
        <v>781.77</v>
      </c>
      <c r="X8">
        <v>4</v>
      </c>
      <c r="Y8">
        <f t="shared" si="2"/>
        <v>768.78</v>
      </c>
      <c r="Z8">
        <f t="shared" si="3"/>
        <v>18.370634175226517</v>
      </c>
    </row>
    <row r="9" spans="1:26" x14ac:dyDescent="0.2">
      <c r="A9">
        <v>5</v>
      </c>
      <c r="B9">
        <v>3.0196000000000001</v>
      </c>
      <c r="C9">
        <v>486</v>
      </c>
      <c r="D9">
        <v>469.04</v>
      </c>
      <c r="E9">
        <f t="shared" si="0"/>
        <v>49.117753941325219</v>
      </c>
      <c r="F9">
        <v>104.46</v>
      </c>
      <c r="G9">
        <v>128</v>
      </c>
      <c r="H9">
        <v>13.385</v>
      </c>
      <c r="I9">
        <v>1.895</v>
      </c>
      <c r="K9">
        <v>5</v>
      </c>
      <c r="L9">
        <v>3.0203000000000002</v>
      </c>
      <c r="M9">
        <v>1.4779</v>
      </c>
      <c r="N9">
        <v>0.25572</v>
      </c>
      <c r="O9" s="1">
        <v>582.64</v>
      </c>
      <c r="P9">
        <v>6.9900000000000004E-2</v>
      </c>
      <c r="Q9">
        <v>4.0703999999999997E-2</v>
      </c>
      <c r="R9">
        <v>316.5</v>
      </c>
      <c r="T9">
        <v>486</v>
      </c>
      <c r="U9">
        <v>469.04</v>
      </c>
      <c r="V9">
        <f t="shared" si="1"/>
        <v>49.117753941325219</v>
      </c>
      <c r="W9">
        <v>511.14</v>
      </c>
      <c r="X9">
        <v>5</v>
      </c>
      <c r="Y9">
        <f t="shared" si="2"/>
        <v>498.57</v>
      </c>
      <c r="Z9">
        <f t="shared" si="3"/>
        <v>17.776664479029794</v>
      </c>
    </row>
    <row r="10" spans="1:26" x14ac:dyDescent="0.2">
      <c r="A10">
        <v>6</v>
      </c>
      <c r="B10">
        <v>3.0263</v>
      </c>
      <c r="C10">
        <v>346.07</v>
      </c>
      <c r="D10">
        <v>370.86</v>
      </c>
      <c r="E10">
        <f t="shared" si="0"/>
        <v>38.836368383677026</v>
      </c>
      <c r="F10">
        <v>94.070999999999998</v>
      </c>
      <c r="G10">
        <v>101</v>
      </c>
      <c r="H10">
        <v>9.5312999999999999</v>
      </c>
      <c r="I10">
        <v>2.2250000000000001</v>
      </c>
      <c r="K10">
        <v>6</v>
      </c>
      <c r="L10">
        <v>3.0203000000000002</v>
      </c>
      <c r="M10">
        <v>1.8365</v>
      </c>
      <c r="N10">
        <v>0.32339000000000001</v>
      </c>
      <c r="O10" s="1">
        <v>572.5</v>
      </c>
      <c r="P10">
        <v>8.8400000000000006E-2</v>
      </c>
      <c r="Q10">
        <v>5.0581000000000001E-2</v>
      </c>
      <c r="R10">
        <v>269.7</v>
      </c>
      <c r="T10">
        <v>346.07</v>
      </c>
      <c r="U10">
        <v>370.86</v>
      </c>
      <c r="V10">
        <f t="shared" si="1"/>
        <v>38.836368383677026</v>
      </c>
      <c r="W10">
        <v>339.28</v>
      </c>
      <c r="X10">
        <v>6</v>
      </c>
      <c r="Y10">
        <f t="shared" si="2"/>
        <v>342.67499999999995</v>
      </c>
      <c r="Z10">
        <f t="shared" si="3"/>
        <v>4.8012550442566715</v>
      </c>
    </row>
    <row r="11" spans="1:26" x14ac:dyDescent="0.2">
      <c r="A11">
        <v>7</v>
      </c>
      <c r="B11">
        <v>3.024</v>
      </c>
      <c r="C11">
        <v>225</v>
      </c>
      <c r="D11">
        <v>293.24</v>
      </c>
      <c r="E11">
        <f t="shared" si="0"/>
        <v>30.708020991289029</v>
      </c>
      <c r="F11">
        <v>77.350999999999999</v>
      </c>
      <c r="G11">
        <v>80.099999999999994</v>
      </c>
      <c r="H11">
        <v>6.1966999999999999</v>
      </c>
      <c r="I11">
        <v>2.6110000000000002</v>
      </c>
      <c r="K11">
        <v>7</v>
      </c>
      <c r="L11">
        <v>3.0203000000000002</v>
      </c>
      <c r="M11">
        <v>2.4268000000000001</v>
      </c>
      <c r="N11">
        <v>0.40899000000000002</v>
      </c>
      <c r="O11" s="1">
        <v>598.16</v>
      </c>
      <c r="P11">
        <v>0.112</v>
      </c>
      <c r="Q11">
        <v>6.6836999999999994E-2</v>
      </c>
      <c r="R11">
        <v>229.9</v>
      </c>
      <c r="T11">
        <v>225</v>
      </c>
      <c r="U11">
        <v>293.24</v>
      </c>
      <c r="V11">
        <f t="shared" si="1"/>
        <v>30.708020991289029</v>
      </c>
      <c r="W11">
        <v>226.99</v>
      </c>
      <c r="X11">
        <v>7</v>
      </c>
      <c r="Y11">
        <f t="shared" si="2"/>
        <v>225.995</v>
      </c>
      <c r="Z11">
        <f t="shared" si="3"/>
        <v>1.4071424945612361</v>
      </c>
    </row>
    <row r="12" spans="1:26" x14ac:dyDescent="0.2">
      <c r="A12">
        <v>8</v>
      </c>
      <c r="B12">
        <v>3.0219999999999998</v>
      </c>
      <c r="C12">
        <v>158.91999999999999</v>
      </c>
      <c r="D12">
        <v>231.86</v>
      </c>
      <c r="E12">
        <f t="shared" si="0"/>
        <v>24.280322422044318</v>
      </c>
      <c r="F12">
        <v>69.099000000000004</v>
      </c>
      <c r="G12">
        <v>63.3</v>
      </c>
      <c r="H12">
        <v>4.3769999999999998</v>
      </c>
      <c r="I12">
        <v>3.0630000000000002</v>
      </c>
      <c r="K12">
        <v>8</v>
      </c>
      <c r="L12">
        <v>3.0203000000000002</v>
      </c>
      <c r="M12">
        <v>3.1196999999999999</v>
      </c>
      <c r="N12">
        <v>0.51726000000000005</v>
      </c>
      <c r="O12" s="1">
        <v>608.01</v>
      </c>
      <c r="P12">
        <v>0.14099999999999999</v>
      </c>
      <c r="Q12">
        <v>8.5920999999999997E-2</v>
      </c>
      <c r="R12">
        <v>195.9</v>
      </c>
      <c r="T12">
        <v>158.91999999999999</v>
      </c>
      <c r="U12">
        <v>231.86</v>
      </c>
      <c r="V12">
        <f t="shared" si="1"/>
        <v>24.280322422044318</v>
      </c>
      <c r="W12">
        <v>160.94999999999999</v>
      </c>
      <c r="X12">
        <v>8</v>
      </c>
      <c r="Y12">
        <f t="shared" si="2"/>
        <v>159.935</v>
      </c>
      <c r="Z12">
        <f t="shared" si="3"/>
        <v>1.4354267658086921</v>
      </c>
    </row>
    <row r="13" spans="1:26" x14ac:dyDescent="0.2">
      <c r="A13">
        <v>9</v>
      </c>
      <c r="B13">
        <v>3.0219</v>
      </c>
      <c r="C13">
        <v>139.47</v>
      </c>
      <c r="D13">
        <v>183.34</v>
      </c>
      <c r="E13">
        <f t="shared" si="0"/>
        <v>19.199319903638422</v>
      </c>
      <c r="F13">
        <v>76.686999999999998</v>
      </c>
      <c r="G13">
        <v>50.1</v>
      </c>
      <c r="H13">
        <v>3.8411</v>
      </c>
      <c r="I13">
        <v>3.5939999999999999</v>
      </c>
      <c r="K13">
        <v>9</v>
      </c>
      <c r="L13">
        <v>3.0202</v>
      </c>
      <c r="M13">
        <v>3.7385000000000002</v>
      </c>
      <c r="N13">
        <v>0.65414000000000005</v>
      </c>
      <c r="O13" s="1">
        <v>576.16</v>
      </c>
      <c r="P13">
        <v>0.17899999999999999</v>
      </c>
      <c r="Q13">
        <v>0.10297000000000001</v>
      </c>
      <c r="R13">
        <v>166.9</v>
      </c>
      <c r="T13">
        <v>139.47</v>
      </c>
      <c r="U13">
        <v>183.34</v>
      </c>
      <c r="V13">
        <f t="shared" si="1"/>
        <v>19.199319903638422</v>
      </c>
      <c r="W13">
        <v>138.38999999999999</v>
      </c>
      <c r="X13">
        <v>9</v>
      </c>
      <c r="Y13">
        <f t="shared" si="2"/>
        <v>138.93</v>
      </c>
      <c r="Z13">
        <f t="shared" si="3"/>
        <v>0.76367532368148017</v>
      </c>
    </row>
    <row r="14" spans="1:26" x14ac:dyDescent="0.2">
      <c r="A14">
        <v>10</v>
      </c>
      <c r="B14">
        <v>3.0213000000000001</v>
      </c>
      <c r="C14">
        <v>131.84</v>
      </c>
      <c r="D14">
        <v>144.97999999999999</v>
      </c>
      <c r="E14">
        <f t="shared" si="0"/>
        <v>15.182270097248272</v>
      </c>
      <c r="F14">
        <v>91.679000000000002</v>
      </c>
      <c r="G14">
        <v>39.6</v>
      </c>
      <c r="H14">
        <v>3.6312000000000002</v>
      </c>
      <c r="I14">
        <v>4.218</v>
      </c>
      <c r="K14">
        <v>10</v>
      </c>
      <c r="L14">
        <v>3.0203000000000002</v>
      </c>
      <c r="M14">
        <v>4.8631000000000002</v>
      </c>
      <c r="N14">
        <v>0.82732000000000006</v>
      </c>
      <c r="O14" s="1">
        <v>592.58000000000004</v>
      </c>
      <c r="P14">
        <v>0.22600000000000001</v>
      </c>
      <c r="Q14">
        <v>0.13394</v>
      </c>
      <c r="R14">
        <v>142.30000000000001</v>
      </c>
      <c r="T14">
        <v>131.84</v>
      </c>
      <c r="U14">
        <v>144.97999999999999</v>
      </c>
      <c r="V14">
        <f t="shared" si="1"/>
        <v>15.182270097248272</v>
      </c>
      <c r="W14">
        <v>133.88999999999999</v>
      </c>
      <c r="X14">
        <v>10</v>
      </c>
      <c r="Y14">
        <f t="shared" si="2"/>
        <v>132.86500000000001</v>
      </c>
      <c r="Z14">
        <f t="shared" si="3"/>
        <v>1.4495689014324102</v>
      </c>
    </row>
    <row r="15" spans="1:26" x14ac:dyDescent="0.2">
      <c r="A15">
        <v>11</v>
      </c>
      <c r="B15">
        <v>3.0209000000000001</v>
      </c>
      <c r="C15">
        <v>123.26</v>
      </c>
      <c r="D15">
        <v>114.64</v>
      </c>
      <c r="E15">
        <f t="shared" si="0"/>
        <v>12.005072726917797</v>
      </c>
      <c r="F15">
        <v>108.39</v>
      </c>
      <c r="G15">
        <v>31.3</v>
      </c>
      <c r="H15">
        <v>3.3948</v>
      </c>
      <c r="I15">
        <v>4.9489999999999998</v>
      </c>
      <c r="K15">
        <v>11</v>
      </c>
      <c r="L15">
        <v>3.0202</v>
      </c>
      <c r="M15">
        <v>5.8922999999999996</v>
      </c>
      <c r="N15">
        <v>1.0464</v>
      </c>
      <c r="O15" s="1">
        <v>567.69000000000005</v>
      </c>
      <c r="P15">
        <v>0.28599999999999998</v>
      </c>
      <c r="Q15">
        <v>0.16228000000000001</v>
      </c>
      <c r="R15">
        <v>121.2</v>
      </c>
      <c r="T15">
        <v>123.26</v>
      </c>
      <c r="U15">
        <v>114.64</v>
      </c>
      <c r="V15">
        <f t="shared" si="1"/>
        <v>12.005072726917797</v>
      </c>
      <c r="W15">
        <v>132.63999999999999</v>
      </c>
      <c r="X15">
        <v>11</v>
      </c>
      <c r="Y15">
        <f t="shared" si="2"/>
        <v>127.94999999999999</v>
      </c>
      <c r="Z15">
        <f t="shared" si="3"/>
        <v>6.632661607529803</v>
      </c>
    </row>
    <row r="16" spans="1:26" x14ac:dyDescent="0.2">
      <c r="A16">
        <v>12</v>
      </c>
      <c r="B16">
        <v>3.0205000000000002</v>
      </c>
      <c r="C16">
        <v>127.01</v>
      </c>
      <c r="D16">
        <v>90.649000000000001</v>
      </c>
      <c r="E16">
        <f t="shared" si="0"/>
        <v>9.4927410818420395</v>
      </c>
      <c r="F16">
        <v>141.25</v>
      </c>
      <c r="G16">
        <v>24.8</v>
      </c>
      <c r="H16">
        <v>3.4981</v>
      </c>
      <c r="I16">
        <v>5.8079999999999998</v>
      </c>
      <c r="K16">
        <v>12</v>
      </c>
      <c r="L16">
        <v>3.0205000000000002</v>
      </c>
      <c r="M16">
        <v>7.5852000000000004</v>
      </c>
      <c r="N16">
        <v>1.3232999999999999</v>
      </c>
      <c r="O16" s="1">
        <v>577.85</v>
      </c>
      <c r="P16">
        <v>0.36199999999999999</v>
      </c>
      <c r="Q16">
        <v>0.20891000000000001</v>
      </c>
      <c r="R16">
        <v>103.3</v>
      </c>
      <c r="T16">
        <v>127.01</v>
      </c>
      <c r="U16">
        <v>90.649000000000001</v>
      </c>
      <c r="V16">
        <f t="shared" si="1"/>
        <v>9.4927410818420395</v>
      </c>
      <c r="W16">
        <v>125.41</v>
      </c>
      <c r="X16">
        <v>12</v>
      </c>
      <c r="Y16">
        <f t="shared" si="2"/>
        <v>126.21000000000001</v>
      </c>
      <c r="Z16">
        <f t="shared" si="3"/>
        <v>1.131370849898482</v>
      </c>
    </row>
    <row r="17" spans="1:26" x14ac:dyDescent="0.2">
      <c r="A17">
        <v>13</v>
      </c>
      <c r="B17">
        <v>3.0204</v>
      </c>
      <c r="C17">
        <v>116.9</v>
      </c>
      <c r="D17">
        <v>71.682000000000002</v>
      </c>
      <c r="E17">
        <f t="shared" si="0"/>
        <v>7.5065214864874523</v>
      </c>
      <c r="F17">
        <v>164.4</v>
      </c>
      <c r="G17">
        <v>19.600000000000001</v>
      </c>
      <c r="H17">
        <v>3.2195999999999998</v>
      </c>
      <c r="I17">
        <v>6.8140000000000001</v>
      </c>
      <c r="K17">
        <v>13</v>
      </c>
      <c r="L17">
        <v>3.0202</v>
      </c>
      <c r="M17">
        <v>8.6308000000000007</v>
      </c>
      <c r="N17">
        <v>1.6737</v>
      </c>
      <c r="O17" s="1">
        <v>519.85</v>
      </c>
      <c r="P17">
        <v>0.45700000000000002</v>
      </c>
      <c r="Q17">
        <v>0.23771</v>
      </c>
      <c r="R17">
        <v>88.04</v>
      </c>
      <c r="T17">
        <v>116.9</v>
      </c>
      <c r="U17">
        <v>71.682000000000002</v>
      </c>
      <c r="V17">
        <f t="shared" si="1"/>
        <v>7.5065214864874523</v>
      </c>
      <c r="W17">
        <v>119.8</v>
      </c>
      <c r="X17">
        <v>13</v>
      </c>
      <c r="Y17">
        <f t="shared" si="2"/>
        <v>118.35</v>
      </c>
      <c r="Z17">
        <f t="shared" si="3"/>
        <v>2.0506096654409816</v>
      </c>
    </row>
    <row r="18" spans="1:26" x14ac:dyDescent="0.2">
      <c r="A18">
        <v>14</v>
      </c>
      <c r="B18">
        <v>3.0205000000000002</v>
      </c>
      <c r="C18">
        <v>114.57</v>
      </c>
      <c r="D18">
        <v>56.682000000000002</v>
      </c>
      <c r="E18">
        <f t="shared" si="0"/>
        <v>5.9357251596925549</v>
      </c>
      <c r="F18">
        <v>203.77</v>
      </c>
      <c r="G18">
        <v>15.5</v>
      </c>
      <c r="H18">
        <v>3.1555</v>
      </c>
      <c r="I18">
        <v>7.9969999999999999</v>
      </c>
      <c r="K18">
        <v>14</v>
      </c>
      <c r="L18">
        <v>3.0203000000000002</v>
      </c>
      <c r="M18">
        <v>11.484999999999999</v>
      </c>
      <c r="N18">
        <v>2.1168</v>
      </c>
      <c r="O18" s="1">
        <v>546.94000000000005</v>
      </c>
      <c r="P18">
        <v>0.57799999999999996</v>
      </c>
      <c r="Q18">
        <v>0.31630000000000003</v>
      </c>
      <c r="R18">
        <v>75.03</v>
      </c>
      <c r="T18">
        <v>114.57</v>
      </c>
      <c r="U18">
        <v>56.682000000000002</v>
      </c>
      <c r="V18">
        <f t="shared" si="1"/>
        <v>5.9357251596925549</v>
      </c>
      <c r="W18">
        <v>115.35</v>
      </c>
      <c r="X18">
        <v>14</v>
      </c>
      <c r="Y18">
        <f t="shared" si="2"/>
        <v>114.96</v>
      </c>
      <c r="Z18">
        <f t="shared" si="3"/>
        <v>0.55154328932550789</v>
      </c>
    </row>
    <row r="19" spans="1:26" x14ac:dyDescent="0.2">
      <c r="A19">
        <v>15</v>
      </c>
      <c r="B19">
        <v>3.02</v>
      </c>
      <c r="C19">
        <v>105.58</v>
      </c>
      <c r="D19">
        <v>44.819000000000003</v>
      </c>
      <c r="E19">
        <f t="shared" si="0"/>
        <v>4.6934347047080314</v>
      </c>
      <c r="F19">
        <v>237.49</v>
      </c>
      <c r="G19">
        <v>12.2</v>
      </c>
      <c r="H19">
        <v>2.9079000000000002</v>
      </c>
      <c r="I19">
        <v>9.3829999999999991</v>
      </c>
      <c r="K19">
        <v>15</v>
      </c>
      <c r="L19">
        <v>3.0203000000000002</v>
      </c>
      <c r="M19">
        <v>15.707000000000001</v>
      </c>
      <c r="N19">
        <v>2.6772</v>
      </c>
      <c r="O19">
        <v>591.47</v>
      </c>
      <c r="P19">
        <v>0.73099999999999998</v>
      </c>
      <c r="Q19">
        <v>0.43260999999999999</v>
      </c>
      <c r="R19">
        <v>63.93</v>
      </c>
      <c r="T19">
        <v>105.58</v>
      </c>
      <c r="U19">
        <v>44.819000000000003</v>
      </c>
      <c r="V19">
        <f t="shared" si="1"/>
        <v>4.6934347047080314</v>
      </c>
      <c r="W19">
        <v>109.69</v>
      </c>
      <c r="X19">
        <v>15</v>
      </c>
      <c r="Y19">
        <f t="shared" si="2"/>
        <v>107.63499999999999</v>
      </c>
      <c r="Z19">
        <f t="shared" si="3"/>
        <v>2.9062088706767097</v>
      </c>
    </row>
    <row r="20" spans="1:26" x14ac:dyDescent="0.2">
      <c r="A20">
        <v>16</v>
      </c>
      <c r="B20">
        <v>3.0202</v>
      </c>
      <c r="C20">
        <v>102.22</v>
      </c>
      <c r="D20">
        <v>35.439</v>
      </c>
      <c r="E20">
        <f t="shared" si="0"/>
        <v>3.7111634016856225</v>
      </c>
      <c r="F20">
        <v>290.77</v>
      </c>
      <c r="G20">
        <v>9.68</v>
      </c>
      <c r="H20">
        <v>2.8151999999999999</v>
      </c>
      <c r="I20">
        <v>11.01</v>
      </c>
      <c r="K20">
        <v>16</v>
      </c>
      <c r="L20">
        <v>3.0203000000000002</v>
      </c>
      <c r="M20">
        <v>18.675000000000001</v>
      </c>
      <c r="N20">
        <v>3.3860000000000001</v>
      </c>
      <c r="O20">
        <v>556.03</v>
      </c>
      <c r="P20">
        <v>0.92500000000000004</v>
      </c>
      <c r="Q20">
        <v>0.51434999999999997</v>
      </c>
      <c r="R20">
        <v>54.49</v>
      </c>
      <c r="T20">
        <v>102.22</v>
      </c>
      <c r="U20">
        <v>35.439</v>
      </c>
      <c r="V20">
        <f t="shared" si="1"/>
        <v>3.7111634016856225</v>
      </c>
      <c r="W20">
        <v>99.331000000000003</v>
      </c>
      <c r="X20">
        <v>16</v>
      </c>
      <c r="Y20">
        <f t="shared" si="2"/>
        <v>100.77549999999999</v>
      </c>
      <c r="Z20">
        <f t="shared" si="3"/>
        <v>2.0428314908479326</v>
      </c>
    </row>
    <row r="21" spans="1:26" x14ac:dyDescent="0.2">
      <c r="A21">
        <v>17</v>
      </c>
      <c r="B21">
        <v>3.0204</v>
      </c>
      <c r="C21">
        <v>86.906999999999996</v>
      </c>
      <c r="D21">
        <v>28.023</v>
      </c>
      <c r="E21">
        <f t="shared" si="0"/>
        <v>2.9345616977182254</v>
      </c>
      <c r="F21">
        <v>312.64999999999998</v>
      </c>
      <c r="G21">
        <v>7.66</v>
      </c>
      <c r="H21">
        <v>2.3936000000000002</v>
      </c>
      <c r="I21">
        <v>12.92</v>
      </c>
      <c r="K21">
        <v>17</v>
      </c>
      <c r="L21">
        <v>3.0204</v>
      </c>
      <c r="M21">
        <v>22.122</v>
      </c>
      <c r="N21">
        <v>4.2819000000000003</v>
      </c>
      <c r="O21">
        <v>520.83000000000004</v>
      </c>
      <c r="P21">
        <v>1.17</v>
      </c>
      <c r="Q21">
        <v>0.60926999999999998</v>
      </c>
      <c r="R21">
        <v>46.43</v>
      </c>
      <c r="T21">
        <v>86.906999999999996</v>
      </c>
      <c r="U21">
        <v>28.023</v>
      </c>
      <c r="V21">
        <f t="shared" si="1"/>
        <v>2.9345616977182254</v>
      </c>
      <c r="W21">
        <v>87.8</v>
      </c>
      <c r="X21">
        <v>17</v>
      </c>
      <c r="Y21">
        <f t="shared" si="2"/>
        <v>87.353499999999997</v>
      </c>
      <c r="Z21">
        <f t="shared" si="3"/>
        <v>0.63144635559958739</v>
      </c>
    </row>
    <row r="22" spans="1:26" x14ac:dyDescent="0.2">
      <c r="A22">
        <v>18</v>
      </c>
      <c r="B22">
        <v>3.0202</v>
      </c>
      <c r="C22">
        <v>79.158000000000001</v>
      </c>
      <c r="D22">
        <v>22.158000000000001</v>
      </c>
      <c r="E22">
        <f t="shared" si="0"/>
        <v>2.3203803339414213</v>
      </c>
      <c r="F22">
        <v>360.15</v>
      </c>
      <c r="G22">
        <v>6.05</v>
      </c>
      <c r="H22">
        <v>2.1800999999999999</v>
      </c>
      <c r="I22">
        <v>15.16</v>
      </c>
      <c r="K22">
        <v>18</v>
      </c>
      <c r="L22">
        <v>3.0202</v>
      </c>
      <c r="M22">
        <v>28.155000000000001</v>
      </c>
      <c r="N22">
        <v>5.4153000000000002</v>
      </c>
      <c r="O22">
        <v>524.15</v>
      </c>
      <c r="P22">
        <v>1.48</v>
      </c>
      <c r="Q22">
        <v>0.77544999999999997</v>
      </c>
      <c r="R22">
        <v>39.56</v>
      </c>
      <c r="T22">
        <v>79.158000000000001</v>
      </c>
      <c r="U22">
        <v>22.158000000000001</v>
      </c>
      <c r="V22">
        <f t="shared" si="1"/>
        <v>2.3203803339414213</v>
      </c>
      <c r="W22">
        <v>80.048000000000002</v>
      </c>
      <c r="X22">
        <v>18</v>
      </c>
      <c r="Y22">
        <f t="shared" si="2"/>
        <v>79.603000000000009</v>
      </c>
      <c r="Z22">
        <f t="shared" si="3"/>
        <v>0.62932503525602768</v>
      </c>
    </row>
    <row r="23" spans="1:26" x14ac:dyDescent="0.2">
      <c r="A23">
        <v>19</v>
      </c>
      <c r="B23">
        <v>3.0200999999999998</v>
      </c>
      <c r="C23">
        <v>66.643000000000001</v>
      </c>
      <c r="D23">
        <v>17.521000000000001</v>
      </c>
      <c r="E23">
        <f t="shared" si="0"/>
        <v>1.834794829451559</v>
      </c>
      <c r="F23">
        <v>383.45</v>
      </c>
      <c r="G23">
        <v>4.79</v>
      </c>
      <c r="H23">
        <v>1.8354999999999999</v>
      </c>
      <c r="I23">
        <v>17.79</v>
      </c>
      <c r="K23">
        <v>19</v>
      </c>
      <c r="L23">
        <v>3.0202</v>
      </c>
      <c r="M23">
        <v>34.976999999999997</v>
      </c>
      <c r="N23">
        <v>6.8491</v>
      </c>
      <c r="O23">
        <v>514.83000000000004</v>
      </c>
      <c r="P23">
        <v>1.87</v>
      </c>
      <c r="Q23">
        <v>0.96333999999999997</v>
      </c>
      <c r="R23">
        <v>33.71</v>
      </c>
      <c r="T23">
        <v>66.643000000000001</v>
      </c>
      <c r="U23">
        <v>17.521000000000001</v>
      </c>
      <c r="V23">
        <f t="shared" si="1"/>
        <v>1.834794829451559</v>
      </c>
      <c r="W23">
        <v>68.007999999999996</v>
      </c>
      <c r="X23">
        <v>19</v>
      </c>
      <c r="Y23">
        <f t="shared" si="2"/>
        <v>67.325500000000005</v>
      </c>
      <c r="Z23">
        <f t="shared" si="3"/>
        <v>0.96520075631963376</v>
      </c>
    </row>
    <row r="24" spans="1:26" x14ac:dyDescent="0.2">
      <c r="A24">
        <v>20</v>
      </c>
      <c r="B24">
        <v>3.0202</v>
      </c>
      <c r="C24">
        <v>55.781999999999996</v>
      </c>
      <c r="D24">
        <v>13.853</v>
      </c>
      <c r="E24">
        <f t="shared" si="0"/>
        <v>1.4506827676726468</v>
      </c>
      <c r="F24">
        <v>405.94</v>
      </c>
      <c r="G24">
        <v>3.78</v>
      </c>
      <c r="H24">
        <v>1.5363</v>
      </c>
      <c r="I24">
        <v>20.87</v>
      </c>
      <c r="K24">
        <v>20</v>
      </c>
      <c r="L24">
        <v>3.0202</v>
      </c>
      <c r="M24">
        <v>40.302999999999997</v>
      </c>
      <c r="N24">
        <v>8.6616</v>
      </c>
      <c r="O24">
        <v>469.08</v>
      </c>
      <c r="P24">
        <v>2.37</v>
      </c>
      <c r="Q24">
        <v>1.1100000000000001</v>
      </c>
      <c r="R24">
        <v>28.75</v>
      </c>
      <c r="T24">
        <v>55.781999999999996</v>
      </c>
      <c r="U24">
        <v>13.853</v>
      </c>
      <c r="V24">
        <f t="shared" si="1"/>
        <v>1.4506827676726468</v>
      </c>
      <c r="W24">
        <v>58.764000000000003</v>
      </c>
      <c r="X24">
        <v>20</v>
      </c>
      <c r="Y24">
        <f t="shared" si="2"/>
        <v>57.272999999999996</v>
      </c>
      <c r="Z24">
        <f t="shared" si="3"/>
        <v>2.108592421498289</v>
      </c>
    </row>
    <row r="25" spans="1:26" x14ac:dyDescent="0.2">
      <c r="A25">
        <v>21</v>
      </c>
      <c r="B25">
        <v>3.0200999999999998</v>
      </c>
      <c r="C25">
        <v>47.006999999999998</v>
      </c>
      <c r="D25">
        <v>10.954000000000001</v>
      </c>
      <c r="E25">
        <f t="shared" si="0"/>
        <v>1.1471001975807531</v>
      </c>
      <c r="F25">
        <v>432.6</v>
      </c>
      <c r="G25">
        <v>2.99</v>
      </c>
      <c r="H25">
        <v>1.2947</v>
      </c>
      <c r="I25">
        <v>24.49</v>
      </c>
      <c r="K25">
        <v>21</v>
      </c>
      <c r="L25">
        <v>3.0203000000000002</v>
      </c>
      <c r="M25">
        <v>50.887999999999998</v>
      </c>
      <c r="N25">
        <v>10.952999999999999</v>
      </c>
      <c r="O25">
        <v>468.36</v>
      </c>
      <c r="P25">
        <v>2.99</v>
      </c>
      <c r="Q25">
        <v>1.4016</v>
      </c>
      <c r="R25">
        <v>24.51</v>
      </c>
      <c r="T25">
        <v>47.006999999999998</v>
      </c>
      <c r="U25">
        <v>10.954000000000001</v>
      </c>
      <c r="V25">
        <f t="shared" si="1"/>
        <v>1.1471001975807531</v>
      </c>
      <c r="W25">
        <v>50.887999999999998</v>
      </c>
      <c r="X25">
        <v>21</v>
      </c>
      <c r="Y25">
        <f t="shared" si="2"/>
        <v>48.947499999999998</v>
      </c>
      <c r="Z25">
        <f t="shared" si="3"/>
        <v>2.744281417784991</v>
      </c>
    </row>
    <row r="26" spans="1:26" x14ac:dyDescent="0.2">
      <c r="A26">
        <v>22</v>
      </c>
      <c r="B26">
        <v>3.0200999999999998</v>
      </c>
      <c r="C26">
        <v>40.640999999999998</v>
      </c>
      <c r="D26">
        <v>8.6615000000000002</v>
      </c>
      <c r="E26">
        <f t="shared" si="0"/>
        <v>0.90703015896893313</v>
      </c>
      <c r="F26">
        <v>473.02</v>
      </c>
      <c r="G26">
        <v>2.37</v>
      </c>
      <c r="H26">
        <v>1.1193</v>
      </c>
      <c r="I26">
        <v>28.74</v>
      </c>
      <c r="K26">
        <v>22</v>
      </c>
      <c r="L26">
        <v>3.0202</v>
      </c>
      <c r="M26">
        <v>58.764000000000003</v>
      </c>
      <c r="N26">
        <v>13.853</v>
      </c>
      <c r="O26">
        <v>427.63</v>
      </c>
      <c r="P26">
        <v>3.78</v>
      </c>
      <c r="Q26">
        <v>1.6185</v>
      </c>
      <c r="R26">
        <v>20.89</v>
      </c>
      <c r="T26">
        <v>40.640999999999998</v>
      </c>
      <c r="U26">
        <v>8.6615000000000002</v>
      </c>
      <c r="V26">
        <f t="shared" si="1"/>
        <v>0.90703015896893313</v>
      </c>
      <c r="W26">
        <v>40.302999999999997</v>
      </c>
      <c r="X26">
        <v>22</v>
      </c>
      <c r="Y26">
        <f t="shared" si="2"/>
        <v>40.471999999999994</v>
      </c>
      <c r="Z26">
        <f t="shared" si="3"/>
        <v>0.23900209204105374</v>
      </c>
    </row>
    <row r="27" spans="1:26" x14ac:dyDescent="0.2">
      <c r="A27">
        <v>23</v>
      </c>
      <c r="B27">
        <v>3.0202</v>
      </c>
      <c r="C27">
        <v>34.014000000000003</v>
      </c>
      <c r="D27">
        <v>6.8490000000000002</v>
      </c>
      <c r="E27">
        <f t="shared" si="0"/>
        <v>0.71722560281454972</v>
      </c>
      <c r="F27">
        <v>500.65</v>
      </c>
      <c r="G27">
        <v>1.87</v>
      </c>
      <c r="H27">
        <v>0.93679000000000001</v>
      </c>
      <c r="I27">
        <v>33.729999999999997</v>
      </c>
      <c r="K27">
        <v>23</v>
      </c>
      <c r="L27">
        <v>3.0206</v>
      </c>
      <c r="M27">
        <v>68.007999999999996</v>
      </c>
      <c r="N27">
        <v>17.52</v>
      </c>
      <c r="O27">
        <v>391.33</v>
      </c>
      <c r="P27">
        <v>4.79</v>
      </c>
      <c r="Q27">
        <v>1.873</v>
      </c>
      <c r="R27">
        <v>17.8</v>
      </c>
      <c r="T27">
        <v>34.014000000000003</v>
      </c>
      <c r="U27">
        <v>6.8490000000000002</v>
      </c>
      <c r="V27">
        <f t="shared" si="1"/>
        <v>0.71722560281454972</v>
      </c>
      <c r="W27">
        <v>34.976999999999997</v>
      </c>
      <c r="X27">
        <v>23</v>
      </c>
      <c r="Y27">
        <f t="shared" si="2"/>
        <v>34.4955</v>
      </c>
      <c r="Z27">
        <f t="shared" si="3"/>
        <v>0.68094383028264094</v>
      </c>
    </row>
    <row r="28" spans="1:26" x14ac:dyDescent="0.2">
      <c r="A28">
        <v>24</v>
      </c>
      <c r="B28">
        <v>3.0202</v>
      </c>
      <c r="C28">
        <v>27.555</v>
      </c>
      <c r="D28">
        <v>5.4154999999999998</v>
      </c>
      <c r="E28">
        <f t="shared" si="0"/>
        <v>0.5671098338505175</v>
      </c>
      <c r="F28">
        <v>512.94000000000005</v>
      </c>
      <c r="G28">
        <v>1.48</v>
      </c>
      <c r="H28">
        <v>0.75890000000000002</v>
      </c>
      <c r="I28">
        <v>39.58</v>
      </c>
      <c r="K28">
        <v>24</v>
      </c>
      <c r="L28">
        <v>3.0203000000000002</v>
      </c>
      <c r="M28">
        <v>80.048000000000002</v>
      </c>
      <c r="N28">
        <v>22.157</v>
      </c>
      <c r="O28">
        <v>364.21</v>
      </c>
      <c r="P28">
        <v>6.05</v>
      </c>
      <c r="Q28">
        <v>2.2046999999999999</v>
      </c>
      <c r="R28">
        <v>15.15</v>
      </c>
      <c r="T28">
        <v>27.555</v>
      </c>
      <c r="U28">
        <v>5.4154999999999998</v>
      </c>
      <c r="V28">
        <f t="shared" si="1"/>
        <v>0.5671098338505175</v>
      </c>
      <c r="W28">
        <v>28.155000000000001</v>
      </c>
      <c r="X28">
        <v>24</v>
      </c>
      <c r="Y28">
        <f t="shared" si="2"/>
        <v>27.855</v>
      </c>
      <c r="Z28">
        <f t="shared" si="3"/>
        <v>0.42426406871192951</v>
      </c>
    </row>
    <row r="29" spans="1:26" x14ac:dyDescent="0.2">
      <c r="A29">
        <v>25</v>
      </c>
      <c r="B29">
        <v>3.0203000000000002</v>
      </c>
      <c r="C29">
        <v>22.689</v>
      </c>
      <c r="D29">
        <v>4.2820999999999998</v>
      </c>
      <c r="E29">
        <f t="shared" si="0"/>
        <v>0.44842046339789504</v>
      </c>
      <c r="F29">
        <v>534.16</v>
      </c>
      <c r="G29">
        <v>1.17</v>
      </c>
      <c r="H29">
        <v>0.62488999999999995</v>
      </c>
      <c r="I29">
        <v>46.44</v>
      </c>
      <c r="K29">
        <v>25</v>
      </c>
      <c r="L29">
        <v>3.0205000000000002</v>
      </c>
      <c r="M29">
        <v>87.8</v>
      </c>
      <c r="N29">
        <v>28.023</v>
      </c>
      <c r="O29">
        <v>315.86</v>
      </c>
      <c r="P29">
        <v>7.66</v>
      </c>
      <c r="Q29">
        <v>2.4182000000000001</v>
      </c>
      <c r="R29">
        <v>12.92</v>
      </c>
      <c r="T29">
        <v>22.689</v>
      </c>
      <c r="U29">
        <v>4.2820999999999998</v>
      </c>
      <c r="V29">
        <f t="shared" si="1"/>
        <v>0.44842046339789504</v>
      </c>
      <c r="W29">
        <v>22.122</v>
      </c>
      <c r="X29">
        <v>25</v>
      </c>
      <c r="Y29">
        <f t="shared" si="2"/>
        <v>22.4055</v>
      </c>
      <c r="Z29">
        <f t="shared" si="3"/>
        <v>0.40092954493277255</v>
      </c>
    </row>
    <row r="30" spans="1:26" x14ac:dyDescent="0.2">
      <c r="A30">
        <v>26</v>
      </c>
      <c r="B30">
        <v>3.0202</v>
      </c>
      <c r="C30">
        <v>18.401</v>
      </c>
      <c r="D30">
        <v>3.3858999999999999</v>
      </c>
      <c r="E30">
        <f t="shared" si="0"/>
        <v>0.35457061885965602</v>
      </c>
      <c r="F30">
        <v>547.87</v>
      </c>
      <c r="G30">
        <v>0.92500000000000004</v>
      </c>
      <c r="H30">
        <v>0.50678999999999996</v>
      </c>
      <c r="I30">
        <v>54.49</v>
      </c>
      <c r="K30">
        <v>26</v>
      </c>
      <c r="L30">
        <v>3.0204</v>
      </c>
      <c r="M30">
        <v>99.331000000000003</v>
      </c>
      <c r="N30">
        <v>35.439</v>
      </c>
      <c r="O30">
        <v>282.56</v>
      </c>
      <c r="P30">
        <v>9.68</v>
      </c>
      <c r="Q30">
        <v>2.7357</v>
      </c>
      <c r="R30">
        <v>11.02</v>
      </c>
      <c r="T30">
        <v>18.401</v>
      </c>
      <c r="U30">
        <v>3.3858999999999999</v>
      </c>
      <c r="V30">
        <f t="shared" si="1"/>
        <v>0.35457061885965602</v>
      </c>
      <c r="W30">
        <v>18.675000000000001</v>
      </c>
      <c r="X30">
        <v>26</v>
      </c>
      <c r="Y30">
        <f t="shared" si="2"/>
        <v>18.538</v>
      </c>
      <c r="Z30">
        <f t="shared" si="3"/>
        <v>0.19374725804511467</v>
      </c>
    </row>
    <row r="31" spans="1:26" x14ac:dyDescent="0.2">
      <c r="A31">
        <v>27</v>
      </c>
      <c r="B31">
        <v>3.0202</v>
      </c>
      <c r="C31">
        <v>13.843</v>
      </c>
      <c r="D31">
        <v>2.6768999999999998</v>
      </c>
      <c r="E31">
        <f t="shared" si="0"/>
        <v>0.28032431247981721</v>
      </c>
      <c r="F31">
        <v>521.32000000000005</v>
      </c>
      <c r="G31">
        <v>0.73099999999999998</v>
      </c>
      <c r="H31">
        <v>0.38125999999999999</v>
      </c>
      <c r="I31">
        <v>63.94</v>
      </c>
      <c r="K31">
        <v>27</v>
      </c>
      <c r="L31">
        <v>3.0200999999999998</v>
      </c>
      <c r="M31">
        <v>109.69</v>
      </c>
      <c r="N31">
        <v>44.819000000000003</v>
      </c>
      <c r="O31">
        <v>246.73</v>
      </c>
      <c r="P31">
        <v>12.2</v>
      </c>
      <c r="Q31">
        <v>3.0209999999999999</v>
      </c>
      <c r="R31">
        <v>9.3829999999999991</v>
      </c>
      <c r="T31">
        <v>13.843</v>
      </c>
      <c r="U31">
        <v>2.6768999999999998</v>
      </c>
      <c r="V31">
        <f t="shared" si="1"/>
        <v>0.28032431247981721</v>
      </c>
      <c r="W31">
        <v>15.707000000000001</v>
      </c>
      <c r="X31">
        <v>27</v>
      </c>
      <c r="Y31">
        <f t="shared" si="2"/>
        <v>14.775</v>
      </c>
      <c r="Z31">
        <f t="shared" si="3"/>
        <v>1.3180470401317252</v>
      </c>
    </row>
    <row r="32" spans="1:26" x14ac:dyDescent="0.2">
      <c r="A32">
        <v>28</v>
      </c>
      <c r="B32">
        <v>3.0202</v>
      </c>
      <c r="C32">
        <v>11.807</v>
      </c>
      <c r="D32">
        <v>2.1168</v>
      </c>
      <c r="E32">
        <f t="shared" si="0"/>
        <v>0.22167077763729581</v>
      </c>
      <c r="F32">
        <v>562.30999999999995</v>
      </c>
      <c r="G32">
        <v>0.57799999999999996</v>
      </c>
      <c r="H32">
        <v>0.32519999999999999</v>
      </c>
      <c r="I32">
        <v>75.03</v>
      </c>
      <c r="K32">
        <v>28</v>
      </c>
      <c r="L32">
        <v>3.0206</v>
      </c>
      <c r="M32">
        <v>115.35</v>
      </c>
      <c r="N32">
        <v>56.682000000000002</v>
      </c>
      <c r="O32">
        <v>205.15</v>
      </c>
      <c r="P32">
        <v>15.5</v>
      </c>
      <c r="Q32">
        <v>3.1768999999999998</v>
      </c>
      <c r="R32">
        <v>8.0030000000000001</v>
      </c>
      <c r="T32">
        <v>11.807</v>
      </c>
      <c r="U32">
        <v>2.1168</v>
      </c>
      <c r="V32">
        <f t="shared" si="1"/>
        <v>0.22167077763729581</v>
      </c>
      <c r="W32">
        <v>11.484999999999999</v>
      </c>
      <c r="X32">
        <v>28</v>
      </c>
      <c r="Y32">
        <f t="shared" si="2"/>
        <v>11.646000000000001</v>
      </c>
      <c r="Z32">
        <f t="shared" si="3"/>
        <v>0.22768838354206897</v>
      </c>
    </row>
    <row r="33" spans="1:26" x14ac:dyDescent="0.2">
      <c r="A33">
        <v>29</v>
      </c>
      <c r="B33">
        <v>3.0203000000000002</v>
      </c>
      <c r="C33">
        <v>9.6881000000000004</v>
      </c>
      <c r="D33">
        <v>1.6738</v>
      </c>
      <c r="E33">
        <f t="shared" si="0"/>
        <v>0.1752799261192865</v>
      </c>
      <c r="F33">
        <v>583.51</v>
      </c>
      <c r="G33">
        <v>0.45700000000000002</v>
      </c>
      <c r="H33">
        <v>0.26683000000000001</v>
      </c>
      <c r="I33" s="1">
        <v>88.05</v>
      </c>
      <c r="K33">
        <v>29</v>
      </c>
      <c r="L33">
        <v>3.0202</v>
      </c>
      <c r="M33">
        <v>119.8</v>
      </c>
      <c r="N33">
        <v>71.685000000000002</v>
      </c>
      <c r="O33">
        <v>168.47</v>
      </c>
      <c r="P33">
        <v>19.600000000000001</v>
      </c>
      <c r="Q33">
        <v>3.2993999999999999</v>
      </c>
      <c r="R33">
        <v>6.8220000000000001</v>
      </c>
      <c r="T33">
        <v>9.6881000000000004</v>
      </c>
      <c r="U33">
        <v>1.6738</v>
      </c>
      <c r="V33">
        <f t="shared" si="1"/>
        <v>0.1752799261192865</v>
      </c>
      <c r="W33">
        <v>8.6308000000000007</v>
      </c>
      <c r="X33">
        <v>29</v>
      </c>
      <c r="Y33">
        <f t="shared" si="2"/>
        <v>9.1594499999999996</v>
      </c>
      <c r="Z33">
        <f t="shared" si="3"/>
        <v>0.74762399974853644</v>
      </c>
    </row>
    <row r="34" spans="1:26" x14ac:dyDescent="0.2">
      <c r="A34">
        <v>30</v>
      </c>
      <c r="B34">
        <v>3.0202</v>
      </c>
      <c r="C34">
        <v>7.6181000000000001</v>
      </c>
      <c r="D34">
        <v>1.3232999999999999</v>
      </c>
      <c r="E34">
        <f t="shared" si="0"/>
        <v>0.13857565194984575</v>
      </c>
      <c r="F34">
        <v>580.36</v>
      </c>
      <c r="G34">
        <v>0.36199999999999999</v>
      </c>
      <c r="H34">
        <v>0.20982000000000001</v>
      </c>
      <c r="I34" s="1">
        <v>103.3</v>
      </c>
      <c r="K34">
        <v>30</v>
      </c>
      <c r="L34">
        <v>3.0202</v>
      </c>
      <c r="M34">
        <v>125.41</v>
      </c>
      <c r="N34">
        <v>90.653999999999996</v>
      </c>
      <c r="O34">
        <v>139.46</v>
      </c>
      <c r="P34">
        <v>24.8</v>
      </c>
      <c r="Q34">
        <v>3.4540999999999999</v>
      </c>
      <c r="R34">
        <v>5.8179999999999996</v>
      </c>
      <c r="T34">
        <v>7.6181000000000001</v>
      </c>
      <c r="U34">
        <v>1.3232999999999999</v>
      </c>
      <c r="V34">
        <f t="shared" si="1"/>
        <v>0.13857565194984575</v>
      </c>
      <c r="W34">
        <v>7.5852000000000004</v>
      </c>
      <c r="X34">
        <v>30</v>
      </c>
      <c r="Y34">
        <f t="shared" si="2"/>
        <v>7.6016500000000002</v>
      </c>
      <c r="Z34">
        <f t="shared" si="3"/>
        <v>2.3263813101037208E-2</v>
      </c>
    </row>
    <row r="35" spans="1:26" x14ac:dyDescent="0.2">
      <c r="A35">
        <v>31</v>
      </c>
      <c r="B35">
        <v>3.0203000000000002</v>
      </c>
      <c r="C35">
        <v>6.03</v>
      </c>
      <c r="D35">
        <v>1.0463</v>
      </c>
      <c r="E35">
        <f t="shared" si="0"/>
        <v>0.10956827978170001</v>
      </c>
      <c r="F35">
        <v>580.96</v>
      </c>
      <c r="G35">
        <v>0.28599999999999998</v>
      </c>
      <c r="H35">
        <v>0.16608000000000001</v>
      </c>
      <c r="I35" s="1">
        <v>121.2</v>
      </c>
      <c r="K35">
        <v>31</v>
      </c>
      <c r="L35">
        <v>3.0203000000000002</v>
      </c>
      <c r="M35">
        <v>132.63999999999999</v>
      </c>
      <c r="N35">
        <v>114.65</v>
      </c>
      <c r="O35">
        <v>116.63</v>
      </c>
      <c r="P35">
        <v>31.3</v>
      </c>
      <c r="Q35">
        <v>3.6530999999999998</v>
      </c>
      <c r="R35">
        <v>4.9550000000000001</v>
      </c>
      <c r="T35">
        <v>6.03</v>
      </c>
      <c r="U35">
        <v>1.0463</v>
      </c>
      <c r="V35">
        <f t="shared" si="1"/>
        <v>0.10956827978170001</v>
      </c>
      <c r="W35">
        <v>5.8922999999999996</v>
      </c>
      <c r="X35">
        <v>31</v>
      </c>
      <c r="Y35">
        <f t="shared" si="2"/>
        <v>5.9611499999999999</v>
      </c>
      <c r="Z35">
        <f t="shared" si="3"/>
        <v>9.7368603769388024E-2</v>
      </c>
    </row>
    <row r="36" spans="1:26" x14ac:dyDescent="0.2">
      <c r="A36">
        <v>32</v>
      </c>
      <c r="B36">
        <v>3.0202</v>
      </c>
      <c r="C36">
        <v>4.9520999999999997</v>
      </c>
      <c r="D36">
        <v>0.82737000000000005</v>
      </c>
      <c r="E36">
        <f t="shared" si="0"/>
        <v>8.6641983793352917E-2</v>
      </c>
      <c r="F36">
        <v>603.4</v>
      </c>
      <c r="G36">
        <v>0.22600000000000001</v>
      </c>
      <c r="H36">
        <v>0.13639000000000001</v>
      </c>
      <c r="I36" s="1">
        <v>142.30000000000001</v>
      </c>
      <c r="K36">
        <v>32</v>
      </c>
      <c r="L36">
        <v>3.0206</v>
      </c>
      <c r="M36">
        <v>133.88999999999999</v>
      </c>
      <c r="N36">
        <v>145</v>
      </c>
      <c r="O36">
        <v>93.091999999999999</v>
      </c>
      <c r="P36">
        <v>39.6</v>
      </c>
      <c r="Q36">
        <v>3.6877</v>
      </c>
      <c r="R36">
        <v>4.2089999999999996</v>
      </c>
      <c r="T36">
        <v>4.9520999999999997</v>
      </c>
      <c r="U36">
        <v>0.82737000000000005</v>
      </c>
      <c r="V36">
        <f t="shared" si="1"/>
        <v>8.6641983793352917E-2</v>
      </c>
      <c r="W36">
        <v>4.8631000000000002</v>
      </c>
      <c r="X36">
        <v>32</v>
      </c>
      <c r="Y36">
        <f t="shared" si="2"/>
        <v>4.9076000000000004</v>
      </c>
      <c r="Z36">
        <f t="shared" si="3"/>
        <v>6.2932503525602396E-2</v>
      </c>
    </row>
    <row r="37" spans="1:26" x14ac:dyDescent="0.2">
      <c r="A37">
        <v>33</v>
      </c>
      <c r="B37">
        <v>3.0203000000000002</v>
      </c>
      <c r="C37">
        <v>3.5651000000000002</v>
      </c>
      <c r="D37">
        <v>0.65419000000000005</v>
      </c>
      <c r="E37">
        <f t="shared" si="0"/>
        <v>6.8506616601730241E-2</v>
      </c>
      <c r="F37">
        <v>549.39</v>
      </c>
      <c r="G37">
        <v>0.17899999999999999</v>
      </c>
      <c r="H37">
        <v>9.819E-2</v>
      </c>
      <c r="I37" s="1">
        <v>166.9</v>
      </c>
      <c r="K37">
        <v>33</v>
      </c>
      <c r="L37">
        <v>3.02</v>
      </c>
      <c r="M37">
        <v>138.38999999999999</v>
      </c>
      <c r="N37">
        <v>183.38</v>
      </c>
      <c r="O37">
        <v>76.081000000000003</v>
      </c>
      <c r="P37">
        <v>50.1</v>
      </c>
      <c r="Q37">
        <v>3.8115999999999999</v>
      </c>
      <c r="R37">
        <v>3.5939999999999999</v>
      </c>
      <c r="T37">
        <v>3.5651000000000002</v>
      </c>
      <c r="U37">
        <v>0.65419000000000005</v>
      </c>
      <c r="V37">
        <f t="shared" si="1"/>
        <v>6.8506616601730241E-2</v>
      </c>
      <c r="W37">
        <v>3.7385000000000002</v>
      </c>
      <c r="X37">
        <v>33</v>
      </c>
      <c r="Y37">
        <f t="shared" si="2"/>
        <v>3.6518000000000002</v>
      </c>
      <c r="Z37">
        <f t="shared" si="3"/>
        <v>0.12261231585774734</v>
      </c>
    </row>
    <row r="38" spans="1:26" x14ac:dyDescent="0.2">
      <c r="A38">
        <v>34</v>
      </c>
      <c r="B38">
        <v>3.0202</v>
      </c>
      <c r="C38">
        <v>2.8062</v>
      </c>
      <c r="D38">
        <v>0.51729999999999998</v>
      </c>
      <c r="E38">
        <f t="shared" si="0"/>
        <v>5.4171529323399997E-2</v>
      </c>
      <c r="F38">
        <v>546.87</v>
      </c>
      <c r="G38">
        <v>0.14099999999999999</v>
      </c>
      <c r="H38">
        <v>7.7286999999999995E-2</v>
      </c>
      <c r="I38" s="1">
        <v>195.9</v>
      </c>
      <c r="K38">
        <v>34</v>
      </c>
      <c r="L38">
        <v>3.0198999999999998</v>
      </c>
      <c r="M38">
        <v>160.94999999999999</v>
      </c>
      <c r="N38">
        <v>231.91</v>
      </c>
      <c r="O38">
        <v>69.963999999999999</v>
      </c>
      <c r="P38">
        <v>63.4</v>
      </c>
      <c r="Q38">
        <v>4.4328000000000003</v>
      </c>
      <c r="R38">
        <v>3.0550000000000002</v>
      </c>
      <c r="T38">
        <v>2.8062</v>
      </c>
      <c r="U38">
        <v>0.51729999999999998</v>
      </c>
      <c r="V38">
        <f t="shared" si="1"/>
        <v>5.4171529323399997E-2</v>
      </c>
      <c r="W38">
        <v>3.1196999999999999</v>
      </c>
      <c r="X38">
        <v>34</v>
      </c>
      <c r="Y38">
        <f t="shared" si="2"/>
        <v>2.9629500000000002</v>
      </c>
      <c r="Z38">
        <f t="shared" si="3"/>
        <v>0.22167797590198257</v>
      </c>
    </row>
    <row r="39" spans="1:26" x14ac:dyDescent="0.2">
      <c r="A39">
        <v>35</v>
      </c>
      <c r="B39">
        <v>3.0203000000000002</v>
      </c>
      <c r="C39">
        <v>2.2313000000000001</v>
      </c>
      <c r="D39">
        <v>0.40900999999999998</v>
      </c>
      <c r="E39">
        <f t="shared" si="0"/>
        <v>4.2831427041492037E-2</v>
      </c>
      <c r="F39">
        <v>549.97</v>
      </c>
      <c r="G39">
        <v>0.112</v>
      </c>
      <c r="H39" s="1">
        <v>6.1455000000000003E-2</v>
      </c>
      <c r="I39" s="1">
        <v>229.8</v>
      </c>
      <c r="K39">
        <v>35</v>
      </c>
      <c r="L39">
        <v>3.0202</v>
      </c>
      <c r="M39">
        <v>226.99</v>
      </c>
      <c r="N39">
        <v>293.3</v>
      </c>
      <c r="O39">
        <v>78.021000000000001</v>
      </c>
      <c r="P39">
        <v>80.099999999999994</v>
      </c>
      <c r="Q39">
        <v>6.2516999999999996</v>
      </c>
      <c r="R39">
        <v>2.6030000000000002</v>
      </c>
      <c r="T39">
        <v>2.2313000000000001</v>
      </c>
      <c r="U39">
        <v>0.40900999999999998</v>
      </c>
      <c r="V39">
        <f t="shared" si="1"/>
        <v>4.2831427041492037E-2</v>
      </c>
      <c r="W39">
        <v>2.4268000000000001</v>
      </c>
      <c r="X39">
        <v>35</v>
      </c>
      <c r="Y39">
        <f t="shared" si="2"/>
        <v>2.3290500000000001</v>
      </c>
      <c r="Z39">
        <f t="shared" si="3"/>
        <v>0.13823937572197004</v>
      </c>
    </row>
    <row r="40" spans="1:26" x14ac:dyDescent="0.2">
      <c r="A40">
        <v>36</v>
      </c>
      <c r="B40">
        <v>3.0203000000000002</v>
      </c>
      <c r="C40">
        <v>1.6029</v>
      </c>
      <c r="D40">
        <v>0.32345000000000002</v>
      </c>
      <c r="E40">
        <f t="shared" si="0"/>
        <v>3.3871604793453955E-2</v>
      </c>
      <c r="F40">
        <v>499.59</v>
      </c>
      <c r="G40">
        <v>8.8400000000000006E-2</v>
      </c>
      <c r="H40" s="1">
        <v>4.4146999999999999E-2</v>
      </c>
      <c r="I40" s="1">
        <v>269.7</v>
      </c>
      <c r="K40">
        <v>36</v>
      </c>
      <c r="L40">
        <v>3.0196000000000001</v>
      </c>
      <c r="M40">
        <v>339.28</v>
      </c>
      <c r="N40">
        <v>370.92</v>
      </c>
      <c r="O40">
        <v>92.212000000000003</v>
      </c>
      <c r="P40">
        <v>101</v>
      </c>
      <c r="Q40">
        <v>9.3443000000000005</v>
      </c>
      <c r="R40">
        <v>2.2269999999999999</v>
      </c>
      <c r="T40">
        <v>1.6029</v>
      </c>
      <c r="U40">
        <v>0.32345000000000002</v>
      </c>
      <c r="V40">
        <f t="shared" si="1"/>
        <v>3.3871604793453955E-2</v>
      </c>
      <c r="W40">
        <v>1.8365</v>
      </c>
      <c r="X40">
        <v>36</v>
      </c>
      <c r="Y40">
        <f t="shared" si="2"/>
        <v>1.7197</v>
      </c>
      <c r="Z40">
        <f t="shared" si="3"/>
        <v>0.16518014408517753</v>
      </c>
    </row>
    <row r="41" spans="1:26" x14ac:dyDescent="0.2">
      <c r="A41">
        <v>37</v>
      </c>
      <c r="B41">
        <v>3.0202</v>
      </c>
      <c r="C41">
        <v>1.4427000000000001</v>
      </c>
      <c r="D41">
        <v>0.25578000000000001</v>
      </c>
      <c r="E41">
        <f t="shared" si="0"/>
        <v>2.6785218964506578E-2</v>
      </c>
      <c r="F41">
        <v>568.63</v>
      </c>
      <c r="G41">
        <v>6.9900000000000004E-2</v>
      </c>
      <c r="H41" s="1">
        <v>3.9733999999999998E-2</v>
      </c>
      <c r="I41" s="1">
        <v>316.5</v>
      </c>
      <c r="K41">
        <v>37</v>
      </c>
      <c r="L41">
        <v>3.0203000000000002</v>
      </c>
      <c r="M41">
        <v>511.14</v>
      </c>
      <c r="N41">
        <v>469.1</v>
      </c>
      <c r="O41">
        <v>109.85</v>
      </c>
      <c r="P41">
        <v>128</v>
      </c>
      <c r="Q41">
        <v>14.077999999999999</v>
      </c>
      <c r="R41">
        <v>1.89</v>
      </c>
      <c r="T41">
        <v>1.4427000000000001</v>
      </c>
      <c r="U41">
        <v>0.25578000000000001</v>
      </c>
      <c r="V41">
        <f t="shared" si="1"/>
        <v>2.6785218964506578E-2</v>
      </c>
      <c r="W41">
        <v>1.4779</v>
      </c>
      <c r="X41">
        <v>37</v>
      </c>
      <c r="Y41">
        <f t="shared" si="2"/>
        <v>1.4603000000000002</v>
      </c>
      <c r="Z41">
        <f t="shared" si="3"/>
        <v>2.4890158697766403E-2</v>
      </c>
    </row>
    <row r="42" spans="1:26" x14ac:dyDescent="0.2">
      <c r="A42">
        <v>38</v>
      </c>
      <c r="B42">
        <v>3.0202</v>
      </c>
      <c r="C42">
        <v>1.1647000000000001</v>
      </c>
      <c r="D42">
        <v>0.20224</v>
      </c>
      <c r="E42">
        <f t="shared" si="0"/>
        <v>2.1178523275399992E-2</v>
      </c>
      <c r="F42">
        <v>580.58000000000004</v>
      </c>
      <c r="G42">
        <v>5.5300000000000002E-2</v>
      </c>
      <c r="H42" s="1">
        <v>3.2079000000000003E-2</v>
      </c>
      <c r="I42" s="1">
        <v>371.4</v>
      </c>
      <c r="K42">
        <v>38</v>
      </c>
      <c r="L42">
        <v>3.0202</v>
      </c>
      <c r="M42">
        <v>781.77</v>
      </c>
      <c r="N42">
        <v>593.25</v>
      </c>
      <c r="O42">
        <v>132.85</v>
      </c>
      <c r="P42">
        <v>162</v>
      </c>
      <c r="Q42">
        <v>21.530999999999999</v>
      </c>
      <c r="R42">
        <v>1.6259999999999999</v>
      </c>
      <c r="T42">
        <v>1.1647000000000001</v>
      </c>
      <c r="U42">
        <v>0.20224</v>
      </c>
      <c r="V42">
        <f t="shared" si="1"/>
        <v>2.1178523275399992E-2</v>
      </c>
      <c r="W42">
        <v>1.1035999999999999</v>
      </c>
      <c r="X42">
        <v>38</v>
      </c>
      <c r="Y42">
        <f t="shared" si="2"/>
        <v>1.13415</v>
      </c>
      <c r="Z42">
        <f t="shared" si="3"/>
        <v>4.3204224330498163E-2</v>
      </c>
    </row>
    <row r="43" spans="1:26" x14ac:dyDescent="0.2">
      <c r="A43">
        <v>39</v>
      </c>
      <c r="B43">
        <v>3.0202</v>
      </c>
      <c r="C43">
        <v>1.1548</v>
      </c>
      <c r="D43">
        <v>0.15992000000000001</v>
      </c>
      <c r="E43">
        <f t="shared" si="0"/>
        <v>1.6746783238735994E-2</v>
      </c>
      <c r="F43">
        <v>727.98</v>
      </c>
      <c r="G43" s="1">
        <v>4.3700000000000003E-2</v>
      </c>
      <c r="H43" s="1">
        <v>3.1806000000000001E-2</v>
      </c>
      <c r="I43" s="1">
        <v>435.8</v>
      </c>
      <c r="K43">
        <v>39</v>
      </c>
      <c r="L43">
        <v>3.0207999999999999</v>
      </c>
      <c r="M43">
        <v>1353</v>
      </c>
      <c r="N43">
        <v>750.24</v>
      </c>
      <c r="O43">
        <v>181.8</v>
      </c>
      <c r="P43">
        <v>205</v>
      </c>
      <c r="Q43">
        <v>37.262999999999998</v>
      </c>
      <c r="R43">
        <v>1.381</v>
      </c>
      <c r="T43">
        <v>1.1548</v>
      </c>
      <c r="U43">
        <v>0.15992000000000001</v>
      </c>
      <c r="V43">
        <f t="shared" si="1"/>
        <v>1.6746783238735994E-2</v>
      </c>
      <c r="W43">
        <v>0.67032000000000003</v>
      </c>
      <c r="X43">
        <v>39</v>
      </c>
      <c r="Y43">
        <f t="shared" si="2"/>
        <v>0.91256000000000004</v>
      </c>
      <c r="Z43">
        <f t="shared" si="3"/>
        <v>0.34257909334925846</v>
      </c>
    </row>
    <row r="44" spans="1:26" x14ac:dyDescent="0.2">
      <c r="A44">
        <v>40</v>
      </c>
      <c r="B44">
        <v>3.0202</v>
      </c>
      <c r="C44">
        <v>0.82516</v>
      </c>
      <c r="D44">
        <v>0.12644</v>
      </c>
      <c r="E44">
        <f t="shared" si="0"/>
        <v>1.324076583732978E-2</v>
      </c>
      <c r="F44">
        <v>657.89</v>
      </c>
      <c r="G44" s="1">
        <v>3.4500000000000003E-2</v>
      </c>
      <c r="H44" s="1">
        <v>2.2726E-2</v>
      </c>
      <c r="I44" s="1">
        <v>511.3</v>
      </c>
      <c r="K44">
        <v>40</v>
      </c>
      <c r="L44">
        <v>3.0204</v>
      </c>
      <c r="M44">
        <v>2260.5</v>
      </c>
      <c r="N44">
        <v>948.78</v>
      </c>
      <c r="O44">
        <v>240.19</v>
      </c>
      <c r="P44">
        <v>259</v>
      </c>
      <c r="Q44">
        <v>62.259</v>
      </c>
      <c r="R44">
        <v>1.179</v>
      </c>
      <c r="T44">
        <v>0.82516</v>
      </c>
      <c r="U44">
        <v>0.12644</v>
      </c>
      <c r="V44">
        <f t="shared" si="1"/>
        <v>1.324076583732978E-2</v>
      </c>
      <c r="W44">
        <v>0.61397999999999997</v>
      </c>
      <c r="X44">
        <v>40</v>
      </c>
      <c r="Y44">
        <f t="shared" si="2"/>
        <v>0.71957000000000004</v>
      </c>
      <c r="Z44">
        <f t="shared" si="3"/>
        <v>0.14932681005097478</v>
      </c>
    </row>
    <row r="45" spans="1:26" x14ac:dyDescent="0.2">
      <c r="A45">
        <v>41</v>
      </c>
      <c r="B45">
        <v>3.0203000000000002</v>
      </c>
      <c r="C45">
        <v>0.43656</v>
      </c>
      <c r="D45">
        <v>9.9995000000000001E-2</v>
      </c>
      <c r="E45">
        <f t="shared" si="0"/>
        <v>1.0471451913190379E-2</v>
      </c>
      <c r="F45">
        <v>440.13</v>
      </c>
      <c r="G45" s="1">
        <v>2.7300000000000001E-2</v>
      </c>
      <c r="H45" s="1">
        <v>1.2024E-2</v>
      </c>
      <c r="I45" s="1">
        <v>600</v>
      </c>
      <c r="K45">
        <v>41</v>
      </c>
      <c r="L45">
        <v>3.0207999999999999</v>
      </c>
      <c r="M45">
        <v>3516</v>
      </c>
      <c r="N45">
        <v>1199.8</v>
      </c>
      <c r="O45">
        <v>295.43</v>
      </c>
      <c r="P45">
        <v>328</v>
      </c>
      <c r="Q45">
        <v>96.835999999999999</v>
      </c>
      <c r="R45">
        <v>0.99409999999999998</v>
      </c>
      <c r="T45">
        <v>0.43656</v>
      </c>
      <c r="U45">
        <v>9.9995000000000001E-2</v>
      </c>
      <c r="V45">
        <f t="shared" si="1"/>
        <v>1.0471451913190379E-2</v>
      </c>
      <c r="W45">
        <v>0.71730000000000005</v>
      </c>
      <c r="X45">
        <v>41</v>
      </c>
      <c r="Y45">
        <f t="shared" si="2"/>
        <v>0.57693000000000005</v>
      </c>
      <c r="Z45">
        <f t="shared" si="3"/>
        <v>0.19851315775031131</v>
      </c>
    </row>
  </sheetData>
  <sortState xmlns:xlrd2="http://schemas.microsoft.com/office/spreadsheetml/2017/richdata2" ref="W5:X45">
    <sortCondition ref="X5:X4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ED18-0D4B-457F-8C53-0043773664A7}">
  <dimension ref="A2:Q41"/>
  <sheetViews>
    <sheetView topLeftCell="A4" workbookViewId="0">
      <selection activeCell="E11" sqref="E11"/>
    </sheetView>
  </sheetViews>
  <sheetFormatPr baseColWidth="10" defaultColWidth="8.83203125" defaultRowHeight="15" x14ac:dyDescent="0.2"/>
  <cols>
    <col min="2" max="2" width="11" bestFit="1" customWidth="1"/>
    <col min="4" max="4" width="10.83203125" bestFit="1" customWidth="1"/>
    <col min="9" max="9" width="10" bestFit="1" customWidth="1"/>
  </cols>
  <sheetData>
    <row r="2" spans="1:17" x14ac:dyDescent="0.2">
      <c r="A2" t="s">
        <v>23</v>
      </c>
      <c r="B2">
        <v>0.2</v>
      </c>
      <c r="C2" t="s">
        <v>26</v>
      </c>
      <c r="O2" t="s">
        <v>32</v>
      </c>
      <c r="P2">
        <v>24</v>
      </c>
      <c r="Q2" t="s">
        <v>27</v>
      </c>
    </row>
    <row r="3" spans="1:17" x14ac:dyDescent="0.2">
      <c r="O3" t="s">
        <v>29</v>
      </c>
      <c r="P3">
        <v>100</v>
      </c>
      <c r="Q3" t="s">
        <v>27</v>
      </c>
    </row>
    <row r="4" spans="1:17" x14ac:dyDescent="0.2">
      <c r="A4" t="s">
        <v>24</v>
      </c>
      <c r="B4" t="s">
        <v>25</v>
      </c>
      <c r="D4" t="s">
        <v>24</v>
      </c>
      <c r="E4" t="s">
        <v>25</v>
      </c>
      <c r="O4" t="s">
        <v>28</v>
      </c>
      <c r="P4">
        <f>SIN(5*PI()/180)</f>
        <v>8.7155742747658166E-2</v>
      </c>
    </row>
    <row r="5" spans="1:17" x14ac:dyDescent="0.2">
      <c r="A5">
        <v>0</v>
      </c>
      <c r="B5">
        <f>A5/$B$2</f>
        <v>0</v>
      </c>
      <c r="D5">
        <v>0.05</v>
      </c>
      <c r="E5">
        <f>D5/B2</f>
        <v>0.25</v>
      </c>
      <c r="O5" t="s">
        <v>31</v>
      </c>
      <c r="P5">
        <f>COS(5*PI()/180)</f>
        <v>0.99619469809174555</v>
      </c>
    </row>
    <row r="6" spans="1:17" x14ac:dyDescent="0.2">
      <c r="A6">
        <v>0.15</v>
      </c>
      <c r="B6">
        <f t="shared" ref="B6:B15" si="0">A6/$B$2</f>
        <v>0.74999999999999989</v>
      </c>
      <c r="D6">
        <v>0.1</v>
      </c>
      <c r="E6">
        <f>D6/0.2</f>
        <v>0.5</v>
      </c>
      <c r="O6" t="s">
        <v>30</v>
      </c>
      <c r="P6">
        <f>P3*P4</f>
        <v>8.7155742747658174</v>
      </c>
    </row>
    <row r="7" spans="1:17" x14ac:dyDescent="0.2">
      <c r="A7">
        <v>0.3</v>
      </c>
      <c r="B7">
        <f t="shared" si="0"/>
        <v>1.4999999999999998</v>
      </c>
      <c r="D7">
        <v>0.2</v>
      </c>
      <c r="E7">
        <f>D7/0.2</f>
        <v>1</v>
      </c>
      <c r="O7" t="s">
        <v>33</v>
      </c>
      <c r="P7">
        <f>P3*P5/P2</f>
        <v>4.15081124204894</v>
      </c>
      <c r="Q7" t="s">
        <v>34</v>
      </c>
    </row>
    <row r="8" spans="1:17" x14ac:dyDescent="0.2">
      <c r="A8">
        <v>0.5</v>
      </c>
      <c r="B8">
        <f t="shared" si="0"/>
        <v>2.5</v>
      </c>
      <c r="D8">
        <v>0.25</v>
      </c>
      <c r="E8">
        <f>D8/0.2</f>
        <v>1.25</v>
      </c>
    </row>
    <row r="9" spans="1:17" x14ac:dyDescent="0.2">
      <c r="A9">
        <v>0.75</v>
      </c>
      <c r="B9">
        <f t="shared" si="0"/>
        <v>3.75</v>
      </c>
    </row>
    <row r="10" spans="1:17" x14ac:dyDescent="0.2">
      <c r="A10">
        <v>1</v>
      </c>
      <c r="B10">
        <f t="shared" si="0"/>
        <v>5</v>
      </c>
    </row>
    <row r="11" spans="1:17" x14ac:dyDescent="0.2">
      <c r="A11">
        <v>1.25</v>
      </c>
      <c r="B11">
        <f t="shared" si="0"/>
        <v>6.25</v>
      </c>
    </row>
    <row r="12" spans="1:17" x14ac:dyDescent="0.2">
      <c r="A12">
        <v>1.5</v>
      </c>
      <c r="B12">
        <f t="shared" si="0"/>
        <v>7.5</v>
      </c>
    </row>
    <row r="13" spans="1:17" x14ac:dyDescent="0.2">
      <c r="A13">
        <v>2</v>
      </c>
      <c r="B13">
        <f t="shared" si="0"/>
        <v>10</v>
      </c>
    </row>
    <row r="14" spans="1:17" x14ac:dyDescent="0.2">
      <c r="A14">
        <v>2.5</v>
      </c>
      <c r="B14">
        <f t="shared" si="0"/>
        <v>12.5</v>
      </c>
      <c r="I14">
        <v>3200</v>
      </c>
      <c r="J14">
        <v>60</v>
      </c>
    </row>
    <row r="15" spans="1:17" x14ac:dyDescent="0.2">
      <c r="A15">
        <v>3</v>
      </c>
      <c r="B15">
        <f t="shared" si="0"/>
        <v>15</v>
      </c>
      <c r="I15">
        <v>1600</v>
      </c>
      <c r="J15">
        <v>60</v>
      </c>
    </row>
    <row r="16" spans="1:17" x14ac:dyDescent="0.2">
      <c r="I16">
        <v>1600</v>
      </c>
      <c r="J16">
        <v>60</v>
      </c>
    </row>
    <row r="17" spans="1:11" x14ac:dyDescent="0.2">
      <c r="I17">
        <v>800</v>
      </c>
      <c r="J17">
        <v>60</v>
      </c>
    </row>
    <row r="18" spans="1:11" x14ac:dyDescent="0.2">
      <c r="A18" t="s">
        <v>35</v>
      </c>
      <c r="I18">
        <v>400</v>
      </c>
      <c r="J18">
        <v>60</v>
      </c>
    </row>
    <row r="19" spans="1:11" x14ac:dyDescent="0.2">
      <c r="I19">
        <v>200</v>
      </c>
      <c r="J19">
        <v>60</v>
      </c>
    </row>
    <row r="20" spans="1:11" x14ac:dyDescent="0.2">
      <c r="I20">
        <v>100</v>
      </c>
    </row>
    <row r="21" spans="1:11" x14ac:dyDescent="0.2">
      <c r="I21" s="2">
        <f>SUM(I14:I20)</f>
        <v>7900</v>
      </c>
      <c r="J21">
        <f>SUM(J14:J19)</f>
        <v>360</v>
      </c>
      <c r="K21">
        <f>13*110</f>
        <v>1430</v>
      </c>
    </row>
    <row r="22" spans="1:11" x14ac:dyDescent="0.2">
      <c r="K22">
        <f>SUM(I21,J21,K21)/60/60</f>
        <v>2.6916666666666669</v>
      </c>
    </row>
    <row r="23" spans="1:11" x14ac:dyDescent="0.2">
      <c r="A23" t="s">
        <v>38</v>
      </c>
      <c r="B23">
        <v>0.125</v>
      </c>
      <c r="C23" t="s">
        <v>40</v>
      </c>
    </row>
    <row r="24" spans="1:11" x14ac:dyDescent="0.2">
      <c r="A24" t="s">
        <v>37</v>
      </c>
      <c r="B24">
        <f>0.000049</f>
        <v>4.8999999999999998E-5</v>
      </c>
      <c r="C24" t="s">
        <v>38</v>
      </c>
      <c r="D24" t="s">
        <v>39</v>
      </c>
      <c r="E24">
        <v>1415</v>
      </c>
      <c r="F24" t="s">
        <v>41</v>
      </c>
      <c r="G24">
        <f>B23*9.8</f>
        <v>1.2250000000000001</v>
      </c>
    </row>
    <row r="25" spans="1:11" x14ac:dyDescent="0.2">
      <c r="A25" t="s">
        <v>36</v>
      </c>
      <c r="B25" t="s">
        <v>42</v>
      </c>
      <c r="H25" t="s">
        <v>54</v>
      </c>
      <c r="I25">
        <v>1.2250000000000001</v>
      </c>
      <c r="J25" t="s">
        <v>48</v>
      </c>
    </row>
    <row r="26" spans="1:11" x14ac:dyDescent="0.2">
      <c r="A26">
        <v>5.0000000000000001E-4</v>
      </c>
      <c r="B26">
        <f t="shared" ref="B26:B31" si="1">$E$24*($B$24^2)*(A26^2)/$G$24</f>
        <v>6.9334999999999987E-13</v>
      </c>
      <c r="E26" t="s">
        <v>45</v>
      </c>
      <c r="F26">
        <f>3.16/100</f>
        <v>3.1600000000000003E-2</v>
      </c>
      <c r="G26" t="s">
        <v>46</v>
      </c>
      <c r="H26" t="s">
        <v>47</v>
      </c>
      <c r="I26">
        <v>2500</v>
      </c>
      <c r="J26" t="s">
        <v>48</v>
      </c>
    </row>
    <row r="27" spans="1:11" x14ac:dyDescent="0.2">
      <c r="A27">
        <v>1E-3</v>
      </c>
      <c r="B27">
        <f t="shared" si="1"/>
        <v>2.7733999999999995E-12</v>
      </c>
      <c r="D27" t="s">
        <v>43</v>
      </c>
      <c r="E27" t="s">
        <v>44</v>
      </c>
      <c r="H27" t="s">
        <v>49</v>
      </c>
      <c r="I27">
        <f>0.0000182</f>
        <v>1.8199999999999999E-5</v>
      </c>
      <c r="J27" t="s">
        <v>50</v>
      </c>
    </row>
    <row r="28" spans="1:11" x14ac:dyDescent="0.2">
      <c r="A28">
        <v>5.0000000000000001E-3</v>
      </c>
      <c r="B28">
        <f t="shared" si="1"/>
        <v>6.9334999999999986E-11</v>
      </c>
      <c r="D28" t="s">
        <v>52</v>
      </c>
      <c r="E28">
        <v>125</v>
      </c>
      <c r="F28" t="s">
        <v>12</v>
      </c>
      <c r="G28" t="s">
        <v>53</v>
      </c>
      <c r="H28">
        <f>1.208/100</f>
        <v>1.208E-2</v>
      </c>
      <c r="I28" t="s">
        <v>38</v>
      </c>
    </row>
    <row r="29" spans="1:11" x14ac:dyDescent="0.2">
      <c r="A29">
        <v>0.01</v>
      </c>
      <c r="B29">
        <f t="shared" si="1"/>
        <v>2.7733999999999994E-10</v>
      </c>
      <c r="D29" t="s">
        <v>43</v>
      </c>
      <c r="E29">
        <f>B24*F26*I26/I27</f>
        <v>212.69230769230774</v>
      </c>
      <c r="F29" t="s">
        <v>51</v>
      </c>
    </row>
    <row r="30" spans="1:11" x14ac:dyDescent="0.2">
      <c r="A30">
        <v>0.05</v>
      </c>
      <c r="B30">
        <f t="shared" si="1"/>
        <v>6.9335000000000005E-9</v>
      </c>
      <c r="D30" t="s">
        <v>43</v>
      </c>
      <c r="E30">
        <f>B24*E28*H28*I25/I27</f>
        <v>4.9800961538461541</v>
      </c>
    </row>
    <row r="31" spans="1:11" x14ac:dyDescent="0.2">
      <c r="A31">
        <v>0.1</v>
      </c>
      <c r="B31">
        <f t="shared" si="1"/>
        <v>2.7734000000000002E-8</v>
      </c>
    </row>
    <row r="32" spans="1:11" x14ac:dyDescent="0.2">
      <c r="A32">
        <v>0.5</v>
      </c>
      <c r="B32">
        <f t="shared" ref="B32:B41" si="2">$E$24*($B$24^2)*(A32^2)/$G$24</f>
        <v>6.9334999999999989E-7</v>
      </c>
    </row>
    <row r="33" spans="1:2" x14ac:dyDescent="0.2">
      <c r="A33">
        <v>1</v>
      </c>
      <c r="B33">
        <f t="shared" si="2"/>
        <v>2.7733999999999996E-6</v>
      </c>
    </row>
    <row r="34" spans="1:2" x14ac:dyDescent="0.2">
      <c r="A34">
        <v>5</v>
      </c>
      <c r="B34">
        <f t="shared" si="2"/>
        <v>6.9334999999999986E-5</v>
      </c>
    </row>
    <row r="35" spans="1:2" x14ac:dyDescent="0.2">
      <c r="A35">
        <v>10</v>
      </c>
      <c r="B35">
        <f t="shared" si="2"/>
        <v>2.7733999999999994E-4</v>
      </c>
    </row>
    <row r="36" spans="1:2" x14ac:dyDescent="0.2">
      <c r="A36">
        <v>20</v>
      </c>
      <c r="B36">
        <f t="shared" si="2"/>
        <v>1.1093599999999998E-3</v>
      </c>
    </row>
    <row r="37" spans="1:2" x14ac:dyDescent="0.2">
      <c r="A37">
        <v>50</v>
      </c>
      <c r="B37">
        <f t="shared" si="2"/>
        <v>6.9334999999999987E-3</v>
      </c>
    </row>
    <row r="38" spans="1:2" x14ac:dyDescent="0.2">
      <c r="A38">
        <v>100</v>
      </c>
      <c r="B38">
        <f t="shared" si="2"/>
        <v>2.7733999999999995E-2</v>
      </c>
    </row>
    <row r="39" spans="1:2" x14ac:dyDescent="0.2">
      <c r="A39">
        <v>125</v>
      </c>
      <c r="B39">
        <f t="shared" si="2"/>
        <v>4.3334374999999994E-2</v>
      </c>
    </row>
    <row r="40" spans="1:2" x14ac:dyDescent="0.2">
      <c r="A40">
        <v>200</v>
      </c>
      <c r="B40">
        <f t="shared" si="2"/>
        <v>0.11093599999999998</v>
      </c>
    </row>
    <row r="41" spans="1:2" x14ac:dyDescent="0.2">
      <c r="A41">
        <v>300</v>
      </c>
      <c r="B41">
        <f t="shared" si="2"/>
        <v>0.24960599999999997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0849-5B96-46E1-8B55-2221B21623E7}">
  <dimension ref="A1:Z45"/>
  <sheetViews>
    <sheetView workbookViewId="0">
      <selection activeCell="G17" sqref="G17"/>
    </sheetView>
  </sheetViews>
  <sheetFormatPr baseColWidth="10" defaultColWidth="8.83203125" defaultRowHeight="15" x14ac:dyDescent="0.2"/>
  <cols>
    <col min="4" max="4" width="18.33203125" bestFit="1" customWidth="1"/>
    <col min="5" max="5" width="18.33203125" customWidth="1"/>
    <col min="9" max="9" width="20.83203125" bestFit="1" customWidth="1"/>
    <col min="18" max="18" width="22" bestFit="1" customWidth="1"/>
    <col min="22" max="22" width="20.1640625" bestFit="1" customWidth="1"/>
    <col min="25" max="25" width="10.1640625" bestFit="1" customWidth="1"/>
  </cols>
  <sheetData>
    <row r="1" spans="1:26" x14ac:dyDescent="0.2">
      <c r="A1" t="s">
        <v>18</v>
      </c>
      <c r="K1" t="s">
        <v>19</v>
      </c>
      <c r="T1" t="s">
        <v>18</v>
      </c>
      <c r="W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2</v>
      </c>
      <c r="X2" t="s">
        <v>21</v>
      </c>
      <c r="Y2" t="s">
        <v>20</v>
      </c>
      <c r="Z2" t="s">
        <v>55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W4" t="s">
        <v>19</v>
      </c>
      <c r="X4" t="s">
        <v>21</v>
      </c>
    </row>
    <row r="5" spans="1:26" x14ac:dyDescent="0.2">
      <c r="A5">
        <v>1</v>
      </c>
      <c r="B5">
        <v>5.5786000000000002E-2</v>
      </c>
      <c r="C5">
        <v>6834.2</v>
      </c>
      <c r="D5">
        <v>1199.9000000000001</v>
      </c>
      <c r="E5">
        <f>2*PI()*D5/60</f>
        <v>125.65323416807976</v>
      </c>
      <c r="F5">
        <v>574.16999999999996</v>
      </c>
      <c r="G5">
        <v>328</v>
      </c>
      <c r="H5">
        <v>188.22</v>
      </c>
      <c r="I5">
        <v>1</v>
      </c>
      <c r="K5">
        <v>1</v>
      </c>
      <c r="L5">
        <v>5.5266999999999997E-2</v>
      </c>
      <c r="M5">
        <v>4127.3</v>
      </c>
      <c r="N5">
        <v>0.01</v>
      </c>
      <c r="O5" s="1">
        <v>41608000</v>
      </c>
      <c r="P5">
        <v>2.7299999999999998E-3</v>
      </c>
      <c r="Q5">
        <v>113.67</v>
      </c>
      <c r="R5">
        <v>6000</v>
      </c>
      <c r="T5">
        <v>6834.2</v>
      </c>
      <c r="U5">
        <v>1199.9000000000001</v>
      </c>
      <c r="V5">
        <f>2*PI()*U5/60</f>
        <v>125.65323416807976</v>
      </c>
      <c r="W5">
        <v>6904</v>
      </c>
      <c r="X5">
        <v>41</v>
      </c>
      <c r="Y5">
        <f>AVERAGE(T5,W5)</f>
        <v>6869.1</v>
      </c>
      <c r="Z5">
        <f>STDEV(T5,W5)</f>
        <v>49.356053326821147</v>
      </c>
    </row>
    <row r="6" spans="1:26" x14ac:dyDescent="0.2">
      <c r="A6">
        <v>2</v>
      </c>
      <c r="B6">
        <v>5.5662999999999997E-2</v>
      </c>
      <c r="C6">
        <v>5795.5</v>
      </c>
      <c r="D6">
        <v>895.68</v>
      </c>
      <c r="E6">
        <f t="shared" ref="E6:E45" si="0">2*PI()*D6/60</f>
        <v>93.795390265576856</v>
      </c>
      <c r="F6">
        <v>652.29999999999995</v>
      </c>
      <c r="G6">
        <v>245</v>
      </c>
      <c r="H6">
        <v>159.62</v>
      </c>
      <c r="I6">
        <v>1.2430000000000001</v>
      </c>
      <c r="K6">
        <v>2</v>
      </c>
      <c r="L6">
        <v>5.5279000000000002E-2</v>
      </c>
      <c r="M6">
        <v>4083</v>
      </c>
      <c r="N6">
        <v>1.3396E-2</v>
      </c>
      <c r="O6" s="1">
        <v>30727000</v>
      </c>
      <c r="P6">
        <v>3.6600000000000001E-3</v>
      </c>
      <c r="Q6">
        <v>112.45</v>
      </c>
      <c r="R6">
        <v>4827</v>
      </c>
      <c r="T6">
        <v>5795.5</v>
      </c>
      <c r="U6">
        <v>895.68</v>
      </c>
      <c r="V6">
        <f t="shared" ref="V6:V45" si="1">2*PI()*U6/60</f>
        <v>93.795390265576856</v>
      </c>
      <c r="W6">
        <v>5817.3</v>
      </c>
      <c r="X6">
        <v>40</v>
      </c>
      <c r="Y6">
        <f t="shared" ref="Y6:Y45" si="2">AVERAGE(T6,W6)</f>
        <v>5806.4</v>
      </c>
      <c r="Z6">
        <f t="shared" ref="Z6:Z45" si="3">STDEV(T6,W6)</f>
        <v>15.414927829866865</v>
      </c>
    </row>
    <row r="7" spans="1:26" x14ac:dyDescent="0.2">
      <c r="A7">
        <v>3</v>
      </c>
      <c r="B7">
        <v>5.5482999999999998E-2</v>
      </c>
      <c r="C7">
        <v>5117.8</v>
      </c>
      <c r="D7">
        <v>668.62</v>
      </c>
      <c r="E7">
        <f t="shared" si="0"/>
        <v>70.017722668106913</v>
      </c>
      <c r="F7">
        <v>771.64</v>
      </c>
      <c r="G7">
        <v>183</v>
      </c>
      <c r="H7">
        <v>140.94999999999999</v>
      </c>
      <c r="I7">
        <v>1.5449999999999999</v>
      </c>
      <c r="K7">
        <v>3</v>
      </c>
      <c r="L7">
        <v>5.5286000000000002E-2</v>
      </c>
      <c r="M7">
        <v>4077.3</v>
      </c>
      <c r="N7">
        <v>1.7946E-2</v>
      </c>
      <c r="O7" s="1">
        <v>22905000</v>
      </c>
      <c r="P7">
        <v>4.8999999999999998E-3</v>
      </c>
      <c r="Q7">
        <v>112.3</v>
      </c>
      <c r="R7">
        <v>3884</v>
      </c>
      <c r="T7">
        <v>5117.8</v>
      </c>
      <c r="U7">
        <v>668.62</v>
      </c>
      <c r="V7">
        <f t="shared" si="1"/>
        <v>70.017722668106913</v>
      </c>
      <c r="W7">
        <v>5078.5</v>
      </c>
      <c r="X7">
        <v>39</v>
      </c>
      <c r="Y7">
        <f t="shared" si="2"/>
        <v>5098.1499999999996</v>
      </c>
      <c r="Z7">
        <f t="shared" si="3"/>
        <v>27.789296500631448</v>
      </c>
    </row>
    <row r="8" spans="1:26" x14ac:dyDescent="0.2">
      <c r="A8">
        <v>4</v>
      </c>
      <c r="B8">
        <v>5.5424000000000001E-2</v>
      </c>
      <c r="C8">
        <v>4739.7</v>
      </c>
      <c r="D8">
        <v>499.09</v>
      </c>
      <c r="E8">
        <f t="shared" si="0"/>
        <v>52.26458258267099</v>
      </c>
      <c r="F8">
        <v>957.37</v>
      </c>
      <c r="G8">
        <v>136</v>
      </c>
      <c r="H8">
        <v>130.54</v>
      </c>
      <c r="I8">
        <v>1.921</v>
      </c>
      <c r="K8">
        <v>4</v>
      </c>
      <c r="L8">
        <v>5.5264000000000001E-2</v>
      </c>
      <c r="M8">
        <v>4080.2</v>
      </c>
      <c r="N8">
        <v>2.4039999999999999E-2</v>
      </c>
      <c r="O8" s="1">
        <v>17110000</v>
      </c>
      <c r="P8">
        <v>6.5700000000000003E-3</v>
      </c>
      <c r="Q8">
        <v>112.37</v>
      </c>
      <c r="R8">
        <v>3125</v>
      </c>
      <c r="T8">
        <v>4739.7</v>
      </c>
      <c r="U8">
        <v>499.09</v>
      </c>
      <c r="V8">
        <f t="shared" si="1"/>
        <v>52.26458258267099</v>
      </c>
      <c r="W8">
        <v>4692.8</v>
      </c>
      <c r="X8">
        <v>38</v>
      </c>
      <c r="Y8">
        <f t="shared" si="2"/>
        <v>4716.25</v>
      </c>
      <c r="Z8">
        <f t="shared" si="3"/>
        <v>33.163308037648825</v>
      </c>
    </row>
    <row r="9" spans="1:26" x14ac:dyDescent="0.2">
      <c r="A9">
        <v>5</v>
      </c>
      <c r="B9">
        <v>5.5425000000000002E-2</v>
      </c>
      <c r="C9">
        <v>4454.1000000000004</v>
      </c>
      <c r="D9">
        <v>372.56</v>
      </c>
      <c r="E9">
        <f t="shared" si="0"/>
        <v>39.014391967380448</v>
      </c>
      <c r="F9">
        <v>1205.2</v>
      </c>
      <c r="G9">
        <v>102</v>
      </c>
      <c r="H9">
        <v>122.67</v>
      </c>
      <c r="I9">
        <v>2.3860000000000001</v>
      </c>
      <c r="K9">
        <v>5</v>
      </c>
      <c r="L9">
        <v>5.5293000000000002E-2</v>
      </c>
      <c r="M9">
        <v>4084</v>
      </c>
      <c r="N9">
        <v>3.2204999999999998E-2</v>
      </c>
      <c r="O9" s="1">
        <v>12784000</v>
      </c>
      <c r="P9">
        <v>8.8000000000000005E-3</v>
      </c>
      <c r="Q9">
        <v>112.48</v>
      </c>
      <c r="R9">
        <v>2514</v>
      </c>
      <c r="T9">
        <v>4454.1000000000004</v>
      </c>
      <c r="U9">
        <v>372.56</v>
      </c>
      <c r="V9">
        <f t="shared" si="1"/>
        <v>39.014391967380448</v>
      </c>
      <c r="W9">
        <v>4470</v>
      </c>
      <c r="X9">
        <v>37</v>
      </c>
      <c r="Y9">
        <f t="shared" si="2"/>
        <v>4462.05</v>
      </c>
      <c r="Z9">
        <f t="shared" si="3"/>
        <v>11.242997820865849</v>
      </c>
    </row>
    <row r="10" spans="1:26" x14ac:dyDescent="0.2">
      <c r="A10">
        <v>6</v>
      </c>
      <c r="B10">
        <v>5.534E-2</v>
      </c>
      <c r="C10">
        <v>4322.2</v>
      </c>
      <c r="D10">
        <v>278.08999999999997</v>
      </c>
      <c r="E10">
        <f t="shared" si="0"/>
        <v>29.121516701226184</v>
      </c>
      <c r="F10">
        <v>1566.9</v>
      </c>
      <c r="G10">
        <v>76</v>
      </c>
      <c r="H10">
        <v>119.04</v>
      </c>
      <c r="I10">
        <v>2.9670000000000001</v>
      </c>
      <c r="K10">
        <v>6</v>
      </c>
      <c r="L10">
        <v>5.5286000000000002E-2</v>
      </c>
      <c r="M10">
        <v>4092</v>
      </c>
      <c r="N10">
        <v>4.3142E-2</v>
      </c>
      <c r="O10" s="1">
        <v>9562000</v>
      </c>
      <c r="P10">
        <v>1.18E-2</v>
      </c>
      <c r="Q10">
        <v>112.7</v>
      </c>
      <c r="R10">
        <v>2023</v>
      </c>
      <c r="T10">
        <v>4322.2</v>
      </c>
      <c r="U10">
        <v>278.08999999999997</v>
      </c>
      <c r="V10">
        <f t="shared" si="1"/>
        <v>29.121516701226184</v>
      </c>
      <c r="W10">
        <v>4322.8</v>
      </c>
      <c r="X10">
        <v>36</v>
      </c>
      <c r="Y10">
        <f t="shared" si="2"/>
        <v>4322.5</v>
      </c>
      <c r="Z10">
        <f t="shared" si="3"/>
        <v>0.42426406871218575</v>
      </c>
    </row>
    <row r="11" spans="1:26" x14ac:dyDescent="0.2">
      <c r="A11">
        <v>7</v>
      </c>
      <c r="B11">
        <v>5.5392999999999998E-2</v>
      </c>
      <c r="C11">
        <v>4244.7</v>
      </c>
      <c r="D11">
        <v>207.59</v>
      </c>
      <c r="E11">
        <f t="shared" si="0"/>
        <v>21.738773965290175</v>
      </c>
      <c r="F11">
        <v>2061.3000000000002</v>
      </c>
      <c r="G11">
        <v>56.7</v>
      </c>
      <c r="H11">
        <v>116.91</v>
      </c>
      <c r="I11">
        <v>3.6880000000000002</v>
      </c>
      <c r="K11">
        <v>7</v>
      </c>
      <c r="L11">
        <v>5.5265000000000002E-2</v>
      </c>
      <c r="M11">
        <v>4098.8</v>
      </c>
      <c r="N11">
        <v>5.7792999999999997E-2</v>
      </c>
      <c r="O11" s="1">
        <v>7149700</v>
      </c>
      <c r="P11">
        <v>1.5800000000000002E-2</v>
      </c>
      <c r="Q11">
        <v>112.89</v>
      </c>
      <c r="R11">
        <v>1627</v>
      </c>
      <c r="T11">
        <v>4244.7</v>
      </c>
      <c r="U11">
        <v>207.59</v>
      </c>
      <c r="V11">
        <f t="shared" si="1"/>
        <v>21.738773965290175</v>
      </c>
      <c r="W11">
        <v>4263.8999999999996</v>
      </c>
      <c r="X11">
        <v>35</v>
      </c>
      <c r="Y11">
        <f t="shared" si="2"/>
        <v>4254.2999999999993</v>
      </c>
      <c r="Z11">
        <f t="shared" si="3"/>
        <v>13.576450198781584</v>
      </c>
    </row>
    <row r="12" spans="1:26" x14ac:dyDescent="0.2">
      <c r="A12">
        <v>8</v>
      </c>
      <c r="B12">
        <v>5.5531999999999998E-2</v>
      </c>
      <c r="C12">
        <v>4189.2</v>
      </c>
      <c r="D12">
        <v>154.97</v>
      </c>
      <c r="E12">
        <f t="shared" si="0"/>
        <v>16.228420450893672</v>
      </c>
      <c r="F12">
        <v>2725.1</v>
      </c>
      <c r="G12">
        <v>42.3</v>
      </c>
      <c r="H12">
        <v>115.38</v>
      </c>
      <c r="I12">
        <v>4.5830000000000002</v>
      </c>
      <c r="K12">
        <v>8</v>
      </c>
      <c r="L12">
        <v>5.5266000000000003E-2</v>
      </c>
      <c r="M12">
        <v>4102.5</v>
      </c>
      <c r="N12">
        <v>7.7420000000000003E-2</v>
      </c>
      <c r="O12" s="1">
        <v>5342000</v>
      </c>
      <c r="P12">
        <v>2.12E-2</v>
      </c>
      <c r="Q12">
        <v>112.99</v>
      </c>
      <c r="R12">
        <v>1309</v>
      </c>
      <c r="T12">
        <v>4189.2</v>
      </c>
      <c r="U12">
        <v>154.97</v>
      </c>
      <c r="V12">
        <f t="shared" si="1"/>
        <v>16.228420450893672</v>
      </c>
      <c r="W12">
        <v>4211.6000000000004</v>
      </c>
      <c r="X12">
        <v>34</v>
      </c>
      <c r="Y12">
        <f t="shared" si="2"/>
        <v>4200.3999999999996</v>
      </c>
      <c r="Z12">
        <f t="shared" si="3"/>
        <v>15.839191898579051</v>
      </c>
    </row>
    <row r="13" spans="1:26" x14ac:dyDescent="0.2">
      <c r="A13">
        <v>9</v>
      </c>
      <c r="B13">
        <v>5.5531999999999998E-2</v>
      </c>
      <c r="C13">
        <v>4155.1000000000004</v>
      </c>
      <c r="D13">
        <v>115.69</v>
      </c>
      <c r="E13">
        <f t="shared" si="0"/>
        <v>12.115028469793439</v>
      </c>
      <c r="F13">
        <v>3620.7</v>
      </c>
      <c r="G13">
        <v>31.6</v>
      </c>
      <c r="H13">
        <v>114.44</v>
      </c>
      <c r="I13">
        <v>5.6970000000000001</v>
      </c>
      <c r="K13">
        <v>9</v>
      </c>
      <c r="L13">
        <v>5.5271000000000001E-2</v>
      </c>
      <c r="M13">
        <v>4101.8999999999996</v>
      </c>
      <c r="N13">
        <v>0.10371</v>
      </c>
      <c r="O13" s="1">
        <v>3987100</v>
      </c>
      <c r="P13">
        <v>2.8299999999999999E-2</v>
      </c>
      <c r="Q13">
        <v>112.97</v>
      </c>
      <c r="R13">
        <v>1053</v>
      </c>
      <c r="T13">
        <v>4155.1000000000004</v>
      </c>
      <c r="U13">
        <v>115.69</v>
      </c>
      <c r="V13">
        <f t="shared" si="1"/>
        <v>12.115028469793439</v>
      </c>
      <c r="W13">
        <v>4178.7</v>
      </c>
      <c r="X13">
        <v>33</v>
      </c>
      <c r="Y13">
        <f t="shared" si="2"/>
        <v>4166.8999999999996</v>
      </c>
      <c r="Z13">
        <f t="shared" si="3"/>
        <v>16.687720036002137</v>
      </c>
    </row>
    <row r="14" spans="1:26" x14ac:dyDescent="0.2">
      <c r="A14">
        <v>10</v>
      </c>
      <c r="B14">
        <v>5.5518999999999999E-2</v>
      </c>
      <c r="C14">
        <v>4138.6000000000004</v>
      </c>
      <c r="D14">
        <v>86.367000000000004</v>
      </c>
      <c r="E14">
        <f t="shared" si="0"/>
        <v>9.0443310904196554</v>
      </c>
      <c r="F14">
        <v>4830.8</v>
      </c>
      <c r="G14">
        <v>23.6</v>
      </c>
      <c r="H14">
        <v>113.98</v>
      </c>
      <c r="I14">
        <v>7.08</v>
      </c>
      <c r="K14">
        <v>10</v>
      </c>
      <c r="L14">
        <v>5.5292000000000001E-2</v>
      </c>
      <c r="M14">
        <v>4109.8999999999996</v>
      </c>
      <c r="N14">
        <v>0.13893</v>
      </c>
      <c r="O14" s="1">
        <v>2982200</v>
      </c>
      <c r="P14">
        <v>3.7999999999999999E-2</v>
      </c>
      <c r="Q14">
        <v>113.19</v>
      </c>
      <c r="R14">
        <v>847.4</v>
      </c>
      <c r="T14">
        <v>4138.6000000000004</v>
      </c>
      <c r="U14">
        <v>86.367000000000004</v>
      </c>
      <c r="V14">
        <f t="shared" si="1"/>
        <v>9.0443310904196554</v>
      </c>
      <c r="W14">
        <v>4156.2</v>
      </c>
      <c r="X14">
        <v>32</v>
      </c>
      <c r="Y14">
        <f t="shared" si="2"/>
        <v>4147.3999999999996</v>
      </c>
      <c r="Z14">
        <f t="shared" si="3"/>
        <v>12.44507934888285</v>
      </c>
    </row>
    <row r="15" spans="1:26" x14ac:dyDescent="0.2">
      <c r="A15">
        <v>11</v>
      </c>
      <c r="B15">
        <v>5.5579999999999997E-2</v>
      </c>
      <c r="C15">
        <v>4139.5</v>
      </c>
      <c r="D15">
        <v>64.474000000000004</v>
      </c>
      <c r="E15">
        <f t="shared" si="0"/>
        <v>6.751701491584944</v>
      </c>
      <c r="F15">
        <v>6472.6</v>
      </c>
      <c r="G15">
        <v>17.600000000000001</v>
      </c>
      <c r="H15">
        <v>114.01</v>
      </c>
      <c r="I15">
        <v>8.8019999999999996</v>
      </c>
      <c r="K15">
        <v>11</v>
      </c>
      <c r="L15">
        <v>5.5260999999999998E-2</v>
      </c>
      <c r="M15">
        <v>4117.8</v>
      </c>
      <c r="N15">
        <v>0.18612000000000001</v>
      </c>
      <c r="O15" s="1">
        <v>2230400</v>
      </c>
      <c r="P15">
        <v>5.0799999999999998E-2</v>
      </c>
      <c r="Q15">
        <v>113.41</v>
      </c>
      <c r="R15">
        <v>681.7</v>
      </c>
      <c r="T15">
        <v>4139.5</v>
      </c>
      <c r="U15">
        <v>64.474000000000004</v>
      </c>
      <c r="V15">
        <f t="shared" si="1"/>
        <v>6.751701491584944</v>
      </c>
      <c r="W15">
        <v>4136.6000000000004</v>
      </c>
      <c r="X15">
        <v>31</v>
      </c>
      <c r="Y15">
        <f t="shared" si="2"/>
        <v>4138.05</v>
      </c>
      <c r="Z15">
        <f t="shared" si="3"/>
        <v>2.0506096654407306</v>
      </c>
    </row>
    <row r="16" spans="1:26" x14ac:dyDescent="0.2">
      <c r="A16">
        <v>12</v>
      </c>
      <c r="B16">
        <v>5.5451E-2</v>
      </c>
      <c r="C16">
        <v>4149.3999999999996</v>
      </c>
      <c r="D16">
        <v>48.128999999999998</v>
      </c>
      <c r="E16">
        <f t="shared" si="0"/>
        <v>5.040057094154105</v>
      </c>
      <c r="F16">
        <v>8691.2999999999993</v>
      </c>
      <c r="G16">
        <v>13.1</v>
      </c>
      <c r="H16">
        <v>114.28</v>
      </c>
      <c r="I16">
        <v>10.94</v>
      </c>
      <c r="K16">
        <v>12</v>
      </c>
      <c r="L16">
        <v>5.5275999999999999E-2</v>
      </c>
      <c r="M16">
        <v>4125.8999999999996</v>
      </c>
      <c r="N16">
        <v>0.24933</v>
      </c>
      <c r="O16" s="1">
        <v>1668200</v>
      </c>
      <c r="P16">
        <v>6.8099999999999994E-2</v>
      </c>
      <c r="Q16">
        <v>113.63</v>
      </c>
      <c r="R16">
        <v>548.5</v>
      </c>
      <c r="T16">
        <v>4149.3999999999996</v>
      </c>
      <c r="U16">
        <v>48.128999999999998</v>
      </c>
      <c r="V16">
        <f t="shared" si="1"/>
        <v>5.040057094154105</v>
      </c>
      <c r="W16">
        <v>4140.8999999999996</v>
      </c>
      <c r="X16">
        <v>30</v>
      </c>
      <c r="Y16">
        <f t="shared" si="2"/>
        <v>4145.1499999999996</v>
      </c>
      <c r="Z16">
        <f t="shared" si="3"/>
        <v>6.0104076400856536</v>
      </c>
    </row>
    <row r="17" spans="1:26" x14ac:dyDescent="0.2">
      <c r="A17">
        <v>13</v>
      </c>
      <c r="B17">
        <v>5.5527E-2</v>
      </c>
      <c r="C17">
        <v>4178</v>
      </c>
      <c r="D17">
        <v>35.927999999999997</v>
      </c>
      <c r="E17">
        <f t="shared" si="0"/>
        <v>3.7623713619391359</v>
      </c>
      <c r="F17">
        <v>11723</v>
      </c>
      <c r="G17">
        <v>9.82</v>
      </c>
      <c r="H17">
        <v>115.07</v>
      </c>
      <c r="I17">
        <v>13.6</v>
      </c>
      <c r="K17">
        <v>13</v>
      </c>
      <c r="L17">
        <v>5.5247999999999998E-2</v>
      </c>
      <c r="M17">
        <v>4132.5</v>
      </c>
      <c r="N17">
        <v>0.33400000000000002</v>
      </c>
      <c r="O17" s="1">
        <v>1247300</v>
      </c>
      <c r="P17">
        <v>9.1200000000000003E-2</v>
      </c>
      <c r="Q17">
        <v>113.81</v>
      </c>
      <c r="R17">
        <v>441.4</v>
      </c>
      <c r="T17">
        <v>4178</v>
      </c>
      <c r="U17">
        <v>35.927999999999997</v>
      </c>
      <c r="V17">
        <f t="shared" si="1"/>
        <v>3.7623713619391359</v>
      </c>
      <c r="W17">
        <v>4116.3</v>
      </c>
      <c r="X17">
        <v>29</v>
      </c>
      <c r="Y17">
        <f t="shared" si="2"/>
        <v>4147.1499999999996</v>
      </c>
      <c r="Z17">
        <f t="shared" si="3"/>
        <v>43.628488399209857</v>
      </c>
    </row>
    <row r="18" spans="1:26" x14ac:dyDescent="0.2">
      <c r="A18">
        <v>14</v>
      </c>
      <c r="B18">
        <v>5.5496999999999998E-2</v>
      </c>
      <c r="C18">
        <v>4193.3999999999996</v>
      </c>
      <c r="D18">
        <v>26.82</v>
      </c>
      <c r="E18">
        <f t="shared" si="0"/>
        <v>2.8085838323092749</v>
      </c>
      <c r="F18">
        <v>15762</v>
      </c>
      <c r="G18">
        <v>7.33</v>
      </c>
      <c r="H18">
        <v>115.49</v>
      </c>
      <c r="I18">
        <v>16.899999999999999</v>
      </c>
      <c r="K18">
        <v>14</v>
      </c>
      <c r="L18">
        <v>5.5243E-2</v>
      </c>
      <c r="M18">
        <v>4140.8</v>
      </c>
      <c r="N18">
        <v>0.44744</v>
      </c>
      <c r="O18" s="1">
        <v>932960</v>
      </c>
      <c r="P18">
        <v>0.122</v>
      </c>
      <c r="Q18">
        <v>114.05</v>
      </c>
      <c r="R18">
        <v>354.9</v>
      </c>
      <c r="T18">
        <v>4193.3999999999996</v>
      </c>
      <c r="U18">
        <v>26.82</v>
      </c>
      <c r="V18">
        <f t="shared" si="1"/>
        <v>2.8085838323092749</v>
      </c>
      <c r="W18">
        <v>4132.8999999999996</v>
      </c>
      <c r="X18">
        <v>28</v>
      </c>
      <c r="Y18">
        <f t="shared" si="2"/>
        <v>4163.1499999999996</v>
      </c>
      <c r="Z18">
        <f t="shared" si="3"/>
        <v>42.779960261786123</v>
      </c>
    </row>
    <row r="19" spans="1:26" x14ac:dyDescent="0.2">
      <c r="A19">
        <v>15</v>
      </c>
      <c r="B19">
        <v>5.5472E-2</v>
      </c>
      <c r="C19">
        <v>4230.8</v>
      </c>
      <c r="D19">
        <v>20.02</v>
      </c>
      <c r="E19">
        <f t="shared" si="0"/>
        <v>2.0964894974955883</v>
      </c>
      <c r="F19">
        <v>21304</v>
      </c>
      <c r="G19">
        <v>5.47</v>
      </c>
      <c r="H19">
        <v>116.52</v>
      </c>
      <c r="I19">
        <v>21.01</v>
      </c>
      <c r="K19">
        <v>15</v>
      </c>
      <c r="L19">
        <v>5.5254999999999999E-2</v>
      </c>
      <c r="M19">
        <v>4153.7</v>
      </c>
      <c r="N19">
        <v>0.59938999999999998</v>
      </c>
      <c r="O19" s="1">
        <v>698610</v>
      </c>
      <c r="P19">
        <v>0.16400000000000001</v>
      </c>
      <c r="Q19">
        <v>114.4</v>
      </c>
      <c r="R19">
        <v>285.5</v>
      </c>
      <c r="T19">
        <v>4230.8</v>
      </c>
      <c r="U19">
        <v>20.02</v>
      </c>
      <c r="V19">
        <f t="shared" si="1"/>
        <v>2.0964894974955883</v>
      </c>
      <c r="W19">
        <v>4181.3999999999996</v>
      </c>
      <c r="X19">
        <v>27</v>
      </c>
      <c r="Y19">
        <f t="shared" si="2"/>
        <v>4206.1000000000004</v>
      </c>
      <c r="Z19">
        <f t="shared" si="3"/>
        <v>34.931074990615834</v>
      </c>
    </row>
    <row r="20" spans="1:26" x14ac:dyDescent="0.2">
      <c r="A20">
        <v>16</v>
      </c>
      <c r="B20">
        <v>5.5452000000000001E-2</v>
      </c>
      <c r="C20">
        <v>4273</v>
      </c>
      <c r="D20">
        <v>14.945</v>
      </c>
      <c r="E20">
        <f t="shared" si="0"/>
        <v>1.5650367402633154</v>
      </c>
      <c r="F20">
        <v>28824</v>
      </c>
      <c r="G20">
        <v>4.08</v>
      </c>
      <c r="H20">
        <v>117.69</v>
      </c>
      <c r="I20">
        <v>26.11</v>
      </c>
      <c r="K20">
        <v>16</v>
      </c>
      <c r="L20">
        <v>5.5232000000000003E-2</v>
      </c>
      <c r="M20">
        <v>4162.3</v>
      </c>
      <c r="N20">
        <v>0.80296000000000001</v>
      </c>
      <c r="O20" s="1">
        <v>522580</v>
      </c>
      <c r="P20">
        <v>0.219</v>
      </c>
      <c r="Q20">
        <v>114.64</v>
      </c>
      <c r="R20">
        <v>229.8</v>
      </c>
      <c r="T20">
        <v>4273</v>
      </c>
      <c r="U20">
        <v>14.945</v>
      </c>
      <c r="V20">
        <f t="shared" si="1"/>
        <v>1.5650367402633154</v>
      </c>
      <c r="W20">
        <v>4188.1000000000004</v>
      </c>
      <c r="X20">
        <v>26</v>
      </c>
      <c r="Y20">
        <f t="shared" si="2"/>
        <v>4230.55</v>
      </c>
      <c r="Z20">
        <f t="shared" si="3"/>
        <v>60.033365722737628</v>
      </c>
    </row>
    <row r="21" spans="1:26" x14ac:dyDescent="0.2">
      <c r="A21">
        <v>17</v>
      </c>
      <c r="B21">
        <v>5.5403000000000001E-2</v>
      </c>
      <c r="C21">
        <v>4312.7</v>
      </c>
      <c r="D21">
        <v>11.156000000000001</v>
      </c>
      <c r="E21">
        <f t="shared" si="0"/>
        <v>1.1682535881149245</v>
      </c>
      <c r="F21">
        <v>38971</v>
      </c>
      <c r="G21">
        <v>3.05</v>
      </c>
      <c r="H21">
        <v>118.78</v>
      </c>
      <c r="I21">
        <v>32.450000000000003</v>
      </c>
      <c r="K21">
        <v>17</v>
      </c>
      <c r="L21">
        <v>5.5251000000000001E-2</v>
      </c>
      <c r="M21">
        <v>4179.8999999999996</v>
      </c>
      <c r="N21">
        <v>1.0757000000000001</v>
      </c>
      <c r="O21" s="1">
        <v>391750</v>
      </c>
      <c r="P21">
        <v>0.29399999999999998</v>
      </c>
      <c r="Q21">
        <v>115.12</v>
      </c>
      <c r="R21">
        <v>184.8</v>
      </c>
      <c r="T21">
        <v>4312.7</v>
      </c>
      <c r="U21">
        <v>11.156000000000001</v>
      </c>
      <c r="V21">
        <f t="shared" si="1"/>
        <v>1.1682535881149245</v>
      </c>
      <c r="W21">
        <v>4219.3</v>
      </c>
      <c r="X21">
        <v>25</v>
      </c>
      <c r="Y21">
        <f t="shared" si="2"/>
        <v>4266</v>
      </c>
      <c r="Z21">
        <f t="shared" si="3"/>
        <v>66.043773362823288</v>
      </c>
    </row>
    <row r="22" spans="1:26" x14ac:dyDescent="0.2">
      <c r="A22">
        <v>18</v>
      </c>
      <c r="B22">
        <v>5.5480000000000002E-2</v>
      </c>
      <c r="C22">
        <v>4349</v>
      </c>
      <c r="D22">
        <v>8.3278999999999996</v>
      </c>
      <c r="E22">
        <f t="shared" si="0"/>
        <v>0.87209564866101452</v>
      </c>
      <c r="F22">
        <v>52646</v>
      </c>
      <c r="G22">
        <v>2.2799999999999998</v>
      </c>
      <c r="H22">
        <v>119.78</v>
      </c>
      <c r="I22">
        <v>40.340000000000003</v>
      </c>
      <c r="K22">
        <v>18</v>
      </c>
      <c r="L22">
        <v>5.5280999999999997E-2</v>
      </c>
      <c r="M22">
        <v>4194.3999999999996</v>
      </c>
      <c r="N22">
        <v>1.4410000000000001</v>
      </c>
      <c r="O22" s="1">
        <v>293440</v>
      </c>
      <c r="P22">
        <v>0.39400000000000002</v>
      </c>
      <c r="Q22">
        <v>115.52</v>
      </c>
      <c r="R22">
        <v>148.80000000000001</v>
      </c>
      <c r="T22">
        <v>4349</v>
      </c>
      <c r="U22">
        <v>8.3278999999999996</v>
      </c>
      <c r="V22">
        <f t="shared" si="1"/>
        <v>0.87209564866101452</v>
      </c>
      <c r="W22">
        <v>4226.3999999999996</v>
      </c>
      <c r="X22">
        <v>24</v>
      </c>
      <c r="Y22">
        <f t="shared" si="2"/>
        <v>4287.7</v>
      </c>
      <c r="Z22">
        <f t="shared" si="3"/>
        <v>86.691291373470989</v>
      </c>
    </row>
    <row r="23" spans="1:26" x14ac:dyDescent="0.2">
      <c r="A23">
        <v>19</v>
      </c>
      <c r="B23">
        <v>5.5388E-2</v>
      </c>
      <c r="C23">
        <v>4359.3999999999996</v>
      </c>
      <c r="D23">
        <v>6.2165999999999997</v>
      </c>
      <c r="E23">
        <f t="shared" si="0"/>
        <v>0.65100082967687689</v>
      </c>
      <c r="F23">
        <v>70695</v>
      </c>
      <c r="G23">
        <v>1.7</v>
      </c>
      <c r="H23">
        <v>120.07</v>
      </c>
      <c r="I23">
        <v>50.14</v>
      </c>
      <c r="K23">
        <v>19</v>
      </c>
      <c r="L23">
        <v>5.5272000000000002E-2</v>
      </c>
      <c r="M23">
        <v>4206.1000000000004</v>
      </c>
      <c r="N23">
        <v>1.9302999999999999</v>
      </c>
      <c r="O23" s="1">
        <v>219670</v>
      </c>
      <c r="P23">
        <v>0.52700000000000002</v>
      </c>
      <c r="Q23">
        <v>115.84</v>
      </c>
      <c r="R23">
        <v>119.6</v>
      </c>
      <c r="T23">
        <v>4359.3999999999996</v>
      </c>
      <c r="U23">
        <v>6.2165999999999997</v>
      </c>
      <c r="V23">
        <f t="shared" si="1"/>
        <v>0.65100082967687689</v>
      </c>
      <c r="W23">
        <v>4229.8</v>
      </c>
      <c r="X23">
        <v>23</v>
      </c>
      <c r="Y23">
        <f t="shared" si="2"/>
        <v>4294.6000000000004</v>
      </c>
      <c r="Z23">
        <f t="shared" si="3"/>
        <v>91.641038841776165</v>
      </c>
    </row>
    <row r="24" spans="1:26" x14ac:dyDescent="0.2">
      <c r="A24">
        <v>20</v>
      </c>
      <c r="B24">
        <v>5.5393999999999999E-2</v>
      </c>
      <c r="C24">
        <v>4362.3999999999996</v>
      </c>
      <c r="D24">
        <v>4.6406000000000001</v>
      </c>
      <c r="E24">
        <f t="shared" si="0"/>
        <v>0.48596249560829313</v>
      </c>
      <c r="F24">
        <v>94769</v>
      </c>
      <c r="G24">
        <v>1.27</v>
      </c>
      <c r="H24">
        <v>120.15</v>
      </c>
      <c r="I24">
        <v>62.32</v>
      </c>
      <c r="K24">
        <v>20</v>
      </c>
      <c r="L24">
        <v>5.5285000000000001E-2</v>
      </c>
      <c r="M24">
        <v>4216.8</v>
      </c>
      <c r="N24">
        <v>2.5859000000000001</v>
      </c>
      <c r="O24" s="1">
        <v>164390</v>
      </c>
      <c r="P24">
        <v>0.70599999999999996</v>
      </c>
      <c r="Q24">
        <v>116.14</v>
      </c>
      <c r="R24">
        <v>96.27</v>
      </c>
      <c r="T24">
        <v>4362.3999999999996</v>
      </c>
      <c r="U24">
        <v>4.6406000000000001</v>
      </c>
      <c r="V24">
        <f t="shared" si="1"/>
        <v>0.48596249560829313</v>
      </c>
      <c r="W24">
        <v>4231.3999999999996</v>
      </c>
      <c r="X24">
        <v>22</v>
      </c>
      <c r="Y24">
        <f t="shared" si="2"/>
        <v>4296.8999999999996</v>
      </c>
      <c r="Z24">
        <f t="shared" si="3"/>
        <v>92.630988335437721</v>
      </c>
    </row>
    <row r="25" spans="1:26" x14ac:dyDescent="0.2">
      <c r="A25">
        <v>21</v>
      </c>
      <c r="B25">
        <v>5.5432000000000002E-2</v>
      </c>
      <c r="C25">
        <v>4354.2</v>
      </c>
      <c r="D25">
        <v>3.4641000000000002</v>
      </c>
      <c r="E25">
        <f t="shared" si="0"/>
        <v>0.36275970371001343</v>
      </c>
      <c r="F25" s="1">
        <v>126710</v>
      </c>
      <c r="G25">
        <v>0.94599999999999995</v>
      </c>
      <c r="H25">
        <v>119.92</v>
      </c>
      <c r="I25">
        <v>77.459999999999994</v>
      </c>
      <c r="K25">
        <v>21</v>
      </c>
      <c r="L25">
        <v>5.5266000000000003E-2</v>
      </c>
      <c r="M25">
        <v>4227.2</v>
      </c>
      <c r="N25">
        <v>3.4641000000000002</v>
      </c>
      <c r="O25" s="1">
        <v>123020</v>
      </c>
      <c r="P25">
        <v>0.94599999999999995</v>
      </c>
      <c r="Q25">
        <v>116.42</v>
      </c>
      <c r="R25">
        <v>77.38</v>
      </c>
      <c r="T25">
        <v>4354.2</v>
      </c>
      <c r="U25">
        <v>3.4641000000000002</v>
      </c>
      <c r="V25">
        <f t="shared" si="1"/>
        <v>0.36275970371001343</v>
      </c>
      <c r="W25">
        <v>4227.2</v>
      </c>
      <c r="X25">
        <v>21</v>
      </c>
      <c r="Y25">
        <f t="shared" si="2"/>
        <v>4290.7</v>
      </c>
      <c r="Z25">
        <f t="shared" si="3"/>
        <v>89.802561210691536</v>
      </c>
    </row>
    <row r="26" spans="1:26" x14ac:dyDescent="0.2">
      <c r="A26">
        <v>22</v>
      </c>
      <c r="B26">
        <v>5.5458E-2</v>
      </c>
      <c r="C26">
        <v>4336.1000000000004</v>
      </c>
      <c r="D26">
        <v>2.5859000000000001</v>
      </c>
      <c r="E26">
        <f t="shared" si="0"/>
        <v>0.27079481476392819</v>
      </c>
      <c r="F26" s="1">
        <v>169040</v>
      </c>
      <c r="G26">
        <v>0.70599999999999996</v>
      </c>
      <c r="H26">
        <v>119.42</v>
      </c>
      <c r="I26">
        <v>96.28</v>
      </c>
      <c r="K26">
        <v>22</v>
      </c>
      <c r="L26">
        <v>5.5237000000000001E-2</v>
      </c>
      <c r="M26">
        <v>4231.3999999999996</v>
      </c>
      <c r="N26">
        <v>4.6405000000000003</v>
      </c>
      <c r="O26">
        <v>91925</v>
      </c>
      <c r="P26">
        <v>1.27</v>
      </c>
      <c r="Q26">
        <v>116.54</v>
      </c>
      <c r="R26">
        <v>62.32</v>
      </c>
      <c r="T26">
        <v>4336.1000000000004</v>
      </c>
      <c r="U26">
        <v>2.5859000000000001</v>
      </c>
      <c r="V26">
        <f t="shared" si="1"/>
        <v>0.27079481476392819</v>
      </c>
      <c r="W26">
        <v>4216.8</v>
      </c>
      <c r="X26">
        <v>20</v>
      </c>
      <c r="Y26">
        <f t="shared" si="2"/>
        <v>4276.4500000000007</v>
      </c>
      <c r="Z26">
        <f t="shared" si="3"/>
        <v>84.357838995555255</v>
      </c>
    </row>
    <row r="27" spans="1:26" x14ac:dyDescent="0.2">
      <c r="A27">
        <v>23</v>
      </c>
      <c r="B27">
        <v>5.5423E-2</v>
      </c>
      <c r="C27">
        <v>4314.3</v>
      </c>
      <c r="D27">
        <v>1.9302999999999999</v>
      </c>
      <c r="E27">
        <f t="shared" si="0"/>
        <v>0.20214054330747927</v>
      </c>
      <c r="F27" s="1">
        <v>225310</v>
      </c>
      <c r="G27">
        <v>0.52700000000000002</v>
      </c>
      <c r="H27">
        <v>118.82</v>
      </c>
      <c r="I27">
        <v>119.7</v>
      </c>
      <c r="K27">
        <v>23</v>
      </c>
      <c r="L27">
        <v>5.5278000000000001E-2</v>
      </c>
      <c r="M27">
        <v>4229.8</v>
      </c>
      <c r="N27">
        <v>6.2164999999999999</v>
      </c>
      <c r="O27">
        <v>68593</v>
      </c>
      <c r="P27">
        <v>1.7</v>
      </c>
      <c r="Q27">
        <v>116.49</v>
      </c>
      <c r="R27">
        <v>50.18</v>
      </c>
      <c r="T27">
        <v>4314.3</v>
      </c>
      <c r="U27">
        <v>1.9302999999999999</v>
      </c>
      <c r="V27">
        <f t="shared" si="1"/>
        <v>0.20214054330747927</v>
      </c>
      <c r="W27">
        <v>4206.1000000000004</v>
      </c>
      <c r="X27">
        <v>19</v>
      </c>
      <c r="Y27">
        <f t="shared" si="2"/>
        <v>4260.2000000000007</v>
      </c>
      <c r="Z27">
        <f t="shared" si="3"/>
        <v>76.508953724384313</v>
      </c>
    </row>
    <row r="28" spans="1:26" x14ac:dyDescent="0.2">
      <c r="A28">
        <v>24</v>
      </c>
      <c r="B28">
        <v>5.5453000000000002E-2</v>
      </c>
      <c r="C28">
        <v>4294.6000000000004</v>
      </c>
      <c r="D28">
        <v>1.4410000000000001</v>
      </c>
      <c r="E28">
        <f t="shared" si="0"/>
        <v>0.15090116712742974</v>
      </c>
      <c r="F28" s="1">
        <v>300450</v>
      </c>
      <c r="G28">
        <v>0.39400000000000002</v>
      </c>
      <c r="H28">
        <v>118.28</v>
      </c>
      <c r="I28">
        <v>148.69999999999999</v>
      </c>
      <c r="K28">
        <v>24</v>
      </c>
      <c r="L28">
        <v>5.5259999999999997E-2</v>
      </c>
      <c r="M28">
        <v>4226.3999999999996</v>
      </c>
      <c r="N28">
        <v>8.3277000000000001</v>
      </c>
      <c r="O28">
        <v>51163</v>
      </c>
      <c r="P28">
        <v>2.2799999999999998</v>
      </c>
      <c r="Q28">
        <v>116.4</v>
      </c>
      <c r="R28">
        <v>40.299999999999997</v>
      </c>
      <c r="T28">
        <v>4294.6000000000004</v>
      </c>
      <c r="U28">
        <v>1.4410000000000001</v>
      </c>
      <c r="V28">
        <f t="shared" si="1"/>
        <v>0.15090116712742974</v>
      </c>
      <c r="W28">
        <v>4194.3999999999996</v>
      </c>
      <c r="X28">
        <v>18</v>
      </c>
      <c r="Y28">
        <f t="shared" si="2"/>
        <v>4244.5</v>
      </c>
      <c r="Z28">
        <f t="shared" si="3"/>
        <v>70.852099474892583</v>
      </c>
    </row>
    <row r="29" spans="1:26" x14ac:dyDescent="0.2">
      <c r="A29">
        <v>25</v>
      </c>
      <c r="B29">
        <v>5.5465E-2</v>
      </c>
      <c r="C29">
        <v>4264.3</v>
      </c>
      <c r="D29">
        <v>1.0757000000000001</v>
      </c>
      <c r="E29">
        <f t="shared" si="0"/>
        <v>0.11264704058221803</v>
      </c>
      <c r="F29" s="1">
        <v>399660</v>
      </c>
      <c r="G29" s="1">
        <v>0.29399999999999998</v>
      </c>
      <c r="H29">
        <v>117.45</v>
      </c>
      <c r="I29">
        <v>184.9</v>
      </c>
      <c r="K29">
        <v>25</v>
      </c>
      <c r="L29">
        <v>5.5253999999999998E-2</v>
      </c>
      <c r="M29">
        <v>4219.3</v>
      </c>
      <c r="N29">
        <v>11.156000000000001</v>
      </c>
      <c r="O29">
        <v>38128</v>
      </c>
      <c r="P29">
        <v>3.05</v>
      </c>
      <c r="Q29">
        <v>116.21</v>
      </c>
      <c r="R29">
        <v>32.46</v>
      </c>
      <c r="T29">
        <v>4264.3</v>
      </c>
      <c r="U29">
        <v>1.0757000000000001</v>
      </c>
      <c r="V29">
        <f t="shared" si="1"/>
        <v>0.11264704058221803</v>
      </c>
      <c r="W29">
        <v>4179.8999999999996</v>
      </c>
      <c r="X29">
        <v>17</v>
      </c>
      <c r="Y29">
        <f t="shared" si="2"/>
        <v>4222.1000000000004</v>
      </c>
      <c r="Z29">
        <f t="shared" si="3"/>
        <v>59.679812332144998</v>
      </c>
    </row>
    <row r="30" spans="1:26" x14ac:dyDescent="0.2">
      <c r="A30">
        <v>26</v>
      </c>
      <c r="B30">
        <v>5.5445000000000001E-2</v>
      </c>
      <c r="C30">
        <v>4251.5</v>
      </c>
      <c r="D30">
        <v>0.80296000000000001</v>
      </c>
      <c r="E30">
        <f t="shared" si="0"/>
        <v>8.408577457088201E-2</v>
      </c>
      <c r="F30" s="1">
        <v>533780</v>
      </c>
      <c r="G30" s="1">
        <v>0.219</v>
      </c>
      <c r="H30">
        <v>117.09</v>
      </c>
      <c r="I30">
        <v>229.8</v>
      </c>
      <c r="K30">
        <v>26</v>
      </c>
      <c r="L30">
        <v>5.5321000000000002E-2</v>
      </c>
      <c r="M30">
        <v>4188.1000000000004</v>
      </c>
      <c r="N30">
        <v>14.945</v>
      </c>
      <c r="O30">
        <v>28251</v>
      </c>
      <c r="P30">
        <v>4.08</v>
      </c>
      <c r="Q30">
        <v>115.35</v>
      </c>
      <c r="R30">
        <v>26.21</v>
      </c>
      <c r="T30">
        <v>4251.5</v>
      </c>
      <c r="U30">
        <v>0.80296000000000001</v>
      </c>
      <c r="V30">
        <f t="shared" si="1"/>
        <v>8.408577457088201E-2</v>
      </c>
      <c r="W30">
        <v>4162.3</v>
      </c>
      <c r="X30">
        <v>16</v>
      </c>
      <c r="Y30">
        <f t="shared" si="2"/>
        <v>4206.8999999999996</v>
      </c>
      <c r="Z30">
        <f t="shared" si="3"/>
        <v>63.073924881839908</v>
      </c>
    </row>
    <row r="31" spans="1:26" x14ac:dyDescent="0.2">
      <c r="A31">
        <v>27</v>
      </c>
      <c r="B31">
        <v>5.5431000000000001E-2</v>
      </c>
      <c r="C31">
        <v>4233.8999999999996</v>
      </c>
      <c r="D31">
        <v>0.59940000000000004</v>
      </c>
      <c r="E31">
        <f t="shared" si="0"/>
        <v>6.2769021218724061E-2</v>
      </c>
      <c r="F31" s="1">
        <v>712090</v>
      </c>
      <c r="G31" s="1">
        <v>0.16400000000000001</v>
      </c>
      <c r="H31">
        <v>116.61</v>
      </c>
      <c r="I31">
        <v>285.60000000000002</v>
      </c>
      <c r="K31">
        <v>27</v>
      </c>
      <c r="L31">
        <v>5.5333E-2</v>
      </c>
      <c r="M31">
        <v>4181.3999999999996</v>
      </c>
      <c r="N31">
        <v>20.02</v>
      </c>
      <c r="O31">
        <v>21056</v>
      </c>
      <c r="P31">
        <v>5.47</v>
      </c>
      <c r="Q31">
        <v>115.16</v>
      </c>
      <c r="R31">
        <v>21.09</v>
      </c>
      <c r="T31">
        <v>4233.8999999999996</v>
      </c>
      <c r="U31">
        <v>0.59940000000000004</v>
      </c>
      <c r="V31">
        <f t="shared" si="1"/>
        <v>6.2769021218724061E-2</v>
      </c>
      <c r="W31">
        <v>4153.7</v>
      </c>
      <c r="X31">
        <v>15</v>
      </c>
      <c r="Y31">
        <f t="shared" si="2"/>
        <v>4193.7999999999993</v>
      </c>
      <c r="Z31">
        <f t="shared" si="3"/>
        <v>56.709963851160985</v>
      </c>
    </row>
    <row r="32" spans="1:26" x14ac:dyDescent="0.2">
      <c r="A32">
        <v>28</v>
      </c>
      <c r="B32">
        <v>5.5468000000000003E-2</v>
      </c>
      <c r="C32">
        <v>4221.6000000000004</v>
      </c>
      <c r="D32">
        <v>0.44744</v>
      </c>
      <c r="E32">
        <f t="shared" si="0"/>
        <v>4.6855807230740565E-2</v>
      </c>
      <c r="F32" s="1">
        <v>951150</v>
      </c>
      <c r="G32" s="1">
        <v>0.122</v>
      </c>
      <c r="H32">
        <v>116.27</v>
      </c>
      <c r="I32">
        <v>355</v>
      </c>
      <c r="K32">
        <v>28</v>
      </c>
      <c r="L32">
        <v>5.5336999999999997E-2</v>
      </c>
      <c r="M32">
        <v>4132.8999999999996</v>
      </c>
      <c r="N32">
        <v>26.818999999999999</v>
      </c>
      <c r="O32">
        <v>15535</v>
      </c>
      <c r="P32">
        <v>7.33</v>
      </c>
      <c r="Q32">
        <v>113.83</v>
      </c>
      <c r="R32">
        <v>16.97</v>
      </c>
      <c r="T32">
        <v>4221.6000000000004</v>
      </c>
      <c r="U32">
        <v>0.44744</v>
      </c>
      <c r="V32">
        <f t="shared" si="1"/>
        <v>4.6855807230740565E-2</v>
      </c>
      <c r="W32">
        <v>4140.8</v>
      </c>
      <c r="X32">
        <v>14</v>
      </c>
      <c r="Y32">
        <f t="shared" si="2"/>
        <v>4181.2000000000007</v>
      </c>
      <c r="Z32">
        <f t="shared" si="3"/>
        <v>57.134227919873169</v>
      </c>
    </row>
    <row r="33" spans="1:26" x14ac:dyDescent="0.2">
      <c r="A33">
        <v>29</v>
      </c>
      <c r="B33">
        <v>5.5437E-2</v>
      </c>
      <c r="C33">
        <v>4203.5</v>
      </c>
      <c r="D33">
        <v>0.33400999999999997</v>
      </c>
      <c r="E33">
        <f t="shared" si="0"/>
        <v>3.4977445407517557E-2</v>
      </c>
      <c r="F33" s="1">
        <v>1268700</v>
      </c>
      <c r="G33" s="1">
        <v>9.1300000000000006E-2</v>
      </c>
      <c r="H33">
        <v>115.77</v>
      </c>
      <c r="I33">
        <v>441.3</v>
      </c>
      <c r="K33">
        <v>29</v>
      </c>
      <c r="L33">
        <v>5.5314000000000002E-2</v>
      </c>
      <c r="M33">
        <v>4116.3</v>
      </c>
      <c r="N33">
        <v>35.927</v>
      </c>
      <c r="O33">
        <v>11550</v>
      </c>
      <c r="P33">
        <v>9.82</v>
      </c>
      <c r="Q33">
        <v>113.37</v>
      </c>
      <c r="R33">
        <v>13.54</v>
      </c>
      <c r="T33">
        <v>4203.5</v>
      </c>
      <c r="U33">
        <v>0.33400999999999997</v>
      </c>
      <c r="V33">
        <f t="shared" si="1"/>
        <v>3.4977445407517557E-2</v>
      </c>
      <c r="W33">
        <v>4132.5</v>
      </c>
      <c r="X33">
        <v>13</v>
      </c>
      <c r="Y33">
        <f t="shared" si="2"/>
        <v>4168</v>
      </c>
      <c r="Z33">
        <f t="shared" si="3"/>
        <v>50.204581464244875</v>
      </c>
    </row>
    <row r="34" spans="1:26" x14ac:dyDescent="0.2">
      <c r="A34">
        <v>30</v>
      </c>
      <c r="B34">
        <v>5.5419999999999997E-2</v>
      </c>
      <c r="C34">
        <v>4194.5</v>
      </c>
      <c r="D34">
        <v>0.24933</v>
      </c>
      <c r="E34">
        <f t="shared" si="0"/>
        <v>2.6109776543984772E-2</v>
      </c>
      <c r="F34" s="1">
        <v>1695900</v>
      </c>
      <c r="G34" s="1">
        <v>6.8099999999999994E-2</v>
      </c>
      <c r="H34">
        <v>115.52</v>
      </c>
      <c r="I34">
        <v>548.5</v>
      </c>
      <c r="K34">
        <v>30</v>
      </c>
      <c r="L34">
        <v>5.5291E-2</v>
      </c>
      <c r="M34">
        <v>4140.8999999999996</v>
      </c>
      <c r="N34">
        <v>48.128</v>
      </c>
      <c r="O34">
        <v>8673.7999999999993</v>
      </c>
      <c r="P34">
        <v>13.1</v>
      </c>
      <c r="Q34">
        <v>114.05</v>
      </c>
      <c r="R34">
        <v>10.98</v>
      </c>
      <c r="T34">
        <v>4194.5</v>
      </c>
      <c r="U34">
        <v>0.24933</v>
      </c>
      <c r="V34">
        <f t="shared" si="1"/>
        <v>2.6109776543984772E-2</v>
      </c>
      <c r="W34">
        <v>4125.8999999999996</v>
      </c>
      <c r="X34">
        <v>12</v>
      </c>
      <c r="Y34">
        <f t="shared" si="2"/>
        <v>4160.2</v>
      </c>
      <c r="Z34">
        <f t="shared" si="3"/>
        <v>48.50752518939742</v>
      </c>
    </row>
    <row r="35" spans="1:26" x14ac:dyDescent="0.2">
      <c r="A35">
        <v>31</v>
      </c>
      <c r="B35">
        <v>5.5412999999999997E-2</v>
      </c>
      <c r="C35">
        <v>4185.2</v>
      </c>
      <c r="D35">
        <v>0.18612000000000001</v>
      </c>
      <c r="E35">
        <f t="shared" si="0"/>
        <v>1.9490440822871078E-2</v>
      </c>
      <c r="F35" s="1">
        <v>2266900</v>
      </c>
      <c r="G35" s="1">
        <v>5.0799999999999998E-2</v>
      </c>
      <c r="H35">
        <v>115.27</v>
      </c>
      <c r="I35">
        <v>681.7</v>
      </c>
      <c r="K35">
        <v>31</v>
      </c>
      <c r="L35">
        <v>5.5323999999999998E-2</v>
      </c>
      <c r="M35">
        <v>4136.6000000000004</v>
      </c>
      <c r="N35">
        <v>64.471999999999994</v>
      </c>
      <c r="O35">
        <v>6468.1</v>
      </c>
      <c r="P35">
        <v>17.600000000000001</v>
      </c>
      <c r="Q35">
        <v>113.93</v>
      </c>
      <c r="R35">
        <v>8.82</v>
      </c>
      <c r="T35">
        <v>4185.2</v>
      </c>
      <c r="U35">
        <v>0.18612000000000001</v>
      </c>
      <c r="V35">
        <f t="shared" si="1"/>
        <v>1.9490440822871078E-2</v>
      </c>
      <c r="W35">
        <v>4117.8</v>
      </c>
      <c r="X35">
        <v>11</v>
      </c>
      <c r="Y35">
        <f t="shared" si="2"/>
        <v>4151.5</v>
      </c>
      <c r="Z35">
        <f t="shared" si="3"/>
        <v>47.658997051973046</v>
      </c>
    </row>
    <row r="36" spans="1:26" x14ac:dyDescent="0.2">
      <c r="A36">
        <v>32</v>
      </c>
      <c r="B36">
        <v>5.5420999999999998E-2</v>
      </c>
      <c r="C36">
        <v>4191.1000000000004</v>
      </c>
      <c r="D36">
        <v>0.13894000000000001</v>
      </c>
      <c r="E36">
        <f t="shared" si="0"/>
        <v>1.4549762776325529E-2</v>
      </c>
      <c r="F36" s="1">
        <v>3041000</v>
      </c>
      <c r="G36" s="1">
        <v>3.7999999999999999E-2</v>
      </c>
      <c r="H36">
        <v>115.43</v>
      </c>
      <c r="I36">
        <v>847.4</v>
      </c>
      <c r="K36">
        <v>32</v>
      </c>
      <c r="L36">
        <v>5.5333E-2</v>
      </c>
      <c r="M36">
        <v>4156.2</v>
      </c>
      <c r="N36">
        <v>86.367999999999995</v>
      </c>
      <c r="O36">
        <v>4851.3</v>
      </c>
      <c r="P36">
        <v>23.6</v>
      </c>
      <c r="Q36">
        <v>114.47</v>
      </c>
      <c r="R36">
        <v>7.0659999999999998</v>
      </c>
      <c r="T36">
        <v>4191.1000000000004</v>
      </c>
      <c r="U36">
        <v>0.13894000000000001</v>
      </c>
      <c r="V36">
        <f t="shared" si="1"/>
        <v>1.4549762776325529E-2</v>
      </c>
      <c r="W36">
        <v>4109.8999999999996</v>
      </c>
      <c r="X36">
        <v>10</v>
      </c>
      <c r="Y36">
        <f t="shared" si="2"/>
        <v>4150.5</v>
      </c>
      <c r="Z36">
        <f t="shared" si="3"/>
        <v>57.417070632348171</v>
      </c>
    </row>
    <row r="37" spans="1:26" x14ac:dyDescent="0.2">
      <c r="A37">
        <v>33</v>
      </c>
      <c r="B37">
        <v>5.5452000000000001E-2</v>
      </c>
      <c r="C37">
        <v>4244.7</v>
      </c>
      <c r="D37">
        <v>0.10371</v>
      </c>
      <c r="E37">
        <f t="shared" si="0"/>
        <v>1.0860485803459915E-2</v>
      </c>
      <c r="F37" s="1">
        <v>4126000</v>
      </c>
      <c r="G37" s="1">
        <v>2.8299999999999999E-2</v>
      </c>
      <c r="H37">
        <v>116.91</v>
      </c>
      <c r="I37">
        <v>1053</v>
      </c>
      <c r="K37">
        <v>33</v>
      </c>
      <c r="L37">
        <v>5.5279000000000002E-2</v>
      </c>
      <c r="M37">
        <v>4178.7</v>
      </c>
      <c r="N37">
        <v>115.7</v>
      </c>
      <c r="O37">
        <v>3641</v>
      </c>
      <c r="P37">
        <v>31.6</v>
      </c>
      <c r="Q37">
        <v>115.09</v>
      </c>
      <c r="R37">
        <v>5.7430000000000003</v>
      </c>
      <c r="T37">
        <v>4244.7</v>
      </c>
      <c r="U37">
        <v>0.10371</v>
      </c>
      <c r="V37">
        <f t="shared" si="1"/>
        <v>1.0860485803459915E-2</v>
      </c>
      <c r="W37">
        <v>4101.8999999999996</v>
      </c>
      <c r="X37">
        <v>9</v>
      </c>
      <c r="Y37">
        <f t="shared" si="2"/>
        <v>4173.2999999999993</v>
      </c>
      <c r="Z37">
        <f t="shared" si="3"/>
        <v>100.97484835343913</v>
      </c>
    </row>
    <row r="38" spans="1:26" x14ac:dyDescent="0.2">
      <c r="A38">
        <v>34</v>
      </c>
      <c r="B38">
        <v>5.5446000000000002E-2</v>
      </c>
      <c r="C38">
        <v>4197.8</v>
      </c>
      <c r="D38">
        <v>7.7421000000000004E-2</v>
      </c>
      <c r="E38">
        <f t="shared" si="0"/>
        <v>8.1075081611191799E-3</v>
      </c>
      <c r="F38" s="1">
        <v>5466100</v>
      </c>
      <c r="G38" s="1">
        <v>2.12E-2</v>
      </c>
      <c r="H38">
        <v>115.62</v>
      </c>
      <c r="I38">
        <v>1309</v>
      </c>
      <c r="K38">
        <v>34</v>
      </c>
      <c r="L38">
        <v>5.5363999999999997E-2</v>
      </c>
      <c r="M38">
        <v>4211.6000000000004</v>
      </c>
      <c r="N38">
        <v>154.99</v>
      </c>
      <c r="O38">
        <v>2739.3</v>
      </c>
      <c r="P38">
        <v>42.3</v>
      </c>
      <c r="Q38">
        <v>115.99</v>
      </c>
      <c r="R38">
        <v>4.665</v>
      </c>
      <c r="T38">
        <v>4197.8</v>
      </c>
      <c r="U38">
        <v>7.7421000000000004E-2</v>
      </c>
      <c r="V38">
        <f t="shared" si="1"/>
        <v>8.1075081611191799E-3</v>
      </c>
      <c r="W38">
        <v>4102.5</v>
      </c>
      <c r="X38">
        <v>8</v>
      </c>
      <c r="Y38">
        <f t="shared" si="2"/>
        <v>4150.1499999999996</v>
      </c>
      <c r="Z38">
        <f t="shared" si="3"/>
        <v>67.387276247078105</v>
      </c>
    </row>
    <row r="39" spans="1:26" x14ac:dyDescent="0.2">
      <c r="A39">
        <v>35</v>
      </c>
      <c r="B39">
        <v>5.5423E-2</v>
      </c>
      <c r="C39">
        <v>4171.2</v>
      </c>
      <c r="D39">
        <v>5.7792999999999997E-2</v>
      </c>
      <c r="E39">
        <f t="shared" si="0"/>
        <v>6.0520688076304971E-3</v>
      </c>
      <c r="F39" s="1">
        <v>7276000</v>
      </c>
      <c r="G39" s="1">
        <v>1.5800000000000002E-2</v>
      </c>
      <c r="H39">
        <v>114.88</v>
      </c>
      <c r="I39">
        <v>1627</v>
      </c>
      <c r="K39">
        <v>35</v>
      </c>
      <c r="L39">
        <v>5.5448999999999998E-2</v>
      </c>
      <c r="M39">
        <v>4263.8999999999996</v>
      </c>
      <c r="N39">
        <v>207.63</v>
      </c>
      <c r="O39">
        <v>2070.3000000000002</v>
      </c>
      <c r="P39">
        <v>56.7</v>
      </c>
      <c r="Q39">
        <v>117.44</v>
      </c>
      <c r="R39">
        <v>3.6440000000000001</v>
      </c>
      <c r="T39">
        <v>4171.2</v>
      </c>
      <c r="U39">
        <v>5.7792999999999997E-2</v>
      </c>
      <c r="V39">
        <f t="shared" si="1"/>
        <v>6.0520688076304971E-3</v>
      </c>
      <c r="W39">
        <v>4098.8</v>
      </c>
      <c r="X39">
        <v>7</v>
      </c>
      <c r="Y39">
        <f t="shared" si="2"/>
        <v>4135</v>
      </c>
      <c r="Z39">
        <f t="shared" si="3"/>
        <v>51.194530957905783</v>
      </c>
    </row>
    <row r="40" spans="1:26" x14ac:dyDescent="0.2">
      <c r="A40">
        <v>36</v>
      </c>
      <c r="B40">
        <v>5.5423E-2</v>
      </c>
      <c r="C40">
        <v>4163.8</v>
      </c>
      <c r="D40">
        <v>4.3142E-2</v>
      </c>
      <c r="E40">
        <f t="shared" si="0"/>
        <v>4.5178196753723615E-3</v>
      </c>
      <c r="F40" s="1">
        <v>9729600</v>
      </c>
      <c r="G40" s="1">
        <v>1.18E-2</v>
      </c>
      <c r="H40">
        <v>114.68</v>
      </c>
      <c r="I40">
        <v>2022</v>
      </c>
      <c r="K40">
        <v>36</v>
      </c>
      <c r="L40">
        <v>5.5433000000000003E-2</v>
      </c>
      <c r="M40">
        <v>4322.8</v>
      </c>
      <c r="N40">
        <v>278.13</v>
      </c>
      <c r="O40">
        <v>1566.8</v>
      </c>
      <c r="P40">
        <v>76</v>
      </c>
      <c r="Q40">
        <v>119.06</v>
      </c>
      <c r="R40">
        <v>2.9849999999999999</v>
      </c>
      <c r="T40">
        <v>4163.8</v>
      </c>
      <c r="U40">
        <v>4.3142E-2</v>
      </c>
      <c r="V40">
        <f t="shared" si="1"/>
        <v>4.5178196753723615E-3</v>
      </c>
      <c r="W40">
        <v>4092</v>
      </c>
      <c r="X40">
        <v>6</v>
      </c>
      <c r="Y40">
        <f t="shared" si="2"/>
        <v>4127.8999999999996</v>
      </c>
      <c r="Z40">
        <f t="shared" si="3"/>
        <v>50.770266889194239</v>
      </c>
    </row>
    <row r="41" spans="1:26" x14ac:dyDescent="0.2">
      <c r="A41">
        <v>37</v>
      </c>
      <c r="B41">
        <v>5.5385999999999998E-2</v>
      </c>
      <c r="C41">
        <v>4167</v>
      </c>
      <c r="D41">
        <v>3.2204999999999998E-2</v>
      </c>
      <c r="E41">
        <f t="shared" si="0"/>
        <v>3.3724997136286429E-3</v>
      </c>
      <c r="F41" s="1">
        <v>13044000</v>
      </c>
      <c r="G41" s="1">
        <v>8.8000000000000005E-3</v>
      </c>
      <c r="H41">
        <v>114.77</v>
      </c>
      <c r="I41">
        <v>2514</v>
      </c>
      <c r="K41">
        <v>37</v>
      </c>
      <c r="L41">
        <v>5.5232999999999997E-2</v>
      </c>
      <c r="M41">
        <v>4470</v>
      </c>
      <c r="N41">
        <v>372.6</v>
      </c>
      <c r="O41">
        <v>1209.4000000000001</v>
      </c>
      <c r="P41">
        <v>102</v>
      </c>
      <c r="Q41">
        <v>123.11</v>
      </c>
      <c r="R41">
        <v>2.379</v>
      </c>
      <c r="T41">
        <v>4167</v>
      </c>
      <c r="U41">
        <v>3.2204999999999998E-2</v>
      </c>
      <c r="V41">
        <f t="shared" si="1"/>
        <v>3.3724997136286429E-3</v>
      </c>
      <c r="W41">
        <v>4084</v>
      </c>
      <c r="X41">
        <v>5</v>
      </c>
      <c r="Y41">
        <f t="shared" si="2"/>
        <v>4125.5</v>
      </c>
      <c r="Z41">
        <f t="shared" si="3"/>
        <v>58.689862838483442</v>
      </c>
    </row>
    <row r="42" spans="1:26" x14ac:dyDescent="0.2">
      <c r="A42">
        <v>38</v>
      </c>
      <c r="B42">
        <v>5.5384000000000003E-2</v>
      </c>
      <c r="C42">
        <v>4163.3999999999996</v>
      </c>
      <c r="D42">
        <v>2.4039999999999999E-2</v>
      </c>
      <c r="E42">
        <f t="shared" si="0"/>
        <v>2.5174629130766206E-3</v>
      </c>
      <c r="F42" s="1">
        <v>17459000</v>
      </c>
      <c r="G42" s="1">
        <v>6.5700000000000003E-3</v>
      </c>
      <c r="H42">
        <v>114.67</v>
      </c>
      <c r="I42">
        <v>3125</v>
      </c>
      <c r="K42">
        <v>38</v>
      </c>
      <c r="L42">
        <v>5.4980000000000001E-2</v>
      </c>
      <c r="M42">
        <v>4692.8</v>
      </c>
      <c r="N42">
        <v>499.14</v>
      </c>
      <c r="O42">
        <v>947.82</v>
      </c>
      <c r="P42">
        <v>136</v>
      </c>
      <c r="Q42">
        <v>129.25</v>
      </c>
      <c r="R42">
        <v>1.9259999999999999</v>
      </c>
      <c r="T42">
        <v>4163.3999999999996</v>
      </c>
      <c r="U42">
        <v>2.4039999999999999E-2</v>
      </c>
      <c r="V42">
        <f t="shared" si="1"/>
        <v>2.5174629130766206E-3</v>
      </c>
      <c r="W42">
        <v>4080.2</v>
      </c>
      <c r="X42">
        <v>4</v>
      </c>
      <c r="Y42">
        <f t="shared" si="2"/>
        <v>4121.7999999999993</v>
      </c>
      <c r="Z42">
        <f t="shared" si="3"/>
        <v>58.831284194720624</v>
      </c>
    </row>
    <row r="43" spans="1:26" x14ac:dyDescent="0.2">
      <c r="A43">
        <v>39</v>
      </c>
      <c r="B43">
        <v>5.5326E-2</v>
      </c>
      <c r="C43">
        <v>4161.3999999999996</v>
      </c>
      <c r="D43">
        <v>1.7946E-2</v>
      </c>
      <c r="E43">
        <f t="shared" si="0"/>
        <v>1.8793007253774144E-3</v>
      </c>
      <c r="F43" s="1">
        <v>23377000</v>
      </c>
      <c r="G43" s="1">
        <v>4.8999999999999998E-3</v>
      </c>
      <c r="H43">
        <v>114.61</v>
      </c>
      <c r="I43">
        <v>3884</v>
      </c>
      <c r="K43">
        <v>39</v>
      </c>
      <c r="L43">
        <v>5.5667000000000001E-2</v>
      </c>
      <c r="M43">
        <v>5078.5</v>
      </c>
      <c r="N43">
        <v>668.66</v>
      </c>
      <c r="O43">
        <v>765.67</v>
      </c>
      <c r="P43">
        <v>183</v>
      </c>
      <c r="Q43">
        <v>139.87</v>
      </c>
      <c r="R43">
        <v>1.5109999999999999</v>
      </c>
      <c r="T43">
        <v>4161.3999999999996</v>
      </c>
      <c r="U43">
        <v>1.7946E-2</v>
      </c>
      <c r="V43">
        <f t="shared" si="1"/>
        <v>1.8793007253774144E-3</v>
      </c>
      <c r="W43">
        <v>4077.3</v>
      </c>
      <c r="X43">
        <v>3</v>
      </c>
      <c r="Y43">
        <f t="shared" si="2"/>
        <v>4119.3500000000004</v>
      </c>
      <c r="Z43">
        <f t="shared" si="3"/>
        <v>59.467680297788263</v>
      </c>
    </row>
    <row r="44" spans="1:26" x14ac:dyDescent="0.2">
      <c r="A44">
        <v>40</v>
      </c>
      <c r="B44">
        <v>5.5288999999999998E-2</v>
      </c>
      <c r="C44">
        <v>4163.6000000000004</v>
      </c>
      <c r="D44">
        <v>1.3396E-2</v>
      </c>
      <c r="E44">
        <f t="shared" si="0"/>
        <v>1.4028258395829623E-3</v>
      </c>
      <c r="F44" s="1">
        <v>31333000</v>
      </c>
      <c r="G44" s="1">
        <v>3.6600000000000001E-3</v>
      </c>
      <c r="H44">
        <v>114.67</v>
      </c>
      <c r="I44">
        <v>4827</v>
      </c>
      <c r="K44">
        <v>40</v>
      </c>
      <c r="L44">
        <v>5.5199999999999999E-2</v>
      </c>
      <c r="M44">
        <v>5817.3</v>
      </c>
      <c r="N44">
        <v>895.76</v>
      </c>
      <c r="O44">
        <v>654.70000000000005</v>
      </c>
      <c r="P44">
        <v>245</v>
      </c>
      <c r="Q44">
        <v>160.22</v>
      </c>
      <c r="R44">
        <v>1.2070000000000001</v>
      </c>
      <c r="T44">
        <v>4163.6000000000004</v>
      </c>
      <c r="U44">
        <v>1.3396E-2</v>
      </c>
      <c r="V44">
        <f t="shared" si="1"/>
        <v>1.4028258395829623E-3</v>
      </c>
      <c r="W44">
        <v>4083</v>
      </c>
      <c r="X44">
        <v>2</v>
      </c>
      <c r="Y44">
        <f t="shared" si="2"/>
        <v>4123.3</v>
      </c>
      <c r="Z44">
        <f t="shared" si="3"/>
        <v>56.992806563635988</v>
      </c>
    </row>
    <row r="45" spans="1:26" x14ac:dyDescent="0.2">
      <c r="A45">
        <v>41</v>
      </c>
      <c r="B45">
        <v>5.5287000000000003E-2</v>
      </c>
      <c r="C45">
        <v>4161.8999999999996</v>
      </c>
      <c r="D45">
        <v>0.01</v>
      </c>
      <c r="E45">
        <f t="shared" si="0"/>
        <v>1.0471975511965978E-3</v>
      </c>
      <c r="F45" s="1">
        <v>41957000</v>
      </c>
      <c r="G45" s="1">
        <v>2.7299999999999998E-3</v>
      </c>
      <c r="H45">
        <v>114.63</v>
      </c>
      <c r="I45">
        <v>6000</v>
      </c>
      <c r="K45">
        <v>41</v>
      </c>
      <c r="L45">
        <v>5.5707E-2</v>
      </c>
      <c r="M45">
        <v>6904</v>
      </c>
      <c r="N45">
        <v>1200.0999999999999</v>
      </c>
      <c r="O45">
        <v>579.97</v>
      </c>
      <c r="P45">
        <v>328</v>
      </c>
      <c r="Q45">
        <v>190.15</v>
      </c>
      <c r="R45">
        <v>1.036</v>
      </c>
      <c r="T45">
        <v>4161.8999999999996</v>
      </c>
      <c r="U45">
        <v>0.01</v>
      </c>
      <c r="V45">
        <f t="shared" si="1"/>
        <v>1.0471975511965978E-3</v>
      </c>
      <c r="W45">
        <v>4127.3</v>
      </c>
      <c r="X45">
        <v>1</v>
      </c>
      <c r="Y45">
        <f t="shared" si="2"/>
        <v>4144.6000000000004</v>
      </c>
      <c r="Z45">
        <f t="shared" si="3"/>
        <v>24.465894629054159</v>
      </c>
    </row>
  </sheetData>
  <sortState xmlns:xlrd2="http://schemas.microsoft.com/office/spreadsheetml/2017/richdata2" ref="W5:X45">
    <sortCondition descending="1" ref="X5:X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4377-C266-4C5A-B0F5-7C43D808F640}">
  <dimension ref="A1:Z45"/>
  <sheetViews>
    <sheetView workbookViewId="0">
      <selection activeCell="I11" sqref="I11"/>
    </sheetView>
  </sheetViews>
  <sheetFormatPr baseColWidth="10" defaultColWidth="8.83203125" defaultRowHeight="15" x14ac:dyDescent="0.2"/>
  <cols>
    <col min="4" max="4" width="18.33203125" bestFit="1" customWidth="1"/>
    <col min="5" max="6" width="18.33203125" customWidth="1"/>
    <col min="9" max="9" width="20.83203125" bestFit="1" customWidth="1"/>
    <col min="18" max="18" width="22" bestFit="1" customWidth="1"/>
    <col min="22" max="22" width="20.1640625" bestFit="1" customWidth="1"/>
    <col min="25" max="25" width="10.1640625" bestFit="1" customWidth="1"/>
  </cols>
  <sheetData>
    <row r="1" spans="1:26" x14ac:dyDescent="0.2">
      <c r="A1" t="s">
        <v>18</v>
      </c>
      <c r="K1" t="s">
        <v>19</v>
      </c>
      <c r="T1" t="s">
        <v>18</v>
      </c>
      <c r="W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2</v>
      </c>
      <c r="X2" t="s">
        <v>21</v>
      </c>
      <c r="Y2" t="s">
        <v>20</v>
      </c>
      <c r="Z2" t="s">
        <v>55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W4" t="s">
        <v>19</v>
      </c>
      <c r="X4" t="s">
        <v>21</v>
      </c>
    </row>
    <row r="5" spans="1:26" x14ac:dyDescent="0.2">
      <c r="A5">
        <v>1</v>
      </c>
      <c r="B5">
        <v>0.10503</v>
      </c>
      <c r="C5">
        <v>6422.3</v>
      </c>
      <c r="D5">
        <v>1199.9000000000001</v>
      </c>
      <c r="E5">
        <f>2*PI()*D5/60</f>
        <v>125.65323416807976</v>
      </c>
      <c r="F5">
        <v>539.55999999999995</v>
      </c>
      <c r="G5">
        <v>328</v>
      </c>
      <c r="H5">
        <v>176.88</v>
      </c>
      <c r="I5">
        <v>1</v>
      </c>
      <c r="K5">
        <v>1</v>
      </c>
      <c r="L5">
        <v>0.10495</v>
      </c>
      <c r="M5">
        <v>3115.4</v>
      </c>
      <c r="N5">
        <v>0.01</v>
      </c>
      <c r="O5" s="1">
        <v>31407000</v>
      </c>
      <c r="P5">
        <v>2.7299999999999998E-3</v>
      </c>
      <c r="Q5">
        <v>85.804000000000002</v>
      </c>
      <c r="R5">
        <v>6000</v>
      </c>
      <c r="T5">
        <v>6422.3</v>
      </c>
      <c r="U5">
        <v>1199.9000000000001</v>
      </c>
      <c r="V5">
        <f>2*PI()*U5/60</f>
        <v>125.65323416807976</v>
      </c>
      <c r="W5">
        <v>6352</v>
      </c>
      <c r="X5">
        <v>1</v>
      </c>
      <c r="Y5">
        <f>AVERAGE(T5,W5)</f>
        <v>6387.15</v>
      </c>
      <c r="Z5">
        <f>STDEV(T5,W5)</f>
        <v>49.709606717414417</v>
      </c>
    </row>
    <row r="6" spans="1:26" x14ac:dyDescent="0.2">
      <c r="A6">
        <v>2</v>
      </c>
      <c r="B6">
        <v>0.10502</v>
      </c>
      <c r="C6">
        <v>5014.3999999999996</v>
      </c>
      <c r="D6">
        <v>895.68</v>
      </c>
      <c r="E6">
        <f t="shared" ref="E6:E45" si="0">2*PI()*D6/60</f>
        <v>93.795390265576856</v>
      </c>
      <c r="F6">
        <v>564.39</v>
      </c>
      <c r="G6">
        <v>245</v>
      </c>
      <c r="H6">
        <v>138.1</v>
      </c>
      <c r="I6">
        <v>1.2430000000000001</v>
      </c>
      <c r="K6">
        <v>2</v>
      </c>
      <c r="L6">
        <v>0.10495</v>
      </c>
      <c r="M6">
        <v>2933.6</v>
      </c>
      <c r="N6">
        <v>1.3396E-2</v>
      </c>
      <c r="O6" s="1">
        <v>22077000</v>
      </c>
      <c r="P6">
        <v>3.6600000000000001E-3</v>
      </c>
      <c r="Q6">
        <v>80.796000000000006</v>
      </c>
      <c r="R6">
        <v>4827</v>
      </c>
      <c r="T6">
        <v>5014.3999999999996</v>
      </c>
      <c r="U6">
        <v>895.68</v>
      </c>
      <c r="V6">
        <f t="shared" ref="V6:V45" si="1">2*PI()*U6/60</f>
        <v>93.795390265576856</v>
      </c>
      <c r="W6">
        <v>4995.8999999999996</v>
      </c>
      <c r="X6">
        <v>2</v>
      </c>
      <c r="Y6">
        <f t="shared" ref="Y6:Y45" si="2">AVERAGE(T6,W6)</f>
        <v>5005.1499999999996</v>
      </c>
      <c r="Z6">
        <f t="shared" ref="Z6:Z45" si="3">STDEV(T6,W6)</f>
        <v>13.08147545195113</v>
      </c>
    </row>
    <row r="7" spans="1:26" x14ac:dyDescent="0.2">
      <c r="A7">
        <v>3</v>
      </c>
      <c r="B7">
        <v>0.10498</v>
      </c>
      <c r="C7">
        <v>3988</v>
      </c>
      <c r="D7">
        <v>668.65</v>
      </c>
      <c r="E7">
        <f t="shared" si="0"/>
        <v>70.02086426076049</v>
      </c>
      <c r="F7">
        <v>601.26</v>
      </c>
      <c r="G7">
        <v>183</v>
      </c>
      <c r="H7">
        <v>109.84</v>
      </c>
      <c r="I7">
        <v>1.5449999999999999</v>
      </c>
      <c r="K7">
        <v>3</v>
      </c>
      <c r="L7">
        <v>0.10494000000000001</v>
      </c>
      <c r="M7">
        <v>2862.4</v>
      </c>
      <c r="N7">
        <v>1.7946E-2</v>
      </c>
      <c r="O7" s="1">
        <v>16080000</v>
      </c>
      <c r="P7">
        <v>4.8999999999999998E-3</v>
      </c>
      <c r="Q7">
        <v>78.834999999999994</v>
      </c>
      <c r="R7">
        <v>3884</v>
      </c>
      <c r="T7">
        <v>3988</v>
      </c>
      <c r="U7">
        <v>668.65</v>
      </c>
      <c r="V7">
        <f t="shared" si="1"/>
        <v>70.02086426076049</v>
      </c>
      <c r="W7">
        <v>4010.4</v>
      </c>
      <c r="X7">
        <v>3</v>
      </c>
      <c r="Y7">
        <f t="shared" si="2"/>
        <v>3999.2</v>
      </c>
      <c r="Z7">
        <f t="shared" si="3"/>
        <v>15.839191898578729</v>
      </c>
    </row>
    <row r="8" spans="1:26" x14ac:dyDescent="0.2">
      <c r="A8">
        <v>4</v>
      </c>
      <c r="B8">
        <v>0.10502</v>
      </c>
      <c r="C8">
        <v>3491.4</v>
      </c>
      <c r="D8">
        <v>499.12</v>
      </c>
      <c r="E8">
        <f t="shared" si="0"/>
        <v>52.267724175324588</v>
      </c>
      <c r="F8">
        <v>705.2</v>
      </c>
      <c r="G8">
        <v>136</v>
      </c>
      <c r="H8">
        <v>96.16</v>
      </c>
      <c r="I8">
        <v>1.921</v>
      </c>
      <c r="K8">
        <v>4</v>
      </c>
      <c r="L8">
        <v>0.10494000000000001</v>
      </c>
      <c r="M8">
        <v>2844.9</v>
      </c>
      <c r="N8">
        <v>2.4039999999999999E-2</v>
      </c>
      <c r="O8" s="1">
        <v>11930000</v>
      </c>
      <c r="P8">
        <v>6.5700000000000003E-3</v>
      </c>
      <c r="Q8">
        <v>78.353999999999999</v>
      </c>
      <c r="R8">
        <v>3125</v>
      </c>
      <c r="T8">
        <v>3491.4</v>
      </c>
      <c r="U8">
        <v>499.12</v>
      </c>
      <c r="V8">
        <f t="shared" si="1"/>
        <v>52.267724175324588</v>
      </c>
      <c r="W8">
        <v>3475.2</v>
      </c>
      <c r="X8">
        <v>4</v>
      </c>
      <c r="Y8">
        <f t="shared" si="2"/>
        <v>3483.3</v>
      </c>
      <c r="Z8">
        <f t="shared" si="3"/>
        <v>11.455129855222262</v>
      </c>
    </row>
    <row r="9" spans="1:26" x14ac:dyDescent="0.2">
      <c r="A9">
        <v>5</v>
      </c>
      <c r="B9">
        <v>0.10488</v>
      </c>
      <c r="C9">
        <v>3210.7</v>
      </c>
      <c r="D9">
        <v>372.56</v>
      </c>
      <c r="E9">
        <f t="shared" si="0"/>
        <v>39.014391967380448</v>
      </c>
      <c r="F9">
        <v>868.79</v>
      </c>
      <c r="G9">
        <v>102</v>
      </c>
      <c r="H9">
        <v>88.427999999999997</v>
      </c>
      <c r="I9">
        <v>2.3860000000000001</v>
      </c>
      <c r="K9">
        <v>5</v>
      </c>
      <c r="L9">
        <v>0.10494000000000001</v>
      </c>
      <c r="M9">
        <v>2839.4</v>
      </c>
      <c r="N9">
        <v>3.2204999999999998E-2</v>
      </c>
      <c r="O9" s="1">
        <v>8888200</v>
      </c>
      <c r="P9">
        <v>8.8000000000000005E-3</v>
      </c>
      <c r="Q9">
        <v>78.200999999999993</v>
      </c>
      <c r="R9">
        <v>2514</v>
      </c>
      <c r="T9">
        <v>3210.7</v>
      </c>
      <c r="U9">
        <v>372.56</v>
      </c>
      <c r="V9">
        <f t="shared" si="1"/>
        <v>39.014391967380448</v>
      </c>
      <c r="W9">
        <v>3239.5</v>
      </c>
      <c r="X9">
        <v>5</v>
      </c>
      <c r="Y9">
        <f t="shared" si="2"/>
        <v>3225.1</v>
      </c>
      <c r="Z9">
        <f t="shared" si="3"/>
        <v>20.364675298172699</v>
      </c>
    </row>
    <row r="10" spans="1:26" x14ac:dyDescent="0.2">
      <c r="A10">
        <v>6</v>
      </c>
      <c r="B10">
        <v>0.10496</v>
      </c>
      <c r="C10">
        <v>3054.9</v>
      </c>
      <c r="D10">
        <v>278.08999999999997</v>
      </c>
      <c r="E10">
        <f t="shared" si="0"/>
        <v>29.121516701226184</v>
      </c>
      <c r="F10">
        <v>1107.4000000000001</v>
      </c>
      <c r="G10">
        <v>76</v>
      </c>
      <c r="H10">
        <v>84.137</v>
      </c>
      <c r="I10">
        <v>2.9670000000000001</v>
      </c>
      <c r="K10">
        <v>6</v>
      </c>
      <c r="L10">
        <v>0.10494000000000001</v>
      </c>
      <c r="M10">
        <v>2841</v>
      </c>
      <c r="N10">
        <v>4.3142E-2</v>
      </c>
      <c r="O10" s="1">
        <v>6638700</v>
      </c>
      <c r="P10">
        <v>1.18E-2</v>
      </c>
      <c r="Q10">
        <v>78.245000000000005</v>
      </c>
      <c r="R10">
        <v>2023</v>
      </c>
      <c r="T10">
        <v>3054.9</v>
      </c>
      <c r="U10">
        <v>278.08999999999997</v>
      </c>
      <c r="V10">
        <f t="shared" si="1"/>
        <v>29.121516701226184</v>
      </c>
      <c r="W10">
        <v>3091.3</v>
      </c>
      <c r="X10">
        <v>6</v>
      </c>
      <c r="Y10">
        <f t="shared" si="2"/>
        <v>3073.1000000000004</v>
      </c>
      <c r="Z10">
        <f t="shared" si="3"/>
        <v>25.738686835190393</v>
      </c>
    </row>
    <row r="11" spans="1:26" x14ac:dyDescent="0.2">
      <c r="A11">
        <v>7</v>
      </c>
      <c r="B11">
        <v>0.10502</v>
      </c>
      <c r="C11">
        <v>2975</v>
      </c>
      <c r="D11">
        <v>207.59</v>
      </c>
      <c r="E11">
        <f t="shared" si="0"/>
        <v>21.738773965290175</v>
      </c>
      <c r="F11">
        <v>1444.7</v>
      </c>
      <c r="G11">
        <v>56.7</v>
      </c>
      <c r="H11">
        <v>81.936000000000007</v>
      </c>
      <c r="I11">
        <v>3.6880000000000002</v>
      </c>
      <c r="K11">
        <v>7</v>
      </c>
      <c r="L11">
        <v>0.10493</v>
      </c>
      <c r="M11">
        <v>2841.8</v>
      </c>
      <c r="N11">
        <v>5.7792999999999997E-2</v>
      </c>
      <c r="O11" s="1">
        <v>4957100</v>
      </c>
      <c r="P11">
        <v>1.5800000000000002E-2</v>
      </c>
      <c r="Q11">
        <v>78.268000000000001</v>
      </c>
      <c r="R11">
        <v>1627</v>
      </c>
      <c r="T11">
        <v>2975</v>
      </c>
      <c r="U11">
        <v>207.59</v>
      </c>
      <c r="V11">
        <f t="shared" si="1"/>
        <v>21.738773965290175</v>
      </c>
      <c r="W11">
        <v>3028.5</v>
      </c>
      <c r="X11">
        <v>7</v>
      </c>
      <c r="Y11">
        <f t="shared" si="2"/>
        <v>3001.75</v>
      </c>
      <c r="Z11">
        <f t="shared" si="3"/>
        <v>37.830212793480293</v>
      </c>
    </row>
    <row r="12" spans="1:26" x14ac:dyDescent="0.2">
      <c r="A12">
        <v>8</v>
      </c>
      <c r="B12">
        <v>0.10491</v>
      </c>
      <c r="C12">
        <v>2919.5</v>
      </c>
      <c r="D12">
        <v>154.97</v>
      </c>
      <c r="E12">
        <f t="shared" si="0"/>
        <v>16.228420450893672</v>
      </c>
      <c r="F12">
        <v>1899.2</v>
      </c>
      <c r="G12">
        <v>42.3</v>
      </c>
      <c r="H12">
        <v>80.406999999999996</v>
      </c>
      <c r="I12">
        <v>4.5830000000000002</v>
      </c>
      <c r="K12">
        <v>8</v>
      </c>
      <c r="L12">
        <v>0.10493</v>
      </c>
      <c r="M12">
        <v>2846.4</v>
      </c>
      <c r="N12">
        <v>7.7420000000000003E-2</v>
      </c>
      <c r="O12" s="1">
        <v>3706300</v>
      </c>
      <c r="P12">
        <v>2.12E-2</v>
      </c>
      <c r="Q12">
        <v>78.394000000000005</v>
      </c>
      <c r="R12">
        <v>1309</v>
      </c>
      <c r="T12">
        <v>2919.5</v>
      </c>
      <c r="U12">
        <v>154.97</v>
      </c>
      <c r="V12">
        <f t="shared" si="1"/>
        <v>16.228420450893672</v>
      </c>
      <c r="W12">
        <v>2978.7</v>
      </c>
      <c r="X12">
        <v>8</v>
      </c>
      <c r="Y12">
        <f t="shared" si="2"/>
        <v>2949.1</v>
      </c>
      <c r="Z12">
        <f t="shared" si="3"/>
        <v>41.860721446243488</v>
      </c>
    </row>
    <row r="13" spans="1:26" x14ac:dyDescent="0.2">
      <c r="A13">
        <v>9</v>
      </c>
      <c r="B13">
        <v>0.10489</v>
      </c>
      <c r="C13">
        <v>2879.4</v>
      </c>
      <c r="D13">
        <v>115.69</v>
      </c>
      <c r="E13">
        <f t="shared" si="0"/>
        <v>12.115028469793439</v>
      </c>
      <c r="F13">
        <v>2509.1</v>
      </c>
      <c r="G13">
        <v>31.6</v>
      </c>
      <c r="H13">
        <v>79.302999999999997</v>
      </c>
      <c r="I13">
        <v>5.6970000000000001</v>
      </c>
      <c r="K13">
        <v>9</v>
      </c>
      <c r="L13">
        <v>0.10493</v>
      </c>
      <c r="M13">
        <v>2847.8</v>
      </c>
      <c r="N13">
        <v>0.10371</v>
      </c>
      <c r="O13" s="1">
        <v>2768100</v>
      </c>
      <c r="P13">
        <v>2.8299999999999999E-2</v>
      </c>
      <c r="Q13">
        <v>78.433000000000007</v>
      </c>
      <c r="R13">
        <v>1053</v>
      </c>
      <c r="T13">
        <v>2879.4</v>
      </c>
      <c r="U13">
        <v>115.69</v>
      </c>
      <c r="V13">
        <f t="shared" si="1"/>
        <v>12.115028469793439</v>
      </c>
      <c r="W13">
        <v>2945.6</v>
      </c>
      <c r="X13">
        <v>9</v>
      </c>
      <c r="Y13">
        <f t="shared" si="2"/>
        <v>2912.5</v>
      </c>
      <c r="Z13">
        <f t="shared" si="3"/>
        <v>46.810468914549318</v>
      </c>
    </row>
    <row r="14" spans="1:26" x14ac:dyDescent="0.2">
      <c r="A14">
        <v>10</v>
      </c>
      <c r="B14">
        <v>0.10496</v>
      </c>
      <c r="C14">
        <v>2859</v>
      </c>
      <c r="D14">
        <v>86.366</v>
      </c>
      <c r="E14">
        <f t="shared" si="0"/>
        <v>9.0442263706645356</v>
      </c>
      <c r="F14">
        <v>3337.2</v>
      </c>
      <c r="G14">
        <v>23.6</v>
      </c>
      <c r="H14">
        <v>78.741</v>
      </c>
      <c r="I14">
        <v>7.08</v>
      </c>
      <c r="K14">
        <v>10</v>
      </c>
      <c r="L14">
        <v>0.10493</v>
      </c>
      <c r="M14">
        <v>2850.4</v>
      </c>
      <c r="N14">
        <v>0.13893</v>
      </c>
      <c r="O14" s="1">
        <v>2068200</v>
      </c>
      <c r="P14">
        <v>3.7999999999999999E-2</v>
      </c>
      <c r="Q14">
        <v>78.504000000000005</v>
      </c>
      <c r="R14">
        <v>847.4</v>
      </c>
      <c r="T14">
        <v>2859</v>
      </c>
      <c r="U14">
        <v>86.366</v>
      </c>
      <c r="V14">
        <f t="shared" si="1"/>
        <v>9.0442263706645356</v>
      </c>
      <c r="W14">
        <v>2921.6</v>
      </c>
      <c r="X14">
        <v>10</v>
      </c>
      <c r="Y14">
        <f t="shared" si="2"/>
        <v>2890.3</v>
      </c>
      <c r="Z14">
        <f t="shared" si="3"/>
        <v>44.264884502277809</v>
      </c>
    </row>
    <row r="15" spans="1:26" x14ac:dyDescent="0.2">
      <c r="A15">
        <v>11</v>
      </c>
      <c r="B15">
        <v>0.10494000000000001</v>
      </c>
      <c r="C15">
        <v>2851.5</v>
      </c>
      <c r="D15">
        <v>64.472999999999999</v>
      </c>
      <c r="E15">
        <f t="shared" si="0"/>
        <v>6.7515967718298242</v>
      </c>
      <c r="F15">
        <v>4458.7</v>
      </c>
      <c r="G15">
        <v>17.600000000000001</v>
      </c>
      <c r="H15">
        <v>78.536000000000001</v>
      </c>
      <c r="I15">
        <v>8.8019999999999996</v>
      </c>
      <c r="K15">
        <v>11</v>
      </c>
      <c r="L15">
        <v>0.10493</v>
      </c>
      <c r="M15">
        <v>2853.2</v>
      </c>
      <c r="N15">
        <v>0.18612000000000001</v>
      </c>
      <c r="O15" s="1">
        <v>1545400</v>
      </c>
      <c r="P15">
        <v>5.0799999999999998E-2</v>
      </c>
      <c r="Q15">
        <v>78.581999999999994</v>
      </c>
      <c r="R15">
        <v>681.7</v>
      </c>
      <c r="T15">
        <v>2851.5</v>
      </c>
      <c r="U15">
        <v>64.472999999999999</v>
      </c>
      <c r="V15">
        <f t="shared" si="1"/>
        <v>6.7515967718298242</v>
      </c>
      <c r="W15">
        <v>2949.9</v>
      </c>
      <c r="X15">
        <v>11</v>
      </c>
      <c r="Y15">
        <f t="shared" si="2"/>
        <v>2900.7</v>
      </c>
      <c r="Z15">
        <f t="shared" si="3"/>
        <v>69.579307268756338</v>
      </c>
    </row>
    <row r="16" spans="1:26" x14ac:dyDescent="0.2">
      <c r="A16">
        <v>12</v>
      </c>
      <c r="B16">
        <v>0.10498</v>
      </c>
      <c r="C16">
        <v>2885.1</v>
      </c>
      <c r="D16">
        <v>48.128999999999998</v>
      </c>
      <c r="E16">
        <f t="shared" si="0"/>
        <v>5.040057094154105</v>
      </c>
      <c r="F16">
        <v>6043.1</v>
      </c>
      <c r="G16">
        <v>13.1</v>
      </c>
      <c r="H16">
        <v>79.459999999999994</v>
      </c>
      <c r="I16">
        <v>10.94</v>
      </c>
      <c r="K16">
        <v>12</v>
      </c>
      <c r="L16">
        <v>0.10493</v>
      </c>
      <c r="M16">
        <v>2859.9</v>
      </c>
      <c r="N16">
        <v>0.24933</v>
      </c>
      <c r="O16" s="1">
        <v>1156300</v>
      </c>
      <c r="P16">
        <v>6.8099999999999994E-2</v>
      </c>
      <c r="Q16">
        <v>78.766999999999996</v>
      </c>
      <c r="R16">
        <v>548.5</v>
      </c>
      <c r="T16">
        <v>2885.1</v>
      </c>
      <c r="U16">
        <v>48.128999999999998</v>
      </c>
      <c r="V16">
        <f t="shared" si="1"/>
        <v>5.040057094154105</v>
      </c>
      <c r="W16">
        <v>2980.3</v>
      </c>
      <c r="X16">
        <v>12</v>
      </c>
      <c r="Y16">
        <f t="shared" si="2"/>
        <v>2932.7</v>
      </c>
      <c r="Z16">
        <f t="shared" si="3"/>
        <v>67.316565568959518</v>
      </c>
    </row>
    <row r="17" spans="1:26" x14ac:dyDescent="0.2">
      <c r="A17">
        <v>13</v>
      </c>
      <c r="B17">
        <v>0.10493</v>
      </c>
      <c r="C17">
        <v>2892.8</v>
      </c>
      <c r="D17">
        <v>35.927999999999997</v>
      </c>
      <c r="E17">
        <f t="shared" si="0"/>
        <v>3.7623713619391359</v>
      </c>
      <c r="F17">
        <v>8117</v>
      </c>
      <c r="G17">
        <v>9.82</v>
      </c>
      <c r="H17">
        <v>79.673000000000002</v>
      </c>
      <c r="I17">
        <v>13.6</v>
      </c>
      <c r="K17">
        <v>13</v>
      </c>
      <c r="L17">
        <v>0.10492</v>
      </c>
      <c r="M17">
        <v>2864.7</v>
      </c>
      <c r="N17">
        <v>0.33400000000000002</v>
      </c>
      <c r="O17" s="1">
        <v>864640</v>
      </c>
      <c r="P17">
        <v>9.1200000000000003E-2</v>
      </c>
      <c r="Q17">
        <v>78.899000000000001</v>
      </c>
      <c r="R17">
        <v>441.4</v>
      </c>
      <c r="T17">
        <v>2892.8</v>
      </c>
      <c r="U17">
        <v>35.927999999999997</v>
      </c>
      <c r="V17">
        <f t="shared" si="1"/>
        <v>3.7623713619391359</v>
      </c>
      <c r="W17">
        <v>2936.5</v>
      </c>
      <c r="X17">
        <v>13</v>
      </c>
      <c r="Y17">
        <f t="shared" si="2"/>
        <v>2914.65</v>
      </c>
      <c r="Z17">
        <f t="shared" si="3"/>
        <v>30.900566337851998</v>
      </c>
    </row>
    <row r="18" spans="1:26" x14ac:dyDescent="0.2">
      <c r="A18">
        <v>14</v>
      </c>
      <c r="B18">
        <v>0.10494000000000001</v>
      </c>
      <c r="C18">
        <v>2893.8</v>
      </c>
      <c r="D18">
        <v>26.82</v>
      </c>
      <c r="E18">
        <f t="shared" si="0"/>
        <v>2.8085838323092749</v>
      </c>
      <c r="F18">
        <v>10878</v>
      </c>
      <c r="G18">
        <v>7.33</v>
      </c>
      <c r="H18">
        <v>79.700999999999993</v>
      </c>
      <c r="I18">
        <v>16.899999999999999</v>
      </c>
      <c r="K18">
        <v>14</v>
      </c>
      <c r="L18">
        <v>0.10493</v>
      </c>
      <c r="M18">
        <v>2870.2</v>
      </c>
      <c r="N18">
        <v>0.44744</v>
      </c>
      <c r="O18" s="1">
        <v>646690</v>
      </c>
      <c r="P18">
        <v>0.122</v>
      </c>
      <c r="Q18">
        <v>79.051000000000002</v>
      </c>
      <c r="R18">
        <v>354.9</v>
      </c>
      <c r="T18">
        <v>2893.8</v>
      </c>
      <c r="U18">
        <v>26.82</v>
      </c>
      <c r="V18">
        <f t="shared" si="1"/>
        <v>2.8085838323092749</v>
      </c>
      <c r="W18">
        <v>2973.1</v>
      </c>
      <c r="X18">
        <v>14</v>
      </c>
      <c r="Y18">
        <f t="shared" si="2"/>
        <v>2933.45</v>
      </c>
      <c r="Z18">
        <f t="shared" si="3"/>
        <v>56.073567748093026</v>
      </c>
    </row>
    <row r="19" spans="1:26" x14ac:dyDescent="0.2">
      <c r="A19">
        <v>15</v>
      </c>
      <c r="B19">
        <v>0.10492</v>
      </c>
      <c r="C19">
        <v>2923.6</v>
      </c>
      <c r="D19">
        <v>20.02</v>
      </c>
      <c r="E19">
        <f t="shared" si="0"/>
        <v>2.0964894974955883</v>
      </c>
      <c r="F19">
        <v>14721</v>
      </c>
      <c r="G19">
        <v>5.47</v>
      </c>
      <c r="H19">
        <v>80.52</v>
      </c>
      <c r="I19">
        <v>21.01</v>
      </c>
      <c r="K19">
        <v>15</v>
      </c>
      <c r="L19">
        <v>0.10493</v>
      </c>
      <c r="M19">
        <v>2872.2</v>
      </c>
      <c r="N19">
        <v>0.59938999999999998</v>
      </c>
      <c r="O19" s="1">
        <v>483070</v>
      </c>
      <c r="P19">
        <v>0.16400000000000001</v>
      </c>
      <c r="Q19">
        <v>79.105000000000004</v>
      </c>
      <c r="R19">
        <v>285.5</v>
      </c>
      <c r="T19">
        <v>2923.6</v>
      </c>
      <c r="U19">
        <v>20.02</v>
      </c>
      <c r="V19">
        <f t="shared" si="1"/>
        <v>2.0964894974955883</v>
      </c>
      <c r="W19">
        <v>2962.4</v>
      </c>
      <c r="X19">
        <v>15</v>
      </c>
      <c r="Y19">
        <f t="shared" si="2"/>
        <v>2943</v>
      </c>
      <c r="Z19">
        <f t="shared" si="3"/>
        <v>27.435743110038175</v>
      </c>
    </row>
    <row r="20" spans="1:26" x14ac:dyDescent="0.2">
      <c r="A20">
        <v>16</v>
      </c>
      <c r="B20">
        <v>0.10495</v>
      </c>
      <c r="C20">
        <v>2940.2</v>
      </c>
      <c r="D20">
        <v>14.945</v>
      </c>
      <c r="E20">
        <f t="shared" si="0"/>
        <v>1.5650367402633154</v>
      </c>
      <c r="F20">
        <v>19834</v>
      </c>
      <c r="G20">
        <v>4.08</v>
      </c>
      <c r="H20">
        <v>80.978999999999999</v>
      </c>
      <c r="I20">
        <v>26.11</v>
      </c>
      <c r="K20">
        <v>16</v>
      </c>
      <c r="L20">
        <v>0.10492</v>
      </c>
      <c r="M20">
        <v>2882.1</v>
      </c>
      <c r="N20">
        <v>0.80296000000000001</v>
      </c>
      <c r="O20" s="1">
        <v>361850</v>
      </c>
      <c r="P20">
        <v>0.219</v>
      </c>
      <c r="Q20">
        <v>79.378</v>
      </c>
      <c r="R20">
        <v>229.8</v>
      </c>
      <c r="T20">
        <v>2940.2</v>
      </c>
      <c r="U20">
        <v>14.945</v>
      </c>
      <c r="V20">
        <f t="shared" si="1"/>
        <v>1.5650367402633154</v>
      </c>
      <c r="W20">
        <v>2944.4</v>
      </c>
      <c r="X20">
        <v>16</v>
      </c>
      <c r="Y20">
        <f t="shared" si="2"/>
        <v>2942.3</v>
      </c>
      <c r="Z20">
        <f t="shared" si="3"/>
        <v>2.9698484809836927</v>
      </c>
    </row>
    <row r="21" spans="1:26" x14ac:dyDescent="0.2">
      <c r="A21">
        <v>17</v>
      </c>
      <c r="B21">
        <v>0.10496</v>
      </c>
      <c r="C21">
        <v>2910.9</v>
      </c>
      <c r="D21">
        <v>11.156000000000001</v>
      </c>
      <c r="E21">
        <f t="shared" si="0"/>
        <v>1.1682535881149245</v>
      </c>
      <c r="F21">
        <v>26304</v>
      </c>
      <c r="G21">
        <v>3.05</v>
      </c>
      <c r="H21">
        <v>80.171999999999997</v>
      </c>
      <c r="I21">
        <v>32.450000000000003</v>
      </c>
      <c r="K21">
        <v>17</v>
      </c>
      <c r="L21">
        <v>0.10493</v>
      </c>
      <c r="M21">
        <v>2890</v>
      </c>
      <c r="N21">
        <v>1.0757000000000001</v>
      </c>
      <c r="O21" s="1">
        <v>270850</v>
      </c>
      <c r="P21">
        <v>0.29399999999999998</v>
      </c>
      <c r="Q21">
        <v>79.594999999999999</v>
      </c>
      <c r="R21">
        <v>184.8</v>
      </c>
      <c r="T21">
        <v>2910.9</v>
      </c>
      <c r="U21">
        <v>11.156000000000001</v>
      </c>
      <c r="V21">
        <f t="shared" si="1"/>
        <v>1.1682535881149245</v>
      </c>
      <c r="W21">
        <v>2918.9</v>
      </c>
      <c r="X21">
        <v>17</v>
      </c>
      <c r="Y21">
        <f t="shared" si="2"/>
        <v>2914.9</v>
      </c>
      <c r="Z21">
        <f t="shared" si="3"/>
        <v>5.6568542494923806</v>
      </c>
    </row>
    <row r="22" spans="1:26" x14ac:dyDescent="0.2">
      <c r="A22">
        <v>18</v>
      </c>
      <c r="B22">
        <v>0.10493</v>
      </c>
      <c r="C22">
        <v>2931.4</v>
      </c>
      <c r="D22">
        <v>8.3278999999999996</v>
      </c>
      <c r="E22">
        <f t="shared" si="0"/>
        <v>0.87209564866101452</v>
      </c>
      <c r="F22">
        <v>35485</v>
      </c>
      <c r="G22">
        <v>2.2799999999999998</v>
      </c>
      <c r="H22">
        <v>80.734999999999999</v>
      </c>
      <c r="I22">
        <v>40.340000000000003</v>
      </c>
      <c r="K22">
        <v>18</v>
      </c>
      <c r="L22">
        <v>0.10492</v>
      </c>
      <c r="M22">
        <v>2899.3</v>
      </c>
      <c r="N22">
        <v>1.4410000000000001</v>
      </c>
      <c r="O22" s="1">
        <v>202840</v>
      </c>
      <c r="P22">
        <v>0.39400000000000002</v>
      </c>
      <c r="Q22">
        <v>79.850999999999999</v>
      </c>
      <c r="R22">
        <v>148.80000000000001</v>
      </c>
      <c r="T22">
        <v>2931.4</v>
      </c>
      <c r="U22">
        <v>8.3278999999999996</v>
      </c>
      <c r="V22">
        <f t="shared" si="1"/>
        <v>0.87209564866101452</v>
      </c>
      <c r="W22">
        <v>2967.4</v>
      </c>
      <c r="X22">
        <v>18</v>
      </c>
      <c r="Y22">
        <f t="shared" si="2"/>
        <v>2949.4</v>
      </c>
      <c r="Z22">
        <f t="shared" si="3"/>
        <v>25.45584412271571</v>
      </c>
    </row>
    <row r="23" spans="1:26" x14ac:dyDescent="0.2">
      <c r="A23">
        <v>19</v>
      </c>
      <c r="B23">
        <v>0.10495</v>
      </c>
      <c r="C23">
        <v>2944.8</v>
      </c>
      <c r="D23">
        <v>6.2165999999999997</v>
      </c>
      <c r="E23">
        <f t="shared" si="0"/>
        <v>0.65100082967687689</v>
      </c>
      <c r="F23">
        <v>47754</v>
      </c>
      <c r="G23">
        <v>1.7</v>
      </c>
      <c r="H23">
        <v>81.103999999999999</v>
      </c>
      <c r="I23">
        <v>50.14</v>
      </c>
      <c r="K23">
        <v>19</v>
      </c>
      <c r="L23">
        <v>0.10493</v>
      </c>
      <c r="M23">
        <v>2912.9</v>
      </c>
      <c r="N23">
        <v>1.9302999999999999</v>
      </c>
      <c r="O23" s="1">
        <v>152130</v>
      </c>
      <c r="P23">
        <v>0.52700000000000002</v>
      </c>
      <c r="Q23">
        <v>80.225999999999999</v>
      </c>
      <c r="R23">
        <v>119.6</v>
      </c>
      <c r="T23">
        <v>2944.8</v>
      </c>
      <c r="U23">
        <v>6.2165999999999997</v>
      </c>
      <c r="V23">
        <f t="shared" si="1"/>
        <v>0.65100082967687689</v>
      </c>
      <c r="W23">
        <v>2957.6</v>
      </c>
      <c r="X23">
        <v>19</v>
      </c>
      <c r="Y23">
        <f t="shared" si="2"/>
        <v>2951.2</v>
      </c>
      <c r="Z23">
        <f t="shared" si="3"/>
        <v>9.0509667991876164</v>
      </c>
    </row>
    <row r="24" spans="1:26" x14ac:dyDescent="0.2">
      <c r="A24">
        <v>20</v>
      </c>
      <c r="B24">
        <v>0.10495</v>
      </c>
      <c r="C24">
        <v>2947.7</v>
      </c>
      <c r="D24">
        <v>4.6406000000000001</v>
      </c>
      <c r="E24">
        <f t="shared" si="0"/>
        <v>0.48596249560829313</v>
      </c>
      <c r="F24">
        <v>64036</v>
      </c>
      <c r="G24">
        <v>1.27</v>
      </c>
      <c r="H24">
        <v>81.183999999999997</v>
      </c>
      <c r="I24">
        <v>62.32</v>
      </c>
      <c r="K24">
        <v>20</v>
      </c>
      <c r="L24">
        <v>0.10492</v>
      </c>
      <c r="M24">
        <v>2919.3</v>
      </c>
      <c r="N24">
        <v>2.5859000000000001</v>
      </c>
      <c r="O24" s="1">
        <v>113810</v>
      </c>
      <c r="P24">
        <v>0.70599999999999996</v>
      </c>
      <c r="Q24">
        <v>80.402000000000001</v>
      </c>
      <c r="R24">
        <v>96.27</v>
      </c>
      <c r="T24">
        <v>2947.7</v>
      </c>
      <c r="U24">
        <v>4.6406000000000001</v>
      </c>
      <c r="V24">
        <f t="shared" si="1"/>
        <v>0.48596249560829313</v>
      </c>
      <c r="W24">
        <v>2943.6</v>
      </c>
      <c r="X24">
        <v>20</v>
      </c>
      <c r="Y24">
        <f t="shared" si="2"/>
        <v>2945.6499999999996</v>
      </c>
      <c r="Z24">
        <f t="shared" si="3"/>
        <v>2.8991378028647805</v>
      </c>
    </row>
    <row r="25" spans="1:26" x14ac:dyDescent="0.2">
      <c r="A25">
        <v>21</v>
      </c>
      <c r="B25">
        <v>0.10494000000000001</v>
      </c>
      <c r="C25">
        <v>2951.1</v>
      </c>
      <c r="D25">
        <v>3.4641000000000002</v>
      </c>
      <c r="E25">
        <f t="shared" si="0"/>
        <v>0.36275970371001343</v>
      </c>
      <c r="F25">
        <v>85882</v>
      </c>
      <c r="G25" s="1">
        <v>0.94599999999999995</v>
      </c>
      <c r="H25">
        <v>81.278999999999996</v>
      </c>
      <c r="I25">
        <v>77.459999999999994</v>
      </c>
      <c r="K25">
        <v>21</v>
      </c>
      <c r="L25">
        <v>0.10493</v>
      </c>
      <c r="M25">
        <v>2930.2</v>
      </c>
      <c r="N25">
        <v>3.4641000000000002</v>
      </c>
      <c r="O25" s="1">
        <v>85273</v>
      </c>
      <c r="P25">
        <v>0.94599999999999995</v>
      </c>
      <c r="Q25">
        <v>80.700999999999993</v>
      </c>
      <c r="R25">
        <v>77.38</v>
      </c>
      <c r="T25">
        <v>2951.1</v>
      </c>
      <c r="U25">
        <v>3.4641000000000002</v>
      </c>
      <c r="V25">
        <f t="shared" si="1"/>
        <v>0.36275970371001343</v>
      </c>
      <c r="W25">
        <v>2930.2</v>
      </c>
      <c r="X25">
        <v>21</v>
      </c>
      <c r="Y25">
        <f t="shared" si="2"/>
        <v>2940.6499999999996</v>
      </c>
      <c r="Z25">
        <f t="shared" si="3"/>
        <v>14.778531726798908</v>
      </c>
    </row>
    <row r="26" spans="1:26" x14ac:dyDescent="0.2">
      <c r="A26">
        <v>22</v>
      </c>
      <c r="B26">
        <v>0.10495</v>
      </c>
      <c r="C26">
        <v>2942.9</v>
      </c>
      <c r="D26">
        <v>2.5859000000000001</v>
      </c>
      <c r="E26">
        <f t="shared" si="0"/>
        <v>0.27079481476392819</v>
      </c>
      <c r="F26" s="1">
        <v>114730</v>
      </c>
      <c r="G26" s="1">
        <v>0.70599999999999996</v>
      </c>
      <c r="H26">
        <v>81.052999999999997</v>
      </c>
      <c r="I26">
        <v>96.28</v>
      </c>
      <c r="K26">
        <v>22</v>
      </c>
      <c r="L26">
        <v>0.10492</v>
      </c>
      <c r="M26">
        <v>2943.6</v>
      </c>
      <c r="N26">
        <v>4.6405000000000003</v>
      </c>
      <c r="O26">
        <v>63948</v>
      </c>
      <c r="P26">
        <v>1.27</v>
      </c>
      <c r="Q26">
        <v>81.072999999999993</v>
      </c>
      <c r="R26">
        <v>62.32</v>
      </c>
      <c r="T26">
        <v>2942.9</v>
      </c>
      <c r="U26">
        <v>2.5859000000000001</v>
      </c>
      <c r="V26">
        <f t="shared" si="1"/>
        <v>0.27079481476392819</v>
      </c>
      <c r="W26">
        <v>2919.3</v>
      </c>
      <c r="X26">
        <v>22</v>
      </c>
      <c r="Y26">
        <f t="shared" si="2"/>
        <v>2931.1000000000004</v>
      </c>
      <c r="Z26">
        <f t="shared" si="3"/>
        <v>16.687720036002457</v>
      </c>
    </row>
    <row r="27" spans="1:26" x14ac:dyDescent="0.2">
      <c r="A27">
        <v>23</v>
      </c>
      <c r="B27">
        <v>0.10496</v>
      </c>
      <c r="C27">
        <v>2937.2</v>
      </c>
      <c r="D27">
        <v>1.9302999999999999</v>
      </c>
      <c r="E27">
        <f t="shared" si="0"/>
        <v>0.20214054330747927</v>
      </c>
      <c r="F27" s="1">
        <v>153390</v>
      </c>
      <c r="G27" s="1">
        <v>0.52700000000000002</v>
      </c>
      <c r="H27">
        <v>80.894999999999996</v>
      </c>
      <c r="I27">
        <v>119.7</v>
      </c>
      <c r="K27">
        <v>23</v>
      </c>
      <c r="L27">
        <v>0.10494000000000001</v>
      </c>
      <c r="M27">
        <v>2957.6</v>
      </c>
      <c r="N27">
        <v>6.2164999999999999</v>
      </c>
      <c r="O27">
        <v>47962</v>
      </c>
      <c r="P27">
        <v>1.7</v>
      </c>
      <c r="Q27">
        <v>81.456000000000003</v>
      </c>
      <c r="R27">
        <v>50.18</v>
      </c>
      <c r="T27">
        <v>2937.2</v>
      </c>
      <c r="U27">
        <v>1.9302999999999999</v>
      </c>
      <c r="V27">
        <f t="shared" si="1"/>
        <v>0.20214054330747927</v>
      </c>
      <c r="W27">
        <v>2912.9</v>
      </c>
      <c r="X27">
        <v>23</v>
      </c>
      <c r="Y27">
        <f t="shared" si="2"/>
        <v>2925.05</v>
      </c>
      <c r="Z27">
        <f t="shared" si="3"/>
        <v>17.182694782832915</v>
      </c>
    </row>
    <row r="28" spans="1:26" x14ac:dyDescent="0.2">
      <c r="A28">
        <v>24</v>
      </c>
      <c r="B28">
        <v>0.10494000000000001</v>
      </c>
      <c r="C28">
        <v>2925.2</v>
      </c>
      <c r="D28">
        <v>1.4410000000000001</v>
      </c>
      <c r="E28">
        <f t="shared" si="0"/>
        <v>0.15090116712742974</v>
      </c>
      <c r="F28" s="1">
        <v>204650</v>
      </c>
      <c r="G28" s="1">
        <v>0.39400000000000002</v>
      </c>
      <c r="H28">
        <v>80.566000000000003</v>
      </c>
      <c r="I28">
        <v>148.69999999999999</v>
      </c>
      <c r="K28">
        <v>24</v>
      </c>
      <c r="L28">
        <v>0.10494000000000001</v>
      </c>
      <c r="M28">
        <v>2967.4</v>
      </c>
      <c r="N28">
        <v>8.3277999999999999</v>
      </c>
      <c r="O28">
        <v>35922</v>
      </c>
      <c r="P28">
        <v>2.2799999999999998</v>
      </c>
      <c r="Q28">
        <v>81.727999999999994</v>
      </c>
      <c r="R28">
        <v>40.299999999999997</v>
      </c>
      <c r="T28">
        <v>2925.2</v>
      </c>
      <c r="U28">
        <v>1.4410000000000001</v>
      </c>
      <c r="V28">
        <f t="shared" si="1"/>
        <v>0.15090116712742974</v>
      </c>
      <c r="W28">
        <v>2899.3</v>
      </c>
      <c r="X28">
        <v>24</v>
      </c>
      <c r="Y28">
        <f t="shared" si="2"/>
        <v>2912.25</v>
      </c>
      <c r="Z28">
        <f t="shared" si="3"/>
        <v>18.314065632731324</v>
      </c>
    </row>
    <row r="29" spans="1:26" x14ac:dyDescent="0.2">
      <c r="A29">
        <v>25</v>
      </c>
      <c r="B29">
        <v>0.10496</v>
      </c>
      <c r="C29">
        <v>2907.3</v>
      </c>
      <c r="D29">
        <v>1.0757000000000001</v>
      </c>
      <c r="E29">
        <f t="shared" si="0"/>
        <v>0.11264704058221803</v>
      </c>
      <c r="F29" s="1">
        <v>272470</v>
      </c>
      <c r="G29" s="1">
        <v>0.29399999999999998</v>
      </c>
      <c r="H29" s="1">
        <v>80.072000000000003</v>
      </c>
      <c r="I29">
        <v>184.9</v>
      </c>
      <c r="K29">
        <v>25</v>
      </c>
      <c r="L29">
        <v>0.10494000000000001</v>
      </c>
      <c r="M29">
        <v>2918.9</v>
      </c>
      <c r="N29">
        <v>11.156000000000001</v>
      </c>
      <c r="O29">
        <v>26377</v>
      </c>
      <c r="P29">
        <v>3.05</v>
      </c>
      <c r="Q29">
        <v>80.391999999999996</v>
      </c>
      <c r="R29">
        <v>32.46</v>
      </c>
      <c r="T29">
        <v>2907.3</v>
      </c>
      <c r="U29">
        <v>1.0757000000000001</v>
      </c>
      <c r="V29">
        <f t="shared" si="1"/>
        <v>0.11264704058221803</v>
      </c>
      <c r="W29">
        <v>2890</v>
      </c>
      <c r="X29">
        <v>25</v>
      </c>
      <c r="Y29">
        <f t="shared" si="2"/>
        <v>2898.65</v>
      </c>
      <c r="Z29">
        <f t="shared" si="3"/>
        <v>12.232947314527401</v>
      </c>
    </row>
    <row r="30" spans="1:26" x14ac:dyDescent="0.2">
      <c r="A30">
        <v>26</v>
      </c>
      <c r="B30">
        <v>0.10494000000000001</v>
      </c>
      <c r="C30">
        <v>2896.1</v>
      </c>
      <c r="D30">
        <v>0.80296000000000001</v>
      </c>
      <c r="E30">
        <f t="shared" si="0"/>
        <v>8.408577457088201E-2</v>
      </c>
      <c r="F30" s="1">
        <v>363600</v>
      </c>
      <c r="G30" s="1">
        <v>0.219</v>
      </c>
      <c r="H30" s="1">
        <v>79.763000000000005</v>
      </c>
      <c r="I30">
        <v>229.8</v>
      </c>
      <c r="K30">
        <v>26</v>
      </c>
      <c r="L30">
        <v>0.10493</v>
      </c>
      <c r="M30">
        <v>2944.4</v>
      </c>
      <c r="N30">
        <v>14.945</v>
      </c>
      <c r="O30">
        <v>19862</v>
      </c>
      <c r="P30">
        <v>4.08</v>
      </c>
      <c r="Q30">
        <v>81.093999999999994</v>
      </c>
      <c r="R30">
        <v>26.21</v>
      </c>
      <c r="T30">
        <v>2896.1</v>
      </c>
      <c r="U30">
        <v>0.80296000000000001</v>
      </c>
      <c r="V30">
        <f t="shared" si="1"/>
        <v>8.408577457088201E-2</v>
      </c>
      <c r="W30">
        <v>2882.1</v>
      </c>
      <c r="X30">
        <v>26</v>
      </c>
      <c r="Y30">
        <f t="shared" si="2"/>
        <v>2889.1</v>
      </c>
      <c r="Z30">
        <f t="shared" si="3"/>
        <v>9.8994949366116654</v>
      </c>
    </row>
    <row r="31" spans="1:26" x14ac:dyDescent="0.2">
      <c r="A31">
        <v>27</v>
      </c>
      <c r="B31">
        <v>0.10495</v>
      </c>
      <c r="C31">
        <v>2889.6</v>
      </c>
      <c r="D31">
        <v>0.59940000000000004</v>
      </c>
      <c r="E31">
        <f t="shared" si="0"/>
        <v>6.2769021218724061E-2</v>
      </c>
      <c r="F31" s="1">
        <v>485990</v>
      </c>
      <c r="G31" s="1">
        <v>0.16400000000000001</v>
      </c>
      <c r="H31" s="1">
        <v>79.582999999999998</v>
      </c>
      <c r="I31">
        <v>285.60000000000002</v>
      </c>
      <c r="K31">
        <v>27</v>
      </c>
      <c r="L31">
        <v>0.10493</v>
      </c>
      <c r="M31">
        <v>2962.4</v>
      </c>
      <c r="N31">
        <v>20.02</v>
      </c>
      <c r="O31">
        <v>14917</v>
      </c>
      <c r="P31">
        <v>5.47</v>
      </c>
      <c r="Q31">
        <v>81.59</v>
      </c>
      <c r="R31">
        <v>21.09</v>
      </c>
      <c r="T31">
        <v>2889.6</v>
      </c>
      <c r="U31">
        <v>0.59940000000000004</v>
      </c>
      <c r="V31">
        <f t="shared" si="1"/>
        <v>6.2769021218724061E-2</v>
      </c>
      <c r="W31">
        <v>2872.2</v>
      </c>
      <c r="X31">
        <v>27</v>
      </c>
      <c r="Y31">
        <f t="shared" si="2"/>
        <v>2880.8999999999996</v>
      </c>
      <c r="Z31">
        <f t="shared" si="3"/>
        <v>12.303657992645991</v>
      </c>
    </row>
    <row r="32" spans="1:26" x14ac:dyDescent="0.2">
      <c r="A32">
        <v>28</v>
      </c>
      <c r="B32">
        <v>0.10494000000000001</v>
      </c>
      <c r="C32">
        <v>2880.6</v>
      </c>
      <c r="D32">
        <v>0.44744</v>
      </c>
      <c r="E32">
        <f t="shared" si="0"/>
        <v>4.6855807230740565E-2</v>
      </c>
      <c r="F32" s="1">
        <v>649020</v>
      </c>
      <c r="G32" s="1">
        <v>0.122</v>
      </c>
      <c r="H32" s="1">
        <v>79.335999999999999</v>
      </c>
      <c r="I32">
        <v>355</v>
      </c>
      <c r="K32">
        <v>28</v>
      </c>
      <c r="L32">
        <v>0.10494000000000001</v>
      </c>
      <c r="M32">
        <v>2973.1</v>
      </c>
      <c r="N32">
        <v>26.818999999999999</v>
      </c>
      <c r="O32">
        <v>11176</v>
      </c>
      <c r="P32">
        <v>7.33</v>
      </c>
      <c r="Q32">
        <v>81.882999999999996</v>
      </c>
      <c r="R32">
        <v>16.97</v>
      </c>
      <c r="T32">
        <v>2880.6</v>
      </c>
      <c r="U32">
        <v>0.44744</v>
      </c>
      <c r="V32">
        <f t="shared" si="1"/>
        <v>4.6855807230740565E-2</v>
      </c>
      <c r="W32">
        <v>2870.2</v>
      </c>
      <c r="X32">
        <v>28</v>
      </c>
      <c r="Y32">
        <f t="shared" si="2"/>
        <v>2875.3999999999996</v>
      </c>
      <c r="Z32">
        <f t="shared" si="3"/>
        <v>7.3539105243401588</v>
      </c>
    </row>
    <row r="33" spans="1:26" x14ac:dyDescent="0.2">
      <c r="A33">
        <v>29</v>
      </c>
      <c r="B33">
        <v>0.10494000000000001</v>
      </c>
      <c r="C33">
        <v>2877.8</v>
      </c>
      <c r="D33">
        <v>0.33400999999999997</v>
      </c>
      <c r="E33">
        <f t="shared" si="0"/>
        <v>3.4977445407517557E-2</v>
      </c>
      <c r="F33" s="1">
        <v>868600</v>
      </c>
      <c r="G33" s="1">
        <v>9.1300000000000006E-2</v>
      </c>
      <c r="H33" s="1">
        <v>79.260000000000005</v>
      </c>
      <c r="I33">
        <v>441.3</v>
      </c>
      <c r="K33">
        <v>29</v>
      </c>
      <c r="L33">
        <v>0.10493</v>
      </c>
      <c r="M33">
        <v>2936.5</v>
      </c>
      <c r="N33">
        <v>35.927</v>
      </c>
      <c r="O33">
        <v>8239.7000000000007</v>
      </c>
      <c r="P33">
        <v>9.82</v>
      </c>
      <c r="Q33">
        <v>80.875</v>
      </c>
      <c r="R33">
        <v>13.54</v>
      </c>
      <c r="T33">
        <v>2877.8</v>
      </c>
      <c r="U33">
        <v>0.33400999999999997</v>
      </c>
      <c r="V33">
        <f t="shared" si="1"/>
        <v>3.4977445407517557E-2</v>
      </c>
      <c r="W33">
        <v>2864.7</v>
      </c>
      <c r="X33">
        <v>29</v>
      </c>
      <c r="Y33">
        <f t="shared" si="2"/>
        <v>2871.25</v>
      </c>
      <c r="Z33">
        <f t="shared" si="3"/>
        <v>9.2630988335440296</v>
      </c>
    </row>
    <row r="34" spans="1:26" x14ac:dyDescent="0.2">
      <c r="A34">
        <v>30</v>
      </c>
      <c r="B34">
        <v>0.10494000000000001</v>
      </c>
      <c r="C34">
        <v>2871.3</v>
      </c>
      <c r="D34">
        <v>0.24933</v>
      </c>
      <c r="E34">
        <f t="shared" si="0"/>
        <v>2.6109776543984772E-2</v>
      </c>
      <c r="F34" s="1">
        <v>1161000</v>
      </c>
      <c r="G34" s="1">
        <v>6.8099999999999994E-2</v>
      </c>
      <c r="H34" s="1">
        <v>79.081999999999994</v>
      </c>
      <c r="I34">
        <v>548.5</v>
      </c>
      <c r="K34">
        <v>30</v>
      </c>
      <c r="L34">
        <v>0.10495</v>
      </c>
      <c r="M34">
        <v>2980.3</v>
      </c>
      <c r="N34">
        <v>48.128</v>
      </c>
      <c r="O34">
        <v>6242.8</v>
      </c>
      <c r="P34">
        <v>13.1</v>
      </c>
      <c r="Q34">
        <v>82.082999999999998</v>
      </c>
      <c r="R34">
        <v>10.98</v>
      </c>
      <c r="T34">
        <v>2871.3</v>
      </c>
      <c r="U34">
        <v>0.24933</v>
      </c>
      <c r="V34">
        <f t="shared" si="1"/>
        <v>2.6109776543984772E-2</v>
      </c>
      <c r="W34">
        <v>2859.9</v>
      </c>
      <c r="X34">
        <v>30</v>
      </c>
      <c r="Y34">
        <f t="shared" si="2"/>
        <v>2865.6000000000004</v>
      </c>
      <c r="Z34">
        <f t="shared" si="3"/>
        <v>8.0610173055267058</v>
      </c>
    </row>
    <row r="35" spans="1:26" x14ac:dyDescent="0.2">
      <c r="A35">
        <v>31</v>
      </c>
      <c r="B35">
        <v>0.10494000000000001</v>
      </c>
      <c r="C35">
        <v>2862.7</v>
      </c>
      <c r="D35">
        <v>0.18612000000000001</v>
      </c>
      <c r="E35">
        <f t="shared" si="0"/>
        <v>1.9490440822871078E-2</v>
      </c>
      <c r="F35" s="1">
        <v>1550600</v>
      </c>
      <c r="G35" s="1">
        <v>5.0799999999999998E-2</v>
      </c>
      <c r="H35" s="1">
        <v>78.843000000000004</v>
      </c>
      <c r="I35">
        <v>681.7</v>
      </c>
      <c r="K35">
        <v>31</v>
      </c>
      <c r="L35">
        <v>0.10498</v>
      </c>
      <c r="M35">
        <v>2949.9</v>
      </c>
      <c r="N35">
        <v>64.472999999999999</v>
      </c>
      <c r="O35">
        <v>4612.6000000000004</v>
      </c>
      <c r="P35">
        <v>17.600000000000001</v>
      </c>
      <c r="Q35">
        <v>81.245999999999995</v>
      </c>
      <c r="R35">
        <v>8.82</v>
      </c>
      <c r="T35">
        <v>2862.7</v>
      </c>
      <c r="U35">
        <v>0.18612000000000001</v>
      </c>
      <c r="V35">
        <f t="shared" si="1"/>
        <v>1.9490440822871078E-2</v>
      </c>
      <c r="W35">
        <v>2853.2</v>
      </c>
      <c r="X35">
        <v>31</v>
      </c>
      <c r="Y35">
        <f t="shared" si="2"/>
        <v>2857.95</v>
      </c>
      <c r="Z35">
        <f t="shared" si="3"/>
        <v>6.7175144212722016</v>
      </c>
    </row>
    <row r="36" spans="1:26" x14ac:dyDescent="0.2">
      <c r="A36">
        <v>32</v>
      </c>
      <c r="B36">
        <v>0.10492</v>
      </c>
      <c r="C36">
        <v>2864.9</v>
      </c>
      <c r="D36">
        <v>0.13894000000000001</v>
      </c>
      <c r="E36">
        <f t="shared" si="0"/>
        <v>1.4549762776325529E-2</v>
      </c>
      <c r="F36" s="1">
        <v>2078800</v>
      </c>
      <c r="G36" s="1">
        <v>3.7999999999999999E-2</v>
      </c>
      <c r="H36" s="1">
        <v>78.906000000000006</v>
      </c>
      <c r="I36">
        <v>847.4</v>
      </c>
      <c r="K36">
        <v>32</v>
      </c>
      <c r="L36">
        <v>0.10492</v>
      </c>
      <c r="M36">
        <v>2921.6</v>
      </c>
      <c r="N36">
        <v>86.367999999999995</v>
      </c>
      <c r="O36">
        <v>3410.2</v>
      </c>
      <c r="P36">
        <v>23.6</v>
      </c>
      <c r="Q36">
        <v>80.466999999999999</v>
      </c>
      <c r="R36">
        <v>7.0659999999999998</v>
      </c>
      <c r="T36">
        <v>2864.9</v>
      </c>
      <c r="U36">
        <v>0.13894000000000001</v>
      </c>
      <c r="V36">
        <f t="shared" si="1"/>
        <v>1.4549762776325529E-2</v>
      </c>
      <c r="W36">
        <v>2850.4</v>
      </c>
      <c r="X36">
        <v>32</v>
      </c>
      <c r="Y36">
        <f t="shared" si="2"/>
        <v>2857.65</v>
      </c>
      <c r="Z36">
        <f t="shared" si="3"/>
        <v>10.253048327204938</v>
      </c>
    </row>
    <row r="37" spans="1:26" x14ac:dyDescent="0.2">
      <c r="A37">
        <v>33</v>
      </c>
      <c r="B37">
        <v>0.10492</v>
      </c>
      <c r="C37">
        <v>2860.5</v>
      </c>
      <c r="D37">
        <v>0.10371</v>
      </c>
      <c r="E37">
        <f t="shared" si="0"/>
        <v>1.0860485803459915E-2</v>
      </c>
      <c r="F37" s="1">
        <v>2780400</v>
      </c>
      <c r="G37" s="1">
        <v>2.8299999999999999E-2</v>
      </c>
      <c r="H37" s="1">
        <v>78.783000000000001</v>
      </c>
      <c r="I37">
        <v>1053</v>
      </c>
      <c r="K37">
        <v>33</v>
      </c>
      <c r="L37">
        <v>0.10489999999999999</v>
      </c>
      <c r="M37">
        <v>2945.6</v>
      </c>
      <c r="N37">
        <v>115.7</v>
      </c>
      <c r="O37">
        <v>2566.6</v>
      </c>
      <c r="P37">
        <v>31.6</v>
      </c>
      <c r="Q37">
        <v>81.126999999999995</v>
      </c>
      <c r="R37">
        <v>5.7430000000000003</v>
      </c>
      <c r="T37">
        <v>2860.5</v>
      </c>
      <c r="U37">
        <v>0.10371</v>
      </c>
      <c r="V37">
        <f t="shared" si="1"/>
        <v>1.0860485803459915E-2</v>
      </c>
      <c r="W37">
        <v>2847.8</v>
      </c>
      <c r="X37">
        <v>33</v>
      </c>
      <c r="Y37">
        <f t="shared" si="2"/>
        <v>2854.15</v>
      </c>
      <c r="Z37">
        <f t="shared" si="3"/>
        <v>8.9802561210690257</v>
      </c>
    </row>
    <row r="38" spans="1:26" x14ac:dyDescent="0.2">
      <c r="A38">
        <v>34</v>
      </c>
      <c r="B38">
        <v>0.10492</v>
      </c>
      <c r="C38">
        <v>2855.8</v>
      </c>
      <c r="D38">
        <v>7.7421000000000004E-2</v>
      </c>
      <c r="E38">
        <f t="shared" si="0"/>
        <v>8.1075081611191799E-3</v>
      </c>
      <c r="F38" s="1">
        <v>3718600</v>
      </c>
      <c r="G38" s="1">
        <v>2.12E-2</v>
      </c>
      <c r="H38" s="1">
        <v>78.655000000000001</v>
      </c>
      <c r="I38">
        <v>1309</v>
      </c>
      <c r="K38">
        <v>34</v>
      </c>
      <c r="L38">
        <v>0.10485999999999999</v>
      </c>
      <c r="M38">
        <v>2978.7</v>
      </c>
      <c r="N38">
        <v>154.99</v>
      </c>
      <c r="O38">
        <v>1937.4</v>
      </c>
      <c r="P38">
        <v>42.3</v>
      </c>
      <c r="Q38">
        <v>82.039000000000001</v>
      </c>
      <c r="R38">
        <v>4.665</v>
      </c>
      <c r="T38">
        <v>2855.8</v>
      </c>
      <c r="U38">
        <v>7.7421000000000004E-2</v>
      </c>
      <c r="V38">
        <f t="shared" si="1"/>
        <v>8.1075081611191799E-3</v>
      </c>
      <c r="W38">
        <v>2846.4</v>
      </c>
      <c r="X38">
        <v>34</v>
      </c>
      <c r="Y38">
        <f t="shared" si="2"/>
        <v>2851.1000000000004</v>
      </c>
      <c r="Z38">
        <f t="shared" si="3"/>
        <v>6.6468037431536118</v>
      </c>
    </row>
    <row r="39" spans="1:26" x14ac:dyDescent="0.2">
      <c r="A39">
        <v>35</v>
      </c>
      <c r="B39">
        <v>0.10493</v>
      </c>
      <c r="C39">
        <v>2859.8</v>
      </c>
      <c r="D39">
        <v>5.7792999999999997E-2</v>
      </c>
      <c r="E39">
        <f t="shared" si="0"/>
        <v>6.0520688076304971E-3</v>
      </c>
      <c r="F39" s="1">
        <v>4988400</v>
      </c>
      <c r="G39" s="1">
        <v>1.5800000000000002E-2</v>
      </c>
      <c r="H39" s="1">
        <v>78.763000000000005</v>
      </c>
      <c r="I39">
        <v>1627</v>
      </c>
      <c r="K39">
        <v>35</v>
      </c>
      <c r="L39">
        <v>0.10489</v>
      </c>
      <c r="M39">
        <v>3028.5</v>
      </c>
      <c r="N39">
        <v>207.63</v>
      </c>
      <c r="O39">
        <v>1470.4</v>
      </c>
      <c r="P39">
        <v>56.7</v>
      </c>
      <c r="Q39">
        <v>83.41</v>
      </c>
      <c r="R39">
        <v>3.6440000000000001</v>
      </c>
      <c r="T39">
        <v>2859.8</v>
      </c>
      <c r="U39">
        <v>5.7792999999999997E-2</v>
      </c>
      <c r="V39">
        <f t="shared" si="1"/>
        <v>6.0520688076304971E-3</v>
      </c>
      <c r="W39">
        <v>2841.8</v>
      </c>
      <c r="X39">
        <v>35</v>
      </c>
      <c r="Y39">
        <f t="shared" si="2"/>
        <v>2850.8</v>
      </c>
      <c r="Z39">
        <f t="shared" si="3"/>
        <v>12.727922061357855</v>
      </c>
    </row>
    <row r="40" spans="1:26" x14ac:dyDescent="0.2">
      <c r="A40">
        <v>36</v>
      </c>
      <c r="B40">
        <v>0.10493</v>
      </c>
      <c r="C40">
        <v>2857.9</v>
      </c>
      <c r="D40">
        <v>4.3142E-2</v>
      </c>
      <c r="E40">
        <f t="shared" si="0"/>
        <v>4.5178196753723615E-3</v>
      </c>
      <c r="F40" s="1">
        <v>6678100</v>
      </c>
      <c r="G40" s="1">
        <v>1.18E-2</v>
      </c>
      <c r="H40" s="1">
        <v>78.709999999999994</v>
      </c>
      <c r="I40">
        <v>2022</v>
      </c>
      <c r="K40">
        <v>36</v>
      </c>
      <c r="L40">
        <v>0.10503</v>
      </c>
      <c r="M40">
        <v>3091.3</v>
      </c>
      <c r="N40">
        <v>278.14</v>
      </c>
      <c r="O40">
        <v>1120.5</v>
      </c>
      <c r="P40">
        <v>76</v>
      </c>
      <c r="Q40">
        <v>85.14</v>
      </c>
      <c r="R40">
        <v>2.9849999999999999</v>
      </c>
      <c r="T40">
        <v>2857.9</v>
      </c>
      <c r="U40">
        <v>4.3142E-2</v>
      </c>
      <c r="V40">
        <f t="shared" si="1"/>
        <v>4.5178196753723615E-3</v>
      </c>
      <c r="W40">
        <v>2841</v>
      </c>
      <c r="X40">
        <v>36</v>
      </c>
      <c r="Y40">
        <f t="shared" si="2"/>
        <v>2849.45</v>
      </c>
      <c r="Z40">
        <f t="shared" si="3"/>
        <v>11.950104602052718</v>
      </c>
    </row>
    <row r="41" spans="1:26" x14ac:dyDescent="0.2">
      <c r="A41">
        <v>37</v>
      </c>
      <c r="B41">
        <v>0.10492</v>
      </c>
      <c r="C41">
        <v>2861.6</v>
      </c>
      <c r="D41">
        <v>3.2204999999999998E-2</v>
      </c>
      <c r="E41">
        <f t="shared" si="0"/>
        <v>3.3724997136286429E-3</v>
      </c>
      <c r="F41" s="1">
        <v>8957700</v>
      </c>
      <c r="G41" s="1">
        <v>8.8000000000000005E-3</v>
      </c>
      <c r="H41" s="1">
        <v>78.813000000000002</v>
      </c>
      <c r="I41">
        <v>2514</v>
      </c>
      <c r="K41">
        <v>37</v>
      </c>
      <c r="L41">
        <v>0.10496</v>
      </c>
      <c r="M41">
        <v>3239.5</v>
      </c>
      <c r="N41">
        <v>372.58</v>
      </c>
      <c r="O41">
        <v>876.52</v>
      </c>
      <c r="P41">
        <v>102</v>
      </c>
      <c r="Q41">
        <v>89.221000000000004</v>
      </c>
      <c r="R41">
        <v>2.379</v>
      </c>
      <c r="T41">
        <v>2861.6</v>
      </c>
      <c r="U41">
        <v>3.2204999999999998E-2</v>
      </c>
      <c r="V41">
        <f t="shared" si="1"/>
        <v>3.3724997136286429E-3</v>
      </c>
      <c r="W41">
        <v>2839.4</v>
      </c>
      <c r="X41">
        <v>37</v>
      </c>
      <c r="Y41">
        <f t="shared" si="2"/>
        <v>2850.5</v>
      </c>
      <c r="Z41">
        <f t="shared" si="3"/>
        <v>15.697770542341226</v>
      </c>
    </row>
    <row r="42" spans="1:26" x14ac:dyDescent="0.2">
      <c r="A42">
        <v>38</v>
      </c>
      <c r="B42">
        <v>0.10493</v>
      </c>
      <c r="C42">
        <v>2873.6</v>
      </c>
      <c r="D42">
        <v>2.4039999999999999E-2</v>
      </c>
      <c r="E42">
        <f t="shared" si="0"/>
        <v>2.5174629130766206E-3</v>
      </c>
      <c r="F42" s="1">
        <v>12050000</v>
      </c>
      <c r="G42" s="1">
        <v>6.5700000000000003E-3</v>
      </c>
      <c r="H42" s="1">
        <v>79.143000000000001</v>
      </c>
      <c r="I42">
        <v>3125</v>
      </c>
      <c r="K42">
        <v>38</v>
      </c>
      <c r="L42">
        <v>0.10477</v>
      </c>
      <c r="M42">
        <v>3475.2</v>
      </c>
      <c r="N42">
        <v>499.14</v>
      </c>
      <c r="O42">
        <v>701.88</v>
      </c>
      <c r="P42">
        <v>136</v>
      </c>
      <c r="Q42">
        <v>95.712000000000003</v>
      </c>
      <c r="R42">
        <v>1.9259999999999999</v>
      </c>
      <c r="T42">
        <v>2873.6</v>
      </c>
      <c r="U42">
        <v>2.4039999999999999E-2</v>
      </c>
      <c r="V42">
        <f t="shared" si="1"/>
        <v>2.5174629130766206E-3</v>
      </c>
      <c r="W42">
        <v>2844.9</v>
      </c>
      <c r="X42">
        <v>38</v>
      </c>
      <c r="Y42">
        <f t="shared" si="2"/>
        <v>2859.25</v>
      </c>
      <c r="Z42">
        <f t="shared" si="3"/>
        <v>20.293964620053785</v>
      </c>
    </row>
    <row r="43" spans="1:26" x14ac:dyDescent="0.2">
      <c r="A43">
        <v>39</v>
      </c>
      <c r="B43">
        <v>0.10494000000000001</v>
      </c>
      <c r="C43">
        <v>2885</v>
      </c>
      <c r="D43">
        <v>1.7946E-2</v>
      </c>
      <c r="E43">
        <f t="shared" si="0"/>
        <v>1.8793007253774144E-3</v>
      </c>
      <c r="F43" s="1">
        <v>16207000</v>
      </c>
      <c r="G43" s="1">
        <v>4.8999999999999998E-3</v>
      </c>
      <c r="H43" s="1">
        <v>79.459000000000003</v>
      </c>
      <c r="I43">
        <v>3884</v>
      </c>
      <c r="K43">
        <v>39</v>
      </c>
      <c r="L43">
        <v>0.10502</v>
      </c>
      <c r="M43">
        <v>4010.4</v>
      </c>
      <c r="N43">
        <v>668.67</v>
      </c>
      <c r="O43">
        <v>604.63</v>
      </c>
      <c r="P43">
        <v>183</v>
      </c>
      <c r="Q43">
        <v>110.45</v>
      </c>
      <c r="R43">
        <v>1.5109999999999999</v>
      </c>
      <c r="T43">
        <v>2885</v>
      </c>
      <c r="U43">
        <v>1.7946E-2</v>
      </c>
      <c r="V43">
        <f t="shared" si="1"/>
        <v>1.8793007253774144E-3</v>
      </c>
      <c r="W43">
        <v>2862.4</v>
      </c>
      <c r="X43">
        <v>39</v>
      </c>
      <c r="Y43">
        <f t="shared" si="2"/>
        <v>2873.7</v>
      </c>
      <c r="Z43">
        <f t="shared" si="3"/>
        <v>15.980613254815911</v>
      </c>
    </row>
    <row r="44" spans="1:26" x14ac:dyDescent="0.2">
      <c r="A44">
        <v>40</v>
      </c>
      <c r="B44">
        <v>0.10494000000000001</v>
      </c>
      <c r="C44">
        <v>2864</v>
      </c>
      <c r="D44">
        <v>1.3396E-2</v>
      </c>
      <c r="E44">
        <f t="shared" si="0"/>
        <v>1.4028258395829623E-3</v>
      </c>
      <c r="F44" s="1">
        <v>21553000</v>
      </c>
      <c r="G44" s="1">
        <v>3.6600000000000001E-3</v>
      </c>
      <c r="H44" s="1">
        <v>78.88</v>
      </c>
      <c r="I44">
        <v>4827</v>
      </c>
      <c r="K44">
        <v>40</v>
      </c>
      <c r="L44">
        <v>0.10503999999999999</v>
      </c>
      <c r="M44">
        <v>4995.8999999999996</v>
      </c>
      <c r="N44">
        <v>895.8</v>
      </c>
      <c r="O44">
        <v>562.23</v>
      </c>
      <c r="P44">
        <v>245</v>
      </c>
      <c r="Q44">
        <v>137.59</v>
      </c>
      <c r="R44">
        <v>1.2070000000000001</v>
      </c>
      <c r="T44">
        <v>2864</v>
      </c>
      <c r="U44">
        <v>1.3396E-2</v>
      </c>
      <c r="V44">
        <f t="shared" si="1"/>
        <v>1.4028258395829623E-3</v>
      </c>
      <c r="W44">
        <v>2933.6</v>
      </c>
      <c r="X44">
        <v>40</v>
      </c>
      <c r="Y44">
        <f t="shared" si="2"/>
        <v>2898.8</v>
      </c>
      <c r="Z44">
        <f t="shared" si="3"/>
        <v>49.214631970583639</v>
      </c>
    </row>
    <row r="45" spans="1:26" x14ac:dyDescent="0.2">
      <c r="A45">
        <v>41</v>
      </c>
      <c r="B45">
        <v>0.10494000000000001</v>
      </c>
      <c r="C45">
        <v>3321.1</v>
      </c>
      <c r="D45">
        <v>0.01</v>
      </c>
      <c r="E45">
        <f t="shared" si="0"/>
        <v>1.0471975511965978E-3</v>
      </c>
      <c r="F45" s="1">
        <v>33480000</v>
      </c>
      <c r="G45" s="1">
        <v>2.7299999999999998E-3</v>
      </c>
      <c r="H45" s="1">
        <v>91.468000000000004</v>
      </c>
      <c r="I45">
        <v>6000</v>
      </c>
      <c r="K45">
        <v>41</v>
      </c>
      <c r="L45">
        <v>0.10505</v>
      </c>
      <c r="M45">
        <v>6352</v>
      </c>
      <c r="N45">
        <v>1200.0999999999999</v>
      </c>
      <c r="O45">
        <v>533.6</v>
      </c>
      <c r="P45">
        <v>328</v>
      </c>
      <c r="Q45">
        <v>174.95</v>
      </c>
      <c r="R45">
        <v>1.036</v>
      </c>
      <c r="T45">
        <v>3321.1</v>
      </c>
      <c r="U45">
        <v>0.01</v>
      </c>
      <c r="V45">
        <f t="shared" si="1"/>
        <v>1.0471975511965978E-3</v>
      </c>
      <c r="W45">
        <v>3115.4</v>
      </c>
      <c r="X45">
        <v>41</v>
      </c>
      <c r="Y45">
        <f t="shared" si="2"/>
        <v>3218.25</v>
      </c>
      <c r="Z45">
        <f t="shared" si="3"/>
        <v>145.4518648900727</v>
      </c>
    </row>
  </sheetData>
  <sortState xmlns:xlrd2="http://schemas.microsoft.com/office/spreadsheetml/2017/richdata2" ref="W5:X45">
    <sortCondition ref="X5:X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C0C8-5D84-42C5-95E0-3AE1187FB4A7}">
  <dimension ref="A1:Z45"/>
  <sheetViews>
    <sheetView workbookViewId="0">
      <selection activeCell="G9" sqref="G9"/>
    </sheetView>
  </sheetViews>
  <sheetFormatPr baseColWidth="10" defaultColWidth="8.83203125" defaultRowHeight="15" x14ac:dyDescent="0.2"/>
  <cols>
    <col min="5" max="5" width="20.1640625" bestFit="1" customWidth="1"/>
    <col min="9" max="9" width="22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0.15648999999999999</v>
      </c>
      <c r="C5">
        <v>5929.8</v>
      </c>
      <c r="D5">
        <v>1199.9000000000001</v>
      </c>
      <c r="E5">
        <f>2*PI()*D5/60</f>
        <v>125.65323416807976</v>
      </c>
      <c r="F5">
        <v>498.19</v>
      </c>
      <c r="G5">
        <v>328</v>
      </c>
      <c r="H5">
        <v>163.32</v>
      </c>
      <c r="I5">
        <v>1</v>
      </c>
      <c r="K5">
        <v>1</v>
      </c>
      <c r="L5">
        <v>0.15687000000000001</v>
      </c>
      <c r="M5">
        <v>2137.3000000000002</v>
      </c>
      <c r="N5">
        <v>0.1</v>
      </c>
      <c r="O5" s="1">
        <v>2154600</v>
      </c>
      <c r="P5">
        <v>2.7300000000000001E-2</v>
      </c>
      <c r="Q5">
        <v>58.863999999999997</v>
      </c>
      <c r="R5">
        <v>600</v>
      </c>
      <c r="T5">
        <v>5929.8</v>
      </c>
      <c r="U5">
        <v>1199.9000000000001</v>
      </c>
      <c r="V5">
        <f>2*PI()*U5/60</f>
        <v>125.65323416807976</v>
      </c>
      <c r="W5">
        <v>6260.2</v>
      </c>
      <c r="X5">
        <v>41</v>
      </c>
      <c r="Y5">
        <f>AVERAGE(T5,W5)</f>
        <v>6095</v>
      </c>
      <c r="Z5">
        <f>STDEV(T5,W5)</f>
        <v>233.62808050403504</v>
      </c>
    </row>
    <row r="6" spans="1:26" x14ac:dyDescent="0.2">
      <c r="A6">
        <v>2</v>
      </c>
      <c r="B6">
        <v>0.15673000000000001</v>
      </c>
      <c r="C6">
        <v>4800.3</v>
      </c>
      <c r="D6">
        <v>948.77</v>
      </c>
      <c r="E6">
        <f t="shared" ref="E6:E45" si="0">2*PI()*D6/60</f>
        <v>99.354962064879601</v>
      </c>
      <c r="F6">
        <v>510.06</v>
      </c>
      <c r="G6">
        <v>259</v>
      </c>
      <c r="H6">
        <v>132.21</v>
      </c>
      <c r="I6">
        <v>1.1739999999999999</v>
      </c>
      <c r="K6">
        <v>2</v>
      </c>
      <c r="L6">
        <v>0.15687999999999999</v>
      </c>
      <c r="M6">
        <v>2112.6999999999998</v>
      </c>
      <c r="N6">
        <v>0.12647</v>
      </c>
      <c r="O6" s="1">
        <v>1684100</v>
      </c>
      <c r="P6">
        <v>3.4599999999999999E-2</v>
      </c>
      <c r="Q6">
        <v>58.186999999999998</v>
      </c>
      <c r="R6">
        <v>511.3</v>
      </c>
      <c r="T6">
        <v>4800.3</v>
      </c>
      <c r="U6">
        <v>948.77</v>
      </c>
      <c r="V6">
        <f t="shared" ref="V6:V45" si="1">2*PI()*U6/60</f>
        <v>99.354962064879601</v>
      </c>
      <c r="W6">
        <v>5081.8</v>
      </c>
      <c r="X6">
        <v>40</v>
      </c>
      <c r="Y6">
        <f t="shared" ref="Y6:Y45" si="2">AVERAGE(T6,W6)</f>
        <v>4941.05</v>
      </c>
      <c r="Z6">
        <f t="shared" ref="Z6:Z45" si="3">STDEV(T6,W6)</f>
        <v>199.05055890401312</v>
      </c>
    </row>
    <row r="7" spans="1:26" x14ac:dyDescent="0.2">
      <c r="A7">
        <v>3</v>
      </c>
      <c r="B7">
        <v>0.15620999999999999</v>
      </c>
      <c r="C7">
        <v>4064.2</v>
      </c>
      <c r="D7">
        <v>750.23</v>
      </c>
      <c r="E7">
        <f t="shared" si="0"/>
        <v>78.563901883422361</v>
      </c>
      <c r="F7">
        <v>546.13</v>
      </c>
      <c r="G7">
        <v>205</v>
      </c>
      <c r="H7">
        <v>111.94</v>
      </c>
      <c r="I7">
        <v>1.3759999999999999</v>
      </c>
      <c r="K7">
        <v>3</v>
      </c>
      <c r="L7">
        <v>0.15687000000000001</v>
      </c>
      <c r="M7">
        <v>2094.6999999999998</v>
      </c>
      <c r="N7">
        <v>0.15994</v>
      </c>
      <c r="O7" s="1">
        <v>1320300</v>
      </c>
      <c r="P7">
        <v>4.3700000000000003E-2</v>
      </c>
      <c r="Q7">
        <v>57.691000000000003</v>
      </c>
      <c r="R7">
        <v>435.8</v>
      </c>
      <c r="T7">
        <v>4064.2</v>
      </c>
      <c r="U7">
        <v>750.23</v>
      </c>
      <c r="V7">
        <f t="shared" si="1"/>
        <v>78.563901883422361</v>
      </c>
      <c r="W7">
        <v>4064.6</v>
      </c>
      <c r="X7">
        <v>39</v>
      </c>
      <c r="Y7">
        <f t="shared" si="2"/>
        <v>4064.3999999999996</v>
      </c>
      <c r="Z7">
        <f t="shared" si="3"/>
        <v>0.28284271247468329</v>
      </c>
    </row>
    <row r="8" spans="1:26" x14ac:dyDescent="0.2">
      <c r="A8">
        <v>4</v>
      </c>
      <c r="B8">
        <v>0.15651000000000001</v>
      </c>
      <c r="C8">
        <v>3455.9</v>
      </c>
      <c r="D8">
        <v>593.22</v>
      </c>
      <c r="E8">
        <f t="shared" si="0"/>
        <v>62.121853132084567</v>
      </c>
      <c r="F8">
        <v>587.29999999999995</v>
      </c>
      <c r="G8">
        <v>162</v>
      </c>
      <c r="H8">
        <v>95.183000000000007</v>
      </c>
      <c r="I8">
        <v>1.6160000000000001</v>
      </c>
      <c r="K8">
        <v>4</v>
      </c>
      <c r="L8">
        <v>0.15690000000000001</v>
      </c>
      <c r="M8">
        <v>2086.5</v>
      </c>
      <c r="N8">
        <v>0.20227000000000001</v>
      </c>
      <c r="O8" s="1">
        <v>1039900</v>
      </c>
      <c r="P8">
        <v>5.5300000000000002E-2</v>
      </c>
      <c r="Q8">
        <v>57.466999999999999</v>
      </c>
      <c r="R8">
        <v>371.3</v>
      </c>
      <c r="T8">
        <v>3455.9</v>
      </c>
      <c r="U8">
        <v>593.22</v>
      </c>
      <c r="V8">
        <f t="shared" si="1"/>
        <v>62.121853132084567</v>
      </c>
      <c r="W8">
        <v>3462.3</v>
      </c>
      <c r="X8">
        <v>38</v>
      </c>
      <c r="Y8">
        <f t="shared" si="2"/>
        <v>3459.1000000000004</v>
      </c>
      <c r="Z8">
        <f t="shared" si="3"/>
        <v>4.5254833995939689</v>
      </c>
    </row>
    <row r="9" spans="1:26" x14ac:dyDescent="0.2">
      <c r="A9">
        <v>5</v>
      </c>
      <c r="B9">
        <v>0.15594</v>
      </c>
      <c r="C9">
        <v>3107.5</v>
      </c>
      <c r="D9">
        <v>469.05</v>
      </c>
      <c r="E9">
        <f t="shared" si="0"/>
        <v>49.118801138876414</v>
      </c>
      <c r="F9">
        <v>667.89</v>
      </c>
      <c r="G9">
        <v>128</v>
      </c>
      <c r="H9">
        <v>85.585999999999999</v>
      </c>
      <c r="I9">
        <v>1.895</v>
      </c>
      <c r="K9">
        <v>5</v>
      </c>
      <c r="L9">
        <v>0.15689</v>
      </c>
      <c r="M9">
        <v>2081.1</v>
      </c>
      <c r="N9">
        <v>0.25580999999999998</v>
      </c>
      <c r="O9" s="1">
        <v>820120</v>
      </c>
      <c r="P9">
        <v>6.9900000000000004E-2</v>
      </c>
      <c r="Q9">
        <v>57.316000000000003</v>
      </c>
      <c r="R9">
        <v>316.5</v>
      </c>
      <c r="T9">
        <v>3107.5</v>
      </c>
      <c r="U9">
        <v>469.05</v>
      </c>
      <c r="V9">
        <f t="shared" si="1"/>
        <v>49.118801138876414</v>
      </c>
      <c r="W9">
        <v>3083.9</v>
      </c>
      <c r="X9">
        <v>37</v>
      </c>
      <c r="Y9">
        <f t="shared" si="2"/>
        <v>3095.7</v>
      </c>
      <c r="Z9">
        <f t="shared" si="3"/>
        <v>16.687720036002457</v>
      </c>
    </row>
    <row r="10" spans="1:26" x14ac:dyDescent="0.2">
      <c r="A10">
        <v>6</v>
      </c>
      <c r="B10">
        <v>0.15622</v>
      </c>
      <c r="C10">
        <v>2819.6</v>
      </c>
      <c r="D10">
        <v>370.86</v>
      </c>
      <c r="E10">
        <f t="shared" si="0"/>
        <v>38.836368383677026</v>
      </c>
      <c r="F10">
        <v>766.45</v>
      </c>
      <c r="G10">
        <v>101</v>
      </c>
      <c r="H10">
        <v>77.656999999999996</v>
      </c>
      <c r="I10">
        <v>2.2250000000000001</v>
      </c>
      <c r="K10">
        <v>6</v>
      </c>
      <c r="L10">
        <v>0.15695999999999999</v>
      </c>
      <c r="M10">
        <v>2077.3000000000002</v>
      </c>
      <c r="N10">
        <v>0.32351999999999997</v>
      </c>
      <c r="O10" s="1">
        <v>647300</v>
      </c>
      <c r="P10">
        <v>8.8400000000000006E-2</v>
      </c>
      <c r="Q10">
        <v>57.212000000000003</v>
      </c>
      <c r="R10">
        <v>269.7</v>
      </c>
      <c r="T10">
        <v>2819.6</v>
      </c>
      <c r="U10">
        <v>370.86</v>
      </c>
      <c r="V10">
        <f t="shared" si="1"/>
        <v>38.836368383677026</v>
      </c>
      <c r="W10">
        <v>2786.6</v>
      </c>
      <c r="X10">
        <v>36</v>
      </c>
      <c r="Y10">
        <f t="shared" si="2"/>
        <v>2803.1</v>
      </c>
      <c r="Z10">
        <f t="shared" si="3"/>
        <v>23.334523779156068</v>
      </c>
    </row>
    <row r="11" spans="1:26" x14ac:dyDescent="0.2">
      <c r="A11">
        <v>7</v>
      </c>
      <c r="B11">
        <v>0.15620999999999999</v>
      </c>
      <c r="C11">
        <v>2581.6999999999998</v>
      </c>
      <c r="D11">
        <v>293.26</v>
      </c>
      <c r="E11">
        <f t="shared" si="0"/>
        <v>30.710115386391422</v>
      </c>
      <c r="F11">
        <v>887.49</v>
      </c>
      <c r="G11">
        <v>80.099999999999994</v>
      </c>
      <c r="H11">
        <v>71.103999999999999</v>
      </c>
      <c r="I11">
        <v>2.6110000000000002</v>
      </c>
      <c r="K11">
        <v>7</v>
      </c>
      <c r="L11">
        <v>0.15694</v>
      </c>
      <c r="M11">
        <v>2080.3000000000002</v>
      </c>
      <c r="N11">
        <v>0.40914</v>
      </c>
      <c r="O11" s="1">
        <v>512590</v>
      </c>
      <c r="P11">
        <v>0.112</v>
      </c>
      <c r="Q11">
        <v>57.295999999999999</v>
      </c>
      <c r="R11">
        <v>229.9</v>
      </c>
      <c r="T11">
        <v>2581.6999999999998</v>
      </c>
      <c r="U11">
        <v>293.26</v>
      </c>
      <c r="V11">
        <f t="shared" si="1"/>
        <v>30.710115386391422</v>
      </c>
      <c r="W11">
        <v>2625</v>
      </c>
      <c r="X11">
        <v>35</v>
      </c>
      <c r="Y11">
        <f t="shared" si="2"/>
        <v>2603.35</v>
      </c>
      <c r="Z11">
        <f t="shared" si="3"/>
        <v>30.617723625377636</v>
      </c>
    </row>
    <row r="12" spans="1:26" x14ac:dyDescent="0.2">
      <c r="A12">
        <v>8</v>
      </c>
      <c r="B12">
        <v>0.15631</v>
      </c>
      <c r="C12">
        <v>2393.1999999999998</v>
      </c>
      <c r="D12">
        <v>231.87</v>
      </c>
      <c r="E12">
        <f t="shared" si="0"/>
        <v>24.281369619595512</v>
      </c>
      <c r="F12">
        <v>1040.5</v>
      </c>
      <c r="G12">
        <v>63.3</v>
      </c>
      <c r="H12">
        <v>65.912999999999997</v>
      </c>
      <c r="I12">
        <v>3.0630000000000002</v>
      </c>
      <c r="K12">
        <v>8</v>
      </c>
      <c r="L12">
        <v>0.15690999999999999</v>
      </c>
      <c r="M12">
        <v>2084.4</v>
      </c>
      <c r="N12">
        <v>0.51742999999999995</v>
      </c>
      <c r="O12" s="1">
        <v>406100</v>
      </c>
      <c r="P12">
        <v>0.14099999999999999</v>
      </c>
      <c r="Q12">
        <v>57.408000000000001</v>
      </c>
      <c r="R12">
        <v>195.9</v>
      </c>
      <c r="T12">
        <v>2393.1999999999998</v>
      </c>
      <c r="U12">
        <v>231.87</v>
      </c>
      <c r="V12">
        <f t="shared" si="1"/>
        <v>24.281369619595512</v>
      </c>
      <c r="W12">
        <v>2495.5</v>
      </c>
      <c r="X12">
        <v>34</v>
      </c>
      <c r="Y12">
        <f t="shared" si="2"/>
        <v>2444.35</v>
      </c>
      <c r="Z12">
        <f t="shared" si="3"/>
        <v>72.337023715383935</v>
      </c>
    </row>
    <row r="13" spans="1:26" x14ac:dyDescent="0.2">
      <c r="A13">
        <v>9</v>
      </c>
      <c r="B13">
        <v>0.15653</v>
      </c>
      <c r="C13">
        <v>2250.6999999999998</v>
      </c>
      <c r="D13">
        <v>183.35</v>
      </c>
      <c r="E13">
        <f t="shared" si="0"/>
        <v>19.200367101189617</v>
      </c>
      <c r="F13">
        <v>1237.5</v>
      </c>
      <c r="G13">
        <v>50.1</v>
      </c>
      <c r="H13">
        <v>61.988</v>
      </c>
      <c r="I13">
        <v>3.5939999999999999</v>
      </c>
      <c r="K13">
        <v>9</v>
      </c>
      <c r="L13">
        <v>0.157</v>
      </c>
      <c r="M13">
        <v>2087.3000000000002</v>
      </c>
      <c r="N13">
        <v>0.65437999999999996</v>
      </c>
      <c r="O13" s="1">
        <v>321560</v>
      </c>
      <c r="P13">
        <v>0.17899999999999999</v>
      </c>
      <c r="Q13">
        <v>57.487000000000002</v>
      </c>
      <c r="R13">
        <v>166.9</v>
      </c>
      <c r="T13">
        <v>2250.6999999999998</v>
      </c>
      <c r="U13">
        <v>183.35</v>
      </c>
      <c r="V13">
        <f t="shared" si="1"/>
        <v>19.200367101189617</v>
      </c>
      <c r="W13">
        <v>2441</v>
      </c>
      <c r="X13">
        <v>33</v>
      </c>
      <c r="Y13">
        <f t="shared" si="2"/>
        <v>2345.85</v>
      </c>
      <c r="Z13">
        <f t="shared" si="3"/>
        <v>134.56242045980011</v>
      </c>
    </row>
    <row r="14" spans="1:26" x14ac:dyDescent="0.2">
      <c r="A14">
        <v>10</v>
      </c>
      <c r="B14">
        <v>0.15623999999999999</v>
      </c>
      <c r="C14">
        <v>2158.3000000000002</v>
      </c>
      <c r="D14">
        <v>144.97999999999999</v>
      </c>
      <c r="E14">
        <f t="shared" si="0"/>
        <v>15.182270097248272</v>
      </c>
      <c r="F14">
        <v>1500.7</v>
      </c>
      <c r="G14">
        <v>39.6</v>
      </c>
      <c r="H14">
        <v>59.442</v>
      </c>
      <c r="I14">
        <v>4.218</v>
      </c>
      <c r="K14">
        <v>10</v>
      </c>
      <c r="L14">
        <v>0.15687999999999999</v>
      </c>
      <c r="M14">
        <v>2087.6</v>
      </c>
      <c r="N14">
        <v>0.82759000000000005</v>
      </c>
      <c r="O14" s="1">
        <v>254290</v>
      </c>
      <c r="P14">
        <v>0.22600000000000001</v>
      </c>
      <c r="Q14">
        <v>57.494999999999997</v>
      </c>
      <c r="R14">
        <v>142.30000000000001</v>
      </c>
      <c r="T14">
        <v>2158.3000000000002</v>
      </c>
      <c r="U14">
        <v>144.97999999999999</v>
      </c>
      <c r="V14">
        <f t="shared" si="1"/>
        <v>15.182270097248272</v>
      </c>
      <c r="W14">
        <v>2371.6999999999998</v>
      </c>
      <c r="X14">
        <v>32</v>
      </c>
      <c r="Y14">
        <f t="shared" si="2"/>
        <v>2265</v>
      </c>
      <c r="Z14">
        <f t="shared" si="3"/>
        <v>150.89658710520899</v>
      </c>
    </row>
    <row r="15" spans="1:26" x14ac:dyDescent="0.2">
      <c r="A15">
        <v>11</v>
      </c>
      <c r="B15">
        <v>0.15676999999999999</v>
      </c>
      <c r="C15">
        <v>2124.8000000000002</v>
      </c>
      <c r="D15">
        <v>114.64</v>
      </c>
      <c r="E15">
        <f t="shared" si="0"/>
        <v>12.005072726917797</v>
      </c>
      <c r="F15">
        <v>1868.4</v>
      </c>
      <c r="G15">
        <v>31.3</v>
      </c>
      <c r="H15">
        <v>58.518999999999998</v>
      </c>
      <c r="I15">
        <v>4.9489999999999998</v>
      </c>
      <c r="K15">
        <v>11</v>
      </c>
      <c r="L15">
        <v>0.15694</v>
      </c>
      <c r="M15">
        <v>2088.9</v>
      </c>
      <c r="N15">
        <v>1.0466</v>
      </c>
      <c r="O15" s="1">
        <v>201200</v>
      </c>
      <c r="P15">
        <v>0.28599999999999998</v>
      </c>
      <c r="Q15">
        <v>57.531999999999996</v>
      </c>
      <c r="R15">
        <v>121.2</v>
      </c>
      <c r="T15">
        <v>2124.8000000000002</v>
      </c>
      <c r="U15">
        <v>114.64</v>
      </c>
      <c r="V15">
        <f t="shared" si="1"/>
        <v>12.005072726917797</v>
      </c>
      <c r="W15">
        <v>2480.3000000000002</v>
      </c>
      <c r="X15">
        <v>31</v>
      </c>
      <c r="Y15">
        <f t="shared" si="2"/>
        <v>2302.5500000000002</v>
      </c>
      <c r="Z15">
        <f t="shared" si="3"/>
        <v>251.37646071181766</v>
      </c>
    </row>
    <row r="16" spans="1:26" x14ac:dyDescent="0.2">
      <c r="A16">
        <v>12</v>
      </c>
      <c r="B16">
        <v>0.15623999999999999</v>
      </c>
      <c r="C16">
        <v>2171.4</v>
      </c>
      <c r="D16">
        <v>90.652000000000001</v>
      </c>
      <c r="E16">
        <f t="shared" si="0"/>
        <v>9.4930552411073972</v>
      </c>
      <c r="F16">
        <v>2414.8000000000002</v>
      </c>
      <c r="G16">
        <v>24.8</v>
      </c>
      <c r="H16">
        <v>59.805</v>
      </c>
      <c r="I16">
        <v>5.8079999999999998</v>
      </c>
      <c r="K16">
        <v>12</v>
      </c>
      <c r="L16">
        <v>0.15695000000000001</v>
      </c>
      <c r="M16">
        <v>2094.1999999999998</v>
      </c>
      <c r="N16">
        <v>1.3237000000000001</v>
      </c>
      <c r="O16" s="1">
        <v>159500</v>
      </c>
      <c r="P16">
        <v>0.36199999999999999</v>
      </c>
      <c r="Q16">
        <v>57.677</v>
      </c>
      <c r="R16">
        <v>103.3</v>
      </c>
      <c r="T16">
        <v>2171.4</v>
      </c>
      <c r="U16">
        <v>90.652000000000001</v>
      </c>
      <c r="V16">
        <f t="shared" si="1"/>
        <v>9.4930552411073972</v>
      </c>
      <c r="W16">
        <v>2473.8000000000002</v>
      </c>
      <c r="X16">
        <v>30</v>
      </c>
      <c r="Y16">
        <f t="shared" si="2"/>
        <v>2322.6000000000004</v>
      </c>
      <c r="Z16">
        <f t="shared" si="3"/>
        <v>213.82909063081203</v>
      </c>
    </row>
    <row r="17" spans="1:26" x14ac:dyDescent="0.2">
      <c r="A17">
        <v>13</v>
      </c>
      <c r="B17">
        <v>0.15640000000000001</v>
      </c>
      <c r="C17">
        <v>2164.5</v>
      </c>
      <c r="D17">
        <v>71.680999999999997</v>
      </c>
      <c r="E17">
        <f t="shared" si="0"/>
        <v>7.5064167667323316</v>
      </c>
      <c r="F17">
        <v>3044.2</v>
      </c>
      <c r="G17">
        <v>19.600000000000001</v>
      </c>
      <c r="H17">
        <v>59.615000000000002</v>
      </c>
      <c r="I17">
        <v>6.8140000000000001</v>
      </c>
      <c r="K17">
        <v>13</v>
      </c>
      <c r="L17">
        <v>0.15690000000000001</v>
      </c>
      <c r="M17">
        <v>2099.6</v>
      </c>
      <c r="N17">
        <v>1.6739999999999999</v>
      </c>
      <c r="O17" s="1">
        <v>126450</v>
      </c>
      <c r="P17">
        <v>0.45700000000000002</v>
      </c>
      <c r="Q17">
        <v>57.828000000000003</v>
      </c>
      <c r="R17">
        <v>88.06</v>
      </c>
      <c r="T17">
        <v>2164.5</v>
      </c>
      <c r="U17">
        <v>71.680999999999997</v>
      </c>
      <c r="V17">
        <f t="shared" si="1"/>
        <v>7.5064167667323316</v>
      </c>
      <c r="W17">
        <v>2358.1</v>
      </c>
      <c r="X17">
        <v>29</v>
      </c>
      <c r="Y17">
        <f t="shared" si="2"/>
        <v>2261.3000000000002</v>
      </c>
      <c r="Z17">
        <f t="shared" si="3"/>
        <v>136.89587283771553</v>
      </c>
    </row>
    <row r="18" spans="1:26" x14ac:dyDescent="0.2">
      <c r="A18">
        <v>14</v>
      </c>
      <c r="B18">
        <v>0.15628</v>
      </c>
      <c r="C18">
        <v>2162</v>
      </c>
      <c r="D18">
        <v>56.679000000000002</v>
      </c>
      <c r="E18">
        <f t="shared" si="0"/>
        <v>5.9354110004271963</v>
      </c>
      <c r="F18">
        <v>3845.4</v>
      </c>
      <c r="G18">
        <v>15.5</v>
      </c>
      <c r="H18">
        <v>59.543999999999997</v>
      </c>
      <c r="I18">
        <v>7.9960000000000004</v>
      </c>
      <c r="K18">
        <v>14</v>
      </c>
      <c r="L18">
        <v>0.15698000000000001</v>
      </c>
      <c r="M18">
        <v>2108.5</v>
      </c>
      <c r="N18">
        <v>2.1171000000000002</v>
      </c>
      <c r="O18" s="1">
        <v>100400</v>
      </c>
      <c r="P18">
        <v>0.57799999999999996</v>
      </c>
      <c r="Q18">
        <v>58.070999999999998</v>
      </c>
      <c r="R18">
        <v>75.03</v>
      </c>
      <c r="T18">
        <v>2162</v>
      </c>
      <c r="U18">
        <v>56.679000000000002</v>
      </c>
      <c r="V18">
        <f t="shared" si="1"/>
        <v>5.9354110004271963</v>
      </c>
      <c r="W18">
        <v>2314.3000000000002</v>
      </c>
      <c r="X18">
        <v>28</v>
      </c>
      <c r="Y18">
        <f t="shared" si="2"/>
        <v>2238.15</v>
      </c>
      <c r="Z18">
        <f t="shared" si="3"/>
        <v>107.69236277471131</v>
      </c>
    </row>
    <row r="19" spans="1:26" x14ac:dyDescent="0.2">
      <c r="A19">
        <v>15</v>
      </c>
      <c r="B19">
        <v>0.15643000000000001</v>
      </c>
      <c r="C19">
        <v>2147.4</v>
      </c>
      <c r="D19">
        <v>44.820999999999998</v>
      </c>
      <c r="E19">
        <f t="shared" si="0"/>
        <v>4.6936441442182701</v>
      </c>
      <c r="F19">
        <v>4830</v>
      </c>
      <c r="G19">
        <v>12.2</v>
      </c>
      <c r="H19">
        <v>59.143999999999998</v>
      </c>
      <c r="I19">
        <v>9.3829999999999991</v>
      </c>
      <c r="K19">
        <v>15</v>
      </c>
      <c r="L19">
        <v>0.15686</v>
      </c>
      <c r="M19">
        <v>2107.8000000000002</v>
      </c>
      <c r="N19">
        <v>2.6774</v>
      </c>
      <c r="O19">
        <v>79363</v>
      </c>
      <c r="P19">
        <v>0.73099999999999998</v>
      </c>
      <c r="Q19">
        <v>58.051000000000002</v>
      </c>
      <c r="R19">
        <v>63.96</v>
      </c>
      <c r="T19">
        <v>2147.4</v>
      </c>
      <c r="U19">
        <v>44.820999999999998</v>
      </c>
      <c r="V19">
        <f t="shared" si="1"/>
        <v>4.6936441442182701</v>
      </c>
      <c r="W19">
        <v>2270.6</v>
      </c>
      <c r="X19">
        <v>27</v>
      </c>
      <c r="Y19">
        <f t="shared" si="2"/>
        <v>2209</v>
      </c>
      <c r="Z19">
        <f t="shared" si="3"/>
        <v>87.115555442182526</v>
      </c>
    </row>
    <row r="20" spans="1:26" x14ac:dyDescent="0.2">
      <c r="A20">
        <v>16</v>
      </c>
      <c r="B20">
        <v>0.1565</v>
      </c>
      <c r="C20">
        <v>2125.1</v>
      </c>
      <c r="D20">
        <v>35.439</v>
      </c>
      <c r="E20">
        <f t="shared" si="0"/>
        <v>3.7111634016856225</v>
      </c>
      <c r="F20">
        <v>6045.2</v>
      </c>
      <c r="G20">
        <v>9.68</v>
      </c>
      <c r="H20">
        <v>58.529000000000003</v>
      </c>
      <c r="I20">
        <v>11.01</v>
      </c>
      <c r="K20">
        <v>16</v>
      </c>
      <c r="L20">
        <v>0.15689</v>
      </c>
      <c r="M20">
        <v>2108.9</v>
      </c>
      <c r="N20">
        <v>3.3860000000000001</v>
      </c>
      <c r="O20">
        <v>62787</v>
      </c>
      <c r="P20">
        <v>0.92500000000000004</v>
      </c>
      <c r="Q20">
        <v>58.082000000000001</v>
      </c>
      <c r="R20">
        <v>54.49</v>
      </c>
      <c r="T20">
        <v>2125.1</v>
      </c>
      <c r="U20">
        <v>35.439</v>
      </c>
      <c r="V20">
        <f t="shared" si="1"/>
        <v>3.7111634016856225</v>
      </c>
      <c r="W20">
        <v>2235</v>
      </c>
      <c r="X20">
        <v>26</v>
      </c>
      <c r="Y20">
        <f t="shared" si="2"/>
        <v>2180.0500000000002</v>
      </c>
      <c r="Z20">
        <f t="shared" si="3"/>
        <v>77.711035252401643</v>
      </c>
    </row>
    <row r="21" spans="1:26" x14ac:dyDescent="0.2">
      <c r="A21">
        <v>17</v>
      </c>
      <c r="B21">
        <v>0.15654999999999999</v>
      </c>
      <c r="C21">
        <v>2154.1999999999998</v>
      </c>
      <c r="D21">
        <v>28.021999999999998</v>
      </c>
      <c r="E21">
        <f t="shared" si="0"/>
        <v>2.934456977963106</v>
      </c>
      <c r="F21">
        <v>7749.7</v>
      </c>
      <c r="G21">
        <v>7.66</v>
      </c>
      <c r="H21">
        <v>59.33</v>
      </c>
      <c r="I21">
        <v>12.92</v>
      </c>
      <c r="K21">
        <v>17</v>
      </c>
      <c r="L21">
        <v>0.15695999999999999</v>
      </c>
      <c r="M21">
        <v>2117.3000000000002</v>
      </c>
      <c r="N21">
        <v>4.2821999999999996</v>
      </c>
      <c r="O21">
        <v>49845</v>
      </c>
      <c r="P21">
        <v>1.17</v>
      </c>
      <c r="Q21">
        <v>58.314</v>
      </c>
      <c r="R21">
        <v>46.45</v>
      </c>
      <c r="T21">
        <v>2154.1999999999998</v>
      </c>
      <c r="U21">
        <v>28.021999999999998</v>
      </c>
      <c r="V21">
        <f t="shared" si="1"/>
        <v>2.934456977963106</v>
      </c>
      <c r="W21">
        <v>2172.1</v>
      </c>
      <c r="X21">
        <v>25</v>
      </c>
      <c r="Y21">
        <f t="shared" si="2"/>
        <v>2163.1499999999996</v>
      </c>
      <c r="Z21">
        <f t="shared" si="3"/>
        <v>12.657211383239265</v>
      </c>
    </row>
    <row r="22" spans="1:26" x14ac:dyDescent="0.2">
      <c r="A22">
        <v>18</v>
      </c>
      <c r="B22">
        <v>0.15673000000000001</v>
      </c>
      <c r="C22">
        <v>2142.6999999999998</v>
      </c>
      <c r="D22">
        <v>22.158000000000001</v>
      </c>
      <c r="E22">
        <f t="shared" si="0"/>
        <v>2.3203803339414213</v>
      </c>
      <c r="F22">
        <v>9748.4</v>
      </c>
      <c r="G22">
        <v>6.05</v>
      </c>
      <c r="H22">
        <v>59.012999999999998</v>
      </c>
      <c r="I22">
        <v>15.16</v>
      </c>
      <c r="K22">
        <v>18</v>
      </c>
      <c r="L22">
        <v>0.15681</v>
      </c>
      <c r="M22">
        <v>2118.9</v>
      </c>
      <c r="N22">
        <v>5.4156000000000004</v>
      </c>
      <c r="O22">
        <v>39444</v>
      </c>
      <c r="P22">
        <v>1.48</v>
      </c>
      <c r="Q22">
        <v>58.359000000000002</v>
      </c>
      <c r="R22">
        <v>39.56</v>
      </c>
      <c r="T22">
        <v>2142.6999999999998</v>
      </c>
      <c r="U22">
        <v>22.158000000000001</v>
      </c>
      <c r="V22">
        <f t="shared" si="1"/>
        <v>2.3203803339414213</v>
      </c>
      <c r="W22">
        <v>2160.4</v>
      </c>
      <c r="X22">
        <v>24</v>
      </c>
      <c r="Y22">
        <f t="shared" si="2"/>
        <v>2151.5500000000002</v>
      </c>
      <c r="Z22">
        <f t="shared" si="3"/>
        <v>12.515790027002083</v>
      </c>
    </row>
    <row r="23" spans="1:26" x14ac:dyDescent="0.2">
      <c r="A23">
        <v>19</v>
      </c>
      <c r="B23">
        <v>0.15662999999999999</v>
      </c>
      <c r="C23">
        <v>2076.9</v>
      </c>
      <c r="D23">
        <v>17.521000000000001</v>
      </c>
      <c r="E23">
        <f t="shared" si="0"/>
        <v>1.834794829451559</v>
      </c>
      <c r="F23">
        <v>11950</v>
      </c>
      <c r="G23">
        <v>4.79</v>
      </c>
      <c r="H23">
        <v>57.201000000000001</v>
      </c>
      <c r="I23">
        <v>17.79</v>
      </c>
      <c r="K23">
        <v>19</v>
      </c>
      <c r="L23">
        <v>0.15687000000000001</v>
      </c>
      <c r="M23">
        <v>2102.4</v>
      </c>
      <c r="N23">
        <v>6.8490000000000002</v>
      </c>
      <c r="O23">
        <v>30945</v>
      </c>
      <c r="P23">
        <v>1.87</v>
      </c>
      <c r="Q23">
        <v>57.902000000000001</v>
      </c>
      <c r="R23">
        <v>33.71</v>
      </c>
      <c r="T23">
        <v>2076.9</v>
      </c>
      <c r="U23">
        <v>17.521000000000001</v>
      </c>
      <c r="V23">
        <f t="shared" si="1"/>
        <v>1.834794829451559</v>
      </c>
      <c r="W23">
        <v>2175</v>
      </c>
      <c r="X23">
        <v>23</v>
      </c>
      <c r="Y23">
        <f t="shared" si="2"/>
        <v>2125.9499999999998</v>
      </c>
      <c r="Z23">
        <f t="shared" si="3"/>
        <v>69.36717523440025</v>
      </c>
    </row>
    <row r="24" spans="1:26" x14ac:dyDescent="0.2">
      <c r="A24">
        <v>20</v>
      </c>
      <c r="B24">
        <v>0.15656</v>
      </c>
      <c r="C24">
        <v>2075.9</v>
      </c>
      <c r="D24">
        <v>13.853999999999999</v>
      </c>
      <c r="E24">
        <f t="shared" si="0"/>
        <v>1.4507874874277664</v>
      </c>
      <c r="F24">
        <v>15106</v>
      </c>
      <c r="G24">
        <v>3.78</v>
      </c>
      <c r="H24">
        <v>57.173000000000002</v>
      </c>
      <c r="I24">
        <v>20.87</v>
      </c>
      <c r="K24">
        <v>20</v>
      </c>
      <c r="L24">
        <v>0.15695000000000001</v>
      </c>
      <c r="M24">
        <v>2117.8000000000002</v>
      </c>
      <c r="N24">
        <v>8.6617999999999995</v>
      </c>
      <c r="O24">
        <v>24649</v>
      </c>
      <c r="P24">
        <v>2.37</v>
      </c>
      <c r="Q24">
        <v>58.329000000000001</v>
      </c>
      <c r="R24">
        <v>28.75</v>
      </c>
      <c r="T24">
        <v>2075.9</v>
      </c>
      <c r="U24">
        <v>13.853999999999999</v>
      </c>
      <c r="V24">
        <f t="shared" si="1"/>
        <v>1.4507874874277664</v>
      </c>
      <c r="W24">
        <v>2131.1</v>
      </c>
      <c r="X24">
        <v>22</v>
      </c>
      <c r="Y24">
        <f t="shared" si="2"/>
        <v>2103.5</v>
      </c>
      <c r="Z24">
        <f t="shared" si="3"/>
        <v>39.032294321497297</v>
      </c>
    </row>
    <row r="25" spans="1:26" x14ac:dyDescent="0.2">
      <c r="A25">
        <v>21</v>
      </c>
      <c r="B25">
        <v>0.15661</v>
      </c>
      <c r="C25">
        <v>2063.1</v>
      </c>
      <c r="D25">
        <v>10.955</v>
      </c>
      <c r="E25">
        <f t="shared" si="0"/>
        <v>1.1472049173358729</v>
      </c>
      <c r="F25">
        <v>18986</v>
      </c>
      <c r="G25">
        <v>2.99</v>
      </c>
      <c r="H25">
        <v>56.822000000000003</v>
      </c>
      <c r="I25">
        <v>24.49</v>
      </c>
      <c r="K25">
        <v>21</v>
      </c>
      <c r="L25">
        <v>0.15678</v>
      </c>
      <c r="M25">
        <v>2124.1999999999998</v>
      </c>
      <c r="N25">
        <v>10.954000000000001</v>
      </c>
      <c r="O25">
        <v>19549</v>
      </c>
      <c r="P25">
        <v>2.99</v>
      </c>
      <c r="Q25">
        <v>58.505000000000003</v>
      </c>
      <c r="R25">
        <v>24.51</v>
      </c>
      <c r="T25">
        <v>2063.1</v>
      </c>
      <c r="U25">
        <v>10.955</v>
      </c>
      <c r="V25">
        <f t="shared" si="1"/>
        <v>1.1472049173358729</v>
      </c>
      <c r="W25">
        <v>2124.1999999999998</v>
      </c>
      <c r="X25">
        <v>21</v>
      </c>
      <c r="Y25">
        <f t="shared" si="2"/>
        <v>2093.6499999999996</v>
      </c>
      <c r="Z25">
        <f t="shared" si="3"/>
        <v>43.204224330497993</v>
      </c>
    </row>
    <row r="26" spans="1:26" x14ac:dyDescent="0.2">
      <c r="A26">
        <v>22</v>
      </c>
      <c r="B26">
        <v>0.15662000000000001</v>
      </c>
      <c r="C26">
        <v>2059.8000000000002</v>
      </c>
      <c r="D26">
        <v>8.6618999999999993</v>
      </c>
      <c r="E26">
        <f t="shared" si="0"/>
        <v>0.90707204687098086</v>
      </c>
      <c r="F26">
        <v>23973</v>
      </c>
      <c r="G26">
        <v>2.37</v>
      </c>
      <c r="H26">
        <v>56.73</v>
      </c>
      <c r="I26">
        <v>28.74</v>
      </c>
      <c r="K26">
        <v>22</v>
      </c>
      <c r="L26">
        <v>0.15698000000000001</v>
      </c>
      <c r="M26">
        <v>2131.1</v>
      </c>
      <c r="N26">
        <v>13.853999999999999</v>
      </c>
      <c r="O26">
        <v>15508</v>
      </c>
      <c r="P26">
        <v>3.78</v>
      </c>
      <c r="Q26">
        <v>58.694000000000003</v>
      </c>
      <c r="R26">
        <v>20.88</v>
      </c>
      <c r="T26">
        <v>2059.8000000000002</v>
      </c>
      <c r="U26">
        <v>8.6618999999999993</v>
      </c>
      <c r="V26">
        <f t="shared" si="1"/>
        <v>0.90707204687098086</v>
      </c>
      <c r="W26">
        <v>2117.8000000000002</v>
      </c>
      <c r="X26">
        <v>20</v>
      </c>
      <c r="Y26">
        <f t="shared" si="2"/>
        <v>2088.8000000000002</v>
      </c>
      <c r="Z26">
        <f t="shared" si="3"/>
        <v>41.012193308819754</v>
      </c>
    </row>
    <row r="27" spans="1:26" x14ac:dyDescent="0.2">
      <c r="A27">
        <v>23</v>
      </c>
      <c r="B27">
        <v>0.15662000000000001</v>
      </c>
      <c r="C27">
        <v>2067.9</v>
      </c>
      <c r="D27">
        <v>6.8491</v>
      </c>
      <c r="E27">
        <f t="shared" si="0"/>
        <v>0.71723607479006179</v>
      </c>
      <c r="F27">
        <v>30438</v>
      </c>
      <c r="G27">
        <v>1.87</v>
      </c>
      <c r="H27">
        <v>56.954000000000001</v>
      </c>
      <c r="I27">
        <v>33.729999999999997</v>
      </c>
      <c r="K27">
        <v>23</v>
      </c>
      <c r="L27">
        <v>0.15684000000000001</v>
      </c>
      <c r="M27">
        <v>2175</v>
      </c>
      <c r="N27">
        <v>17.52</v>
      </c>
      <c r="O27">
        <v>12515</v>
      </c>
      <c r="P27">
        <v>4.79</v>
      </c>
      <c r="Q27">
        <v>59.902000000000001</v>
      </c>
      <c r="R27">
        <v>17.8</v>
      </c>
      <c r="T27">
        <v>2067.9</v>
      </c>
      <c r="U27">
        <v>6.8491</v>
      </c>
      <c r="V27">
        <f t="shared" si="1"/>
        <v>0.71723607479006179</v>
      </c>
      <c r="W27">
        <v>2102.4</v>
      </c>
      <c r="X27">
        <v>19</v>
      </c>
      <c r="Y27">
        <f t="shared" si="2"/>
        <v>2085.15</v>
      </c>
      <c r="Z27">
        <f t="shared" si="3"/>
        <v>24.395183950935891</v>
      </c>
    </row>
    <row r="28" spans="1:26" x14ac:dyDescent="0.2">
      <c r="A28">
        <v>24</v>
      </c>
      <c r="B28">
        <v>0.15651000000000001</v>
      </c>
      <c r="C28">
        <v>2080.1</v>
      </c>
      <c r="D28">
        <v>5.4157000000000002</v>
      </c>
      <c r="E28">
        <f t="shared" si="0"/>
        <v>0.56713077780154142</v>
      </c>
      <c r="F28">
        <v>38721</v>
      </c>
      <c r="G28">
        <v>1.48</v>
      </c>
      <c r="H28">
        <v>57.290999999999997</v>
      </c>
      <c r="I28">
        <v>39.58</v>
      </c>
      <c r="K28">
        <v>24</v>
      </c>
      <c r="L28">
        <v>0.15673999999999999</v>
      </c>
      <c r="M28">
        <v>2160.4</v>
      </c>
      <c r="N28">
        <v>22.158000000000001</v>
      </c>
      <c r="O28">
        <v>9829.4</v>
      </c>
      <c r="P28">
        <v>6.05</v>
      </c>
      <c r="Q28">
        <v>59.502000000000002</v>
      </c>
      <c r="R28">
        <v>15.15</v>
      </c>
      <c r="T28">
        <v>2080.1</v>
      </c>
      <c r="U28">
        <v>5.4157000000000002</v>
      </c>
      <c r="V28">
        <f t="shared" si="1"/>
        <v>0.56713077780154142</v>
      </c>
      <c r="W28">
        <v>2118.9</v>
      </c>
      <c r="X28">
        <v>18</v>
      </c>
      <c r="Y28">
        <f t="shared" si="2"/>
        <v>2099.5</v>
      </c>
      <c r="Z28">
        <f t="shared" si="3"/>
        <v>27.435743110038175</v>
      </c>
    </row>
    <row r="29" spans="1:26" x14ac:dyDescent="0.2">
      <c r="A29">
        <v>25</v>
      </c>
      <c r="B29">
        <v>0.15669</v>
      </c>
      <c r="C29">
        <v>2077.1999999999998</v>
      </c>
      <c r="D29">
        <v>4.2823000000000002</v>
      </c>
      <c r="E29">
        <f t="shared" si="0"/>
        <v>0.44844140734891907</v>
      </c>
      <c r="F29">
        <v>48900</v>
      </c>
      <c r="G29">
        <v>1.17</v>
      </c>
      <c r="H29">
        <v>57.209000000000003</v>
      </c>
      <c r="I29">
        <v>46.44</v>
      </c>
      <c r="K29">
        <v>25</v>
      </c>
      <c r="L29">
        <v>0.15690999999999999</v>
      </c>
      <c r="M29">
        <v>2172.1</v>
      </c>
      <c r="N29">
        <v>28.023</v>
      </c>
      <c r="O29">
        <v>7814.1</v>
      </c>
      <c r="P29">
        <v>7.66</v>
      </c>
      <c r="Q29">
        <v>59.823</v>
      </c>
      <c r="R29">
        <v>12.92</v>
      </c>
      <c r="T29">
        <v>2077.1999999999998</v>
      </c>
      <c r="U29">
        <v>4.2823000000000002</v>
      </c>
      <c r="V29">
        <f t="shared" si="1"/>
        <v>0.44844140734891907</v>
      </c>
      <c r="W29">
        <v>2117.3000000000002</v>
      </c>
      <c r="X29">
        <v>17</v>
      </c>
      <c r="Y29">
        <f t="shared" si="2"/>
        <v>2097.25</v>
      </c>
      <c r="Z29">
        <f t="shared" si="3"/>
        <v>28.354981925580812</v>
      </c>
    </row>
    <row r="30" spans="1:26" x14ac:dyDescent="0.2">
      <c r="A30">
        <v>26</v>
      </c>
      <c r="B30">
        <v>0.15673999999999999</v>
      </c>
      <c r="C30">
        <v>2073.1</v>
      </c>
      <c r="D30">
        <v>3.3860999999999999</v>
      </c>
      <c r="E30">
        <f t="shared" si="0"/>
        <v>0.35459156281067994</v>
      </c>
      <c r="F30">
        <v>61721</v>
      </c>
      <c r="G30">
        <v>0.92500000000000004</v>
      </c>
      <c r="H30">
        <v>57.095999999999997</v>
      </c>
      <c r="I30">
        <v>54.49</v>
      </c>
      <c r="K30">
        <v>26</v>
      </c>
      <c r="L30">
        <v>0.15698000000000001</v>
      </c>
      <c r="M30">
        <v>2235</v>
      </c>
      <c r="N30">
        <v>35.439</v>
      </c>
      <c r="O30">
        <v>6357.8</v>
      </c>
      <c r="P30">
        <v>9.68</v>
      </c>
      <c r="Q30">
        <v>61.555</v>
      </c>
      <c r="R30">
        <v>11.02</v>
      </c>
      <c r="T30">
        <v>2073.1</v>
      </c>
      <c r="U30">
        <v>3.3860999999999999</v>
      </c>
      <c r="V30">
        <f t="shared" si="1"/>
        <v>0.35459156281067994</v>
      </c>
      <c r="W30">
        <v>2108.9</v>
      </c>
      <c r="X30">
        <v>16</v>
      </c>
      <c r="Y30">
        <f t="shared" si="2"/>
        <v>2091</v>
      </c>
      <c r="Z30">
        <f t="shared" si="3"/>
        <v>25.314422766478529</v>
      </c>
    </row>
    <row r="31" spans="1:26" x14ac:dyDescent="0.2">
      <c r="A31">
        <v>27</v>
      </c>
      <c r="B31">
        <v>0.15679000000000001</v>
      </c>
      <c r="C31">
        <v>2077.6999999999998</v>
      </c>
      <c r="D31">
        <v>2.6774</v>
      </c>
      <c r="E31">
        <f t="shared" si="0"/>
        <v>0.28037667235737707</v>
      </c>
      <c r="F31">
        <v>78230</v>
      </c>
      <c r="G31">
        <v>0.73099999999999998</v>
      </c>
      <c r="H31">
        <v>57.222999999999999</v>
      </c>
      <c r="I31">
        <v>63.94</v>
      </c>
      <c r="K31">
        <v>27</v>
      </c>
      <c r="L31">
        <v>0.15687000000000001</v>
      </c>
      <c r="M31">
        <v>2270.6</v>
      </c>
      <c r="N31">
        <v>44.817999999999998</v>
      </c>
      <c r="O31">
        <v>5107.3</v>
      </c>
      <c r="P31">
        <v>12.2</v>
      </c>
      <c r="Q31">
        <v>62.536000000000001</v>
      </c>
      <c r="R31">
        <v>9.3819999999999997</v>
      </c>
      <c r="T31">
        <v>2077.6999999999998</v>
      </c>
      <c r="U31">
        <v>2.6774</v>
      </c>
      <c r="V31">
        <f t="shared" si="1"/>
        <v>0.28037667235737707</v>
      </c>
      <c r="W31">
        <v>2107.8000000000002</v>
      </c>
      <c r="X31">
        <v>15</v>
      </c>
      <c r="Y31">
        <f t="shared" si="2"/>
        <v>2092.75</v>
      </c>
      <c r="Z31">
        <f t="shared" si="3"/>
        <v>21.283914113715337</v>
      </c>
    </row>
    <row r="32" spans="1:26" x14ac:dyDescent="0.2">
      <c r="A32">
        <v>28</v>
      </c>
      <c r="B32">
        <v>0.15679000000000001</v>
      </c>
      <c r="C32">
        <v>2091.3000000000002</v>
      </c>
      <c r="D32">
        <v>2.1171000000000002</v>
      </c>
      <c r="E32">
        <f t="shared" si="0"/>
        <v>0.22170219356383172</v>
      </c>
      <c r="F32">
        <v>99581</v>
      </c>
      <c r="G32">
        <v>0.57799999999999996</v>
      </c>
      <c r="H32">
        <v>57.597000000000001</v>
      </c>
      <c r="I32">
        <v>75.03</v>
      </c>
      <c r="K32">
        <v>28</v>
      </c>
      <c r="L32">
        <v>0.15683</v>
      </c>
      <c r="M32">
        <v>2314.3000000000002</v>
      </c>
      <c r="N32">
        <v>56.680999999999997</v>
      </c>
      <c r="O32">
        <v>4116.2</v>
      </c>
      <c r="P32">
        <v>15.5</v>
      </c>
      <c r="Q32">
        <v>63.738999999999997</v>
      </c>
      <c r="R32">
        <v>8.0030000000000001</v>
      </c>
      <c r="T32">
        <v>2091.3000000000002</v>
      </c>
      <c r="U32">
        <v>2.1171000000000002</v>
      </c>
      <c r="V32">
        <f t="shared" si="1"/>
        <v>0.22170219356383172</v>
      </c>
      <c r="W32">
        <v>2108.5</v>
      </c>
      <c r="X32">
        <v>14</v>
      </c>
      <c r="Y32">
        <f t="shared" si="2"/>
        <v>2099.9</v>
      </c>
      <c r="Z32">
        <f t="shared" si="3"/>
        <v>12.162236636408489</v>
      </c>
    </row>
    <row r="33" spans="1:26" x14ac:dyDescent="0.2">
      <c r="A33">
        <v>29</v>
      </c>
      <c r="B33">
        <v>0.15679000000000001</v>
      </c>
      <c r="C33">
        <v>2085.4</v>
      </c>
      <c r="D33">
        <v>1.6739999999999999</v>
      </c>
      <c r="E33">
        <f t="shared" si="0"/>
        <v>0.17530087007031045</v>
      </c>
      <c r="F33" s="1">
        <v>125590</v>
      </c>
      <c r="G33">
        <v>0.45700000000000002</v>
      </c>
      <c r="H33">
        <v>57.435000000000002</v>
      </c>
      <c r="I33">
        <v>88.05</v>
      </c>
      <c r="K33">
        <v>29</v>
      </c>
      <c r="L33">
        <v>0.15695000000000001</v>
      </c>
      <c r="M33">
        <v>2358.1</v>
      </c>
      <c r="N33">
        <v>71.683000000000007</v>
      </c>
      <c r="O33">
        <v>3316.3</v>
      </c>
      <c r="P33">
        <v>19.600000000000001</v>
      </c>
      <c r="Q33">
        <v>64.945999999999998</v>
      </c>
      <c r="R33">
        <v>6.8220000000000001</v>
      </c>
      <c r="T33">
        <v>2085.4</v>
      </c>
      <c r="U33">
        <v>1.6739999999999999</v>
      </c>
      <c r="V33">
        <f t="shared" si="1"/>
        <v>0.17530087007031045</v>
      </c>
      <c r="W33">
        <v>2099.6</v>
      </c>
      <c r="X33">
        <v>13</v>
      </c>
      <c r="Y33">
        <f t="shared" si="2"/>
        <v>2092.5</v>
      </c>
      <c r="Z33">
        <f t="shared" si="3"/>
        <v>10.040916292848847</v>
      </c>
    </row>
    <row r="34" spans="1:26" x14ac:dyDescent="0.2">
      <c r="A34">
        <v>30</v>
      </c>
      <c r="B34">
        <v>0.15683</v>
      </c>
      <c r="C34">
        <v>2080.1999999999998</v>
      </c>
      <c r="D34">
        <v>1.3237000000000001</v>
      </c>
      <c r="E34">
        <f t="shared" si="0"/>
        <v>0.13861753985189365</v>
      </c>
      <c r="F34" s="1">
        <v>158430</v>
      </c>
      <c r="G34">
        <v>0.36199999999999999</v>
      </c>
      <c r="H34">
        <v>57.292999999999999</v>
      </c>
      <c r="I34">
        <v>103.3</v>
      </c>
      <c r="K34">
        <v>30</v>
      </c>
      <c r="L34">
        <v>0.15679000000000001</v>
      </c>
      <c r="M34">
        <v>2473.8000000000002</v>
      </c>
      <c r="N34">
        <v>90.656999999999996</v>
      </c>
      <c r="O34">
        <v>2750.9</v>
      </c>
      <c r="P34">
        <v>24.8</v>
      </c>
      <c r="Q34">
        <v>68.132000000000005</v>
      </c>
      <c r="R34">
        <v>5.8170000000000002</v>
      </c>
      <c r="T34">
        <v>2080.1999999999998</v>
      </c>
      <c r="U34">
        <v>1.3237000000000001</v>
      </c>
      <c r="V34">
        <f t="shared" si="1"/>
        <v>0.13861753985189365</v>
      </c>
      <c r="W34">
        <v>2094.1999999999998</v>
      </c>
      <c r="X34">
        <v>12</v>
      </c>
      <c r="Y34">
        <f t="shared" si="2"/>
        <v>2087.1999999999998</v>
      </c>
      <c r="Z34">
        <f t="shared" si="3"/>
        <v>9.8994949366116654</v>
      </c>
    </row>
    <row r="35" spans="1:26" x14ac:dyDescent="0.2">
      <c r="A35">
        <v>31</v>
      </c>
      <c r="B35">
        <v>0.15673000000000001</v>
      </c>
      <c r="C35">
        <v>2078.9</v>
      </c>
      <c r="D35">
        <v>1.0466</v>
      </c>
      <c r="E35">
        <f t="shared" si="0"/>
        <v>0.10959969570823591</v>
      </c>
      <c r="F35" s="1">
        <v>200240</v>
      </c>
      <c r="G35">
        <v>0.28599999999999998</v>
      </c>
      <c r="H35">
        <v>57.256</v>
      </c>
      <c r="I35">
        <v>121.2</v>
      </c>
      <c r="K35">
        <v>31</v>
      </c>
      <c r="L35">
        <v>0.15712999999999999</v>
      </c>
      <c r="M35">
        <v>2480.3000000000002</v>
      </c>
      <c r="N35">
        <v>114.65</v>
      </c>
      <c r="O35">
        <v>2181</v>
      </c>
      <c r="P35">
        <v>31.3</v>
      </c>
      <c r="Q35">
        <v>68.313000000000002</v>
      </c>
      <c r="R35">
        <v>4.9539999999999997</v>
      </c>
      <c r="T35">
        <v>2078.9</v>
      </c>
      <c r="U35">
        <v>1.0466</v>
      </c>
      <c r="V35">
        <f t="shared" si="1"/>
        <v>0.10959969570823591</v>
      </c>
      <c r="W35">
        <v>2088.9</v>
      </c>
      <c r="X35">
        <v>11</v>
      </c>
      <c r="Y35">
        <f t="shared" si="2"/>
        <v>2083.9</v>
      </c>
      <c r="Z35">
        <f t="shared" si="3"/>
        <v>7.0710678118654755</v>
      </c>
    </row>
    <row r="36" spans="1:26" x14ac:dyDescent="0.2">
      <c r="A36">
        <v>32</v>
      </c>
      <c r="B36">
        <v>0.15683</v>
      </c>
      <c r="C36">
        <v>2079.6999999999998</v>
      </c>
      <c r="D36">
        <v>0.82759000000000005</v>
      </c>
      <c r="E36">
        <f t="shared" si="0"/>
        <v>8.6665022139479228E-2</v>
      </c>
      <c r="F36" s="1">
        <v>253340</v>
      </c>
      <c r="G36">
        <v>0.22600000000000001</v>
      </c>
      <c r="H36">
        <v>57.279000000000003</v>
      </c>
      <c r="I36">
        <v>142.30000000000001</v>
      </c>
      <c r="K36">
        <v>32</v>
      </c>
      <c r="L36">
        <v>0.15715000000000001</v>
      </c>
      <c r="M36">
        <v>2371.6999999999998</v>
      </c>
      <c r="N36">
        <v>145</v>
      </c>
      <c r="O36">
        <v>1648.9</v>
      </c>
      <c r="P36">
        <v>39.6</v>
      </c>
      <c r="Q36">
        <v>65.320999999999998</v>
      </c>
      <c r="R36">
        <v>4.2080000000000002</v>
      </c>
      <c r="T36">
        <v>2079.6999999999998</v>
      </c>
      <c r="U36">
        <v>0.82759000000000005</v>
      </c>
      <c r="V36">
        <f t="shared" si="1"/>
        <v>8.6665022139479228E-2</v>
      </c>
      <c r="W36">
        <v>2087.6</v>
      </c>
      <c r="X36">
        <v>10</v>
      </c>
      <c r="Y36">
        <f t="shared" si="2"/>
        <v>2083.6499999999996</v>
      </c>
      <c r="Z36">
        <f t="shared" si="3"/>
        <v>5.5861435713737899</v>
      </c>
    </row>
    <row r="37" spans="1:26" x14ac:dyDescent="0.2">
      <c r="A37">
        <v>33</v>
      </c>
      <c r="B37">
        <v>0.15681999999999999</v>
      </c>
      <c r="C37">
        <v>2080.1999999999998</v>
      </c>
      <c r="D37">
        <v>0.65439000000000003</v>
      </c>
      <c r="E37">
        <f t="shared" si="0"/>
        <v>6.8527560552754163E-2</v>
      </c>
      <c r="F37" s="1">
        <v>320470</v>
      </c>
      <c r="G37">
        <v>0.17899999999999999</v>
      </c>
      <c r="H37">
        <v>57.292999999999999</v>
      </c>
      <c r="I37">
        <v>166.9</v>
      </c>
      <c r="K37">
        <v>33</v>
      </c>
      <c r="L37">
        <v>0.15687000000000001</v>
      </c>
      <c r="M37">
        <v>2441</v>
      </c>
      <c r="N37">
        <v>183.37</v>
      </c>
      <c r="O37">
        <v>1342</v>
      </c>
      <c r="P37">
        <v>50.1</v>
      </c>
      <c r="Q37">
        <v>67.23</v>
      </c>
      <c r="R37">
        <v>3.593</v>
      </c>
      <c r="T37">
        <v>2080.1999999999998</v>
      </c>
      <c r="U37">
        <v>0.65439000000000003</v>
      </c>
      <c r="V37">
        <f t="shared" si="1"/>
        <v>6.8527560552754163E-2</v>
      </c>
      <c r="W37">
        <v>2087.3000000000002</v>
      </c>
      <c r="X37">
        <v>9</v>
      </c>
      <c r="Y37">
        <f t="shared" si="2"/>
        <v>2083.75</v>
      </c>
      <c r="Z37">
        <f t="shared" si="3"/>
        <v>5.0204581464247449</v>
      </c>
    </row>
    <row r="38" spans="1:26" x14ac:dyDescent="0.2">
      <c r="A38">
        <v>34</v>
      </c>
      <c r="B38">
        <v>0.15689</v>
      </c>
      <c r="C38">
        <v>2084.1999999999998</v>
      </c>
      <c r="D38">
        <v>0.51744000000000001</v>
      </c>
      <c r="E38">
        <f t="shared" si="0"/>
        <v>5.4186190089116751E-2</v>
      </c>
      <c r="F38" s="1">
        <v>406050</v>
      </c>
      <c r="G38">
        <v>0.14099999999999999</v>
      </c>
      <c r="H38">
        <v>57.402000000000001</v>
      </c>
      <c r="I38">
        <v>195.9</v>
      </c>
      <c r="K38">
        <v>34</v>
      </c>
      <c r="L38">
        <v>0.15681999999999999</v>
      </c>
      <c r="M38">
        <v>2495.5</v>
      </c>
      <c r="N38">
        <v>231.9</v>
      </c>
      <c r="O38">
        <v>1084.8</v>
      </c>
      <c r="P38">
        <v>63.4</v>
      </c>
      <c r="Q38">
        <v>68.73</v>
      </c>
      <c r="R38">
        <v>3.0539999999999998</v>
      </c>
      <c r="T38">
        <v>2084.1999999999998</v>
      </c>
      <c r="U38">
        <v>0.51744000000000001</v>
      </c>
      <c r="V38">
        <f t="shared" si="1"/>
        <v>5.4186190089116751E-2</v>
      </c>
      <c r="W38">
        <v>2084.4</v>
      </c>
      <c r="X38">
        <v>8</v>
      </c>
      <c r="Y38">
        <f t="shared" si="2"/>
        <v>2084.3000000000002</v>
      </c>
      <c r="Z38">
        <f t="shared" si="3"/>
        <v>0.14142135623750243</v>
      </c>
    </row>
    <row r="39" spans="1:26" x14ac:dyDescent="0.2">
      <c r="A39">
        <v>35</v>
      </c>
      <c r="B39">
        <v>0.15683</v>
      </c>
      <c r="C39">
        <v>2086.8000000000002</v>
      </c>
      <c r="D39">
        <v>0.40915000000000001</v>
      </c>
      <c r="E39">
        <f t="shared" si="0"/>
        <v>4.2846087807208798E-2</v>
      </c>
      <c r="F39" s="1">
        <v>514180</v>
      </c>
      <c r="G39">
        <v>0.112</v>
      </c>
      <c r="H39">
        <v>57.475000000000001</v>
      </c>
      <c r="I39">
        <v>229.8</v>
      </c>
      <c r="K39">
        <v>35</v>
      </c>
      <c r="L39">
        <v>0.15676000000000001</v>
      </c>
      <c r="M39">
        <v>2625</v>
      </c>
      <c r="N39">
        <v>293.29000000000002</v>
      </c>
      <c r="O39">
        <v>902.28</v>
      </c>
      <c r="P39">
        <v>80.099999999999994</v>
      </c>
      <c r="Q39">
        <v>72.296999999999997</v>
      </c>
      <c r="R39">
        <v>2.6019999999999999</v>
      </c>
      <c r="T39">
        <v>2086.8000000000002</v>
      </c>
      <c r="U39">
        <v>0.40915000000000001</v>
      </c>
      <c r="V39">
        <f t="shared" si="1"/>
        <v>4.2846087807208798E-2</v>
      </c>
      <c r="W39">
        <v>2080.3000000000002</v>
      </c>
      <c r="X39">
        <v>7</v>
      </c>
      <c r="Y39">
        <f t="shared" si="2"/>
        <v>2083.5500000000002</v>
      </c>
      <c r="Z39">
        <f t="shared" si="3"/>
        <v>4.5961940777125587</v>
      </c>
    </row>
    <row r="40" spans="1:26" x14ac:dyDescent="0.2">
      <c r="A40">
        <v>36</v>
      </c>
      <c r="B40">
        <v>0.15681999999999999</v>
      </c>
      <c r="C40">
        <v>2093.1</v>
      </c>
      <c r="D40">
        <v>0.32351999999999997</v>
      </c>
      <c r="E40">
        <f t="shared" si="0"/>
        <v>3.3878935176312325E-2</v>
      </c>
      <c r="F40" s="1">
        <v>652230</v>
      </c>
      <c r="G40">
        <v>8.8400000000000006E-2</v>
      </c>
      <c r="H40">
        <v>57.648000000000003</v>
      </c>
      <c r="I40">
        <v>269.7</v>
      </c>
      <c r="K40">
        <v>36</v>
      </c>
      <c r="L40">
        <v>0.15695999999999999</v>
      </c>
      <c r="M40">
        <v>2786.6</v>
      </c>
      <c r="N40">
        <v>370.91</v>
      </c>
      <c r="O40">
        <v>757.37</v>
      </c>
      <c r="P40">
        <v>101</v>
      </c>
      <c r="Q40">
        <v>76.747</v>
      </c>
      <c r="R40">
        <v>2.226</v>
      </c>
      <c r="T40">
        <v>2093.1</v>
      </c>
      <c r="U40">
        <v>0.32351999999999997</v>
      </c>
      <c r="V40">
        <f t="shared" si="1"/>
        <v>3.3878935176312325E-2</v>
      </c>
      <c r="W40">
        <v>2077.3000000000002</v>
      </c>
      <c r="X40">
        <v>6</v>
      </c>
      <c r="Y40">
        <f t="shared" si="2"/>
        <v>2085.1999999999998</v>
      </c>
      <c r="Z40">
        <f t="shared" si="3"/>
        <v>11.172287142747258</v>
      </c>
    </row>
    <row r="41" spans="1:26" x14ac:dyDescent="0.2">
      <c r="A41">
        <v>37</v>
      </c>
      <c r="B41">
        <v>0.15683</v>
      </c>
      <c r="C41">
        <v>2101.1</v>
      </c>
      <c r="D41">
        <v>0.25580999999999998</v>
      </c>
      <c r="E41">
        <f t="shared" si="0"/>
        <v>2.6788360557160162E-2</v>
      </c>
      <c r="F41" s="1">
        <v>828030</v>
      </c>
      <c r="G41">
        <v>6.9900000000000004E-2</v>
      </c>
      <c r="H41">
        <v>57.869</v>
      </c>
      <c r="I41">
        <v>316.5</v>
      </c>
      <c r="K41">
        <v>37</v>
      </c>
      <c r="L41">
        <v>0.15698999999999999</v>
      </c>
      <c r="M41">
        <v>3083.9</v>
      </c>
      <c r="N41">
        <v>469.09</v>
      </c>
      <c r="O41">
        <v>662.75</v>
      </c>
      <c r="P41">
        <v>128</v>
      </c>
      <c r="Q41">
        <v>84.936000000000007</v>
      </c>
      <c r="R41">
        <v>1.889</v>
      </c>
      <c r="T41">
        <v>2101.1</v>
      </c>
      <c r="U41">
        <v>0.25580999999999998</v>
      </c>
      <c r="V41">
        <f t="shared" si="1"/>
        <v>2.6788360557160162E-2</v>
      </c>
      <c r="W41">
        <v>2081.1</v>
      </c>
      <c r="X41">
        <v>5</v>
      </c>
      <c r="Y41">
        <f t="shared" si="2"/>
        <v>2091.1</v>
      </c>
      <c r="Z41">
        <f t="shared" si="3"/>
        <v>14.142135623730951</v>
      </c>
    </row>
    <row r="42" spans="1:26" x14ac:dyDescent="0.2">
      <c r="A42">
        <v>38</v>
      </c>
      <c r="B42">
        <v>0.15687999999999999</v>
      </c>
      <c r="C42">
        <v>2112.9</v>
      </c>
      <c r="D42">
        <v>0.20227000000000001</v>
      </c>
      <c r="E42">
        <f t="shared" si="0"/>
        <v>2.118166486805358E-2</v>
      </c>
      <c r="F42" s="1">
        <v>1053000</v>
      </c>
      <c r="G42">
        <v>5.5300000000000002E-2</v>
      </c>
      <c r="H42">
        <v>58.192</v>
      </c>
      <c r="I42">
        <v>371.4</v>
      </c>
      <c r="K42">
        <v>38</v>
      </c>
      <c r="L42">
        <v>0.15628</v>
      </c>
      <c r="M42">
        <v>3462.3</v>
      </c>
      <c r="N42">
        <v>593.27</v>
      </c>
      <c r="O42">
        <v>588.33000000000004</v>
      </c>
      <c r="P42">
        <v>162</v>
      </c>
      <c r="Q42">
        <v>95.358000000000004</v>
      </c>
      <c r="R42">
        <v>1.625</v>
      </c>
      <c r="T42">
        <v>2112.9</v>
      </c>
      <c r="U42">
        <v>0.20227000000000001</v>
      </c>
      <c r="V42">
        <f t="shared" si="1"/>
        <v>2.118166486805358E-2</v>
      </c>
      <c r="W42">
        <v>2086.5</v>
      </c>
      <c r="X42">
        <v>4</v>
      </c>
      <c r="Y42">
        <f t="shared" si="2"/>
        <v>2099.6999999999998</v>
      </c>
      <c r="Z42">
        <f t="shared" si="3"/>
        <v>18.667619023324921</v>
      </c>
    </row>
    <row r="43" spans="1:26" x14ac:dyDescent="0.2">
      <c r="A43">
        <v>39</v>
      </c>
      <c r="B43">
        <v>0.15684000000000001</v>
      </c>
      <c r="C43">
        <v>2124.9</v>
      </c>
      <c r="D43">
        <v>0.15994</v>
      </c>
      <c r="E43">
        <f t="shared" si="0"/>
        <v>1.6748877633838383E-2</v>
      </c>
      <c r="F43" s="1">
        <v>1339300</v>
      </c>
      <c r="G43">
        <v>4.3700000000000003E-2</v>
      </c>
      <c r="H43">
        <v>58.524000000000001</v>
      </c>
      <c r="I43">
        <v>435.8</v>
      </c>
      <c r="K43">
        <v>39</v>
      </c>
      <c r="L43">
        <v>0.15615000000000001</v>
      </c>
      <c r="M43">
        <v>4064.6</v>
      </c>
      <c r="N43">
        <v>750.27</v>
      </c>
      <c r="O43">
        <v>546.14</v>
      </c>
      <c r="P43">
        <v>205</v>
      </c>
      <c r="Q43">
        <v>111.95</v>
      </c>
      <c r="R43">
        <v>1.38</v>
      </c>
      <c r="T43">
        <v>2124.9</v>
      </c>
      <c r="U43">
        <v>0.15994</v>
      </c>
      <c r="V43">
        <f t="shared" si="1"/>
        <v>1.6748877633838383E-2</v>
      </c>
      <c r="W43">
        <v>2094.6999999999998</v>
      </c>
      <c r="X43">
        <v>3</v>
      </c>
      <c r="Y43">
        <f t="shared" si="2"/>
        <v>2109.8000000000002</v>
      </c>
      <c r="Z43">
        <f t="shared" si="3"/>
        <v>21.354624791833928</v>
      </c>
    </row>
    <row r="44" spans="1:26" x14ac:dyDescent="0.2">
      <c r="A44">
        <v>40</v>
      </c>
      <c r="B44">
        <v>0.15686</v>
      </c>
      <c r="C44">
        <v>2134.3000000000002</v>
      </c>
      <c r="D44">
        <v>0.12647</v>
      </c>
      <c r="E44">
        <f t="shared" si="0"/>
        <v>1.3243907429983371E-2</v>
      </c>
      <c r="F44" s="1">
        <v>1701300</v>
      </c>
      <c r="G44">
        <v>3.4599999999999999E-2</v>
      </c>
      <c r="H44">
        <v>58.783000000000001</v>
      </c>
      <c r="I44">
        <v>511.3</v>
      </c>
      <c r="K44">
        <v>40</v>
      </c>
      <c r="L44">
        <v>0.15640000000000001</v>
      </c>
      <c r="M44">
        <v>5081.8</v>
      </c>
      <c r="N44">
        <v>948.85</v>
      </c>
      <c r="O44">
        <v>539.91</v>
      </c>
      <c r="P44">
        <v>259</v>
      </c>
      <c r="Q44">
        <v>139.96</v>
      </c>
      <c r="R44">
        <v>1.1779999999999999</v>
      </c>
      <c r="T44">
        <v>2134.3000000000002</v>
      </c>
      <c r="U44">
        <v>0.12647</v>
      </c>
      <c r="V44">
        <f t="shared" si="1"/>
        <v>1.3243907429983371E-2</v>
      </c>
      <c r="W44">
        <v>2112.6999999999998</v>
      </c>
      <c r="X44">
        <v>2</v>
      </c>
      <c r="Y44">
        <f t="shared" si="2"/>
        <v>2123.5</v>
      </c>
      <c r="Z44">
        <f t="shared" si="3"/>
        <v>15.273506473629684</v>
      </c>
    </row>
    <row r="45" spans="1:26" x14ac:dyDescent="0.2">
      <c r="A45">
        <v>41</v>
      </c>
      <c r="B45">
        <v>0.15687999999999999</v>
      </c>
      <c r="C45">
        <v>2145.8000000000002</v>
      </c>
      <c r="D45">
        <v>0.1</v>
      </c>
      <c r="E45">
        <f t="shared" si="0"/>
        <v>1.0471975511965976E-2</v>
      </c>
      <c r="F45" s="1">
        <v>2163200</v>
      </c>
      <c r="G45">
        <v>2.7300000000000001E-2</v>
      </c>
      <c r="H45">
        <v>59.098999999999997</v>
      </c>
      <c r="I45">
        <v>600</v>
      </c>
      <c r="K45">
        <v>41</v>
      </c>
      <c r="L45">
        <v>0.15665999999999999</v>
      </c>
      <c r="M45">
        <v>6260.2</v>
      </c>
      <c r="N45">
        <v>1200</v>
      </c>
      <c r="O45">
        <v>525.91999999999996</v>
      </c>
      <c r="P45">
        <v>328</v>
      </c>
      <c r="Q45">
        <v>172.42</v>
      </c>
      <c r="R45">
        <v>0.99509999999999998</v>
      </c>
      <c r="T45">
        <v>2145.8000000000002</v>
      </c>
      <c r="U45">
        <v>0.1</v>
      </c>
      <c r="V45">
        <f t="shared" si="1"/>
        <v>1.0471975511965976E-2</v>
      </c>
      <c r="W45">
        <v>2137.3000000000002</v>
      </c>
      <c r="X45">
        <v>1</v>
      </c>
      <c r="Y45">
        <f t="shared" si="2"/>
        <v>2141.5500000000002</v>
      </c>
      <c r="Z45">
        <f t="shared" si="3"/>
        <v>6.0104076400856536</v>
      </c>
    </row>
  </sheetData>
  <sortState xmlns:xlrd2="http://schemas.microsoft.com/office/spreadsheetml/2017/richdata2" ref="W5:X45">
    <sortCondition descending="1" ref="X5:X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CE64-13E9-4C36-B33F-8950BCC63C3D}">
  <dimension ref="A1:Z45"/>
  <sheetViews>
    <sheetView workbookViewId="0">
      <selection activeCell="R5" sqref="R5"/>
    </sheetView>
  </sheetViews>
  <sheetFormatPr baseColWidth="10" defaultColWidth="8.83203125" defaultRowHeight="15" x14ac:dyDescent="0.2"/>
  <cols>
    <col min="5" max="6" width="20.1640625" bestFit="1" customWidth="1"/>
    <col min="9" max="9" width="22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0.30041000000000001</v>
      </c>
      <c r="C5">
        <v>5496.8</v>
      </c>
      <c r="D5">
        <v>1200</v>
      </c>
      <c r="E5">
        <f>2*PI()*D5/60</f>
        <v>125.66370614359172</v>
      </c>
      <c r="F5">
        <v>461.8</v>
      </c>
      <c r="G5">
        <v>328</v>
      </c>
      <c r="H5">
        <v>151.38999999999999</v>
      </c>
      <c r="I5">
        <v>1</v>
      </c>
      <c r="K5">
        <v>1</v>
      </c>
      <c r="L5">
        <v>0.30003000000000002</v>
      </c>
      <c r="M5">
        <v>425.7</v>
      </c>
      <c r="N5">
        <v>0.1</v>
      </c>
      <c r="O5" s="1">
        <v>429150</v>
      </c>
      <c r="P5">
        <v>2.7300000000000001E-2</v>
      </c>
      <c r="Q5">
        <v>11.724</v>
      </c>
      <c r="R5">
        <v>600</v>
      </c>
      <c r="T5">
        <v>5496.8</v>
      </c>
      <c r="U5">
        <v>1200</v>
      </c>
      <c r="V5">
        <f>2*PI()*U5/60</f>
        <v>125.66370614359172</v>
      </c>
      <c r="W5">
        <v>5477</v>
      </c>
      <c r="X5">
        <v>1</v>
      </c>
      <c r="Y5">
        <f>AVERAGE(T5,W5)</f>
        <v>5486.9</v>
      </c>
      <c r="Z5">
        <f>STDEV(T5,W5)</f>
        <v>14.00071426749377</v>
      </c>
    </row>
    <row r="6" spans="1:26" x14ac:dyDescent="0.2">
      <c r="A6">
        <v>2</v>
      </c>
      <c r="B6">
        <v>0.29955999999999999</v>
      </c>
      <c r="C6">
        <v>4228.1000000000004</v>
      </c>
      <c r="D6">
        <v>948.77</v>
      </c>
      <c r="E6">
        <f t="shared" ref="E6:E45" si="0">2*PI()*D6/60</f>
        <v>99.354962064879601</v>
      </c>
      <c r="F6">
        <v>449.25</v>
      </c>
      <c r="G6">
        <v>259</v>
      </c>
      <c r="H6">
        <v>116.45</v>
      </c>
      <c r="I6">
        <v>1.1739999999999999</v>
      </c>
      <c r="K6">
        <v>2</v>
      </c>
      <c r="L6">
        <v>0.30008000000000001</v>
      </c>
      <c r="M6">
        <v>420.83</v>
      </c>
      <c r="N6">
        <v>0.12647</v>
      </c>
      <c r="O6" s="1">
        <v>335460</v>
      </c>
      <c r="P6">
        <v>3.4599999999999999E-2</v>
      </c>
      <c r="Q6">
        <v>11.59</v>
      </c>
      <c r="R6">
        <v>511.3</v>
      </c>
      <c r="T6">
        <v>4228.1000000000004</v>
      </c>
      <c r="U6">
        <v>948.77</v>
      </c>
      <c r="V6">
        <f t="shared" ref="V6:V45" si="1">2*PI()*U6/60</f>
        <v>99.354962064879601</v>
      </c>
      <c r="W6">
        <v>4394.1000000000004</v>
      </c>
      <c r="X6">
        <v>2</v>
      </c>
      <c r="Y6">
        <f t="shared" ref="Y6:Y45" si="2">AVERAGE(T6,W6)</f>
        <v>4311.1000000000004</v>
      </c>
      <c r="Z6">
        <f t="shared" ref="Z6:Z45" si="3">STDEV(T6,W6)</f>
        <v>117.37972567696688</v>
      </c>
    </row>
    <row r="7" spans="1:26" x14ac:dyDescent="0.2">
      <c r="A7">
        <v>3</v>
      </c>
      <c r="B7">
        <v>0.29981000000000002</v>
      </c>
      <c r="C7">
        <v>3190</v>
      </c>
      <c r="D7">
        <v>750.22</v>
      </c>
      <c r="E7">
        <f t="shared" si="0"/>
        <v>78.562854685871159</v>
      </c>
      <c r="F7">
        <v>428.65</v>
      </c>
      <c r="G7">
        <v>205</v>
      </c>
      <c r="H7">
        <v>87.856999999999999</v>
      </c>
      <c r="I7">
        <v>1.377</v>
      </c>
      <c r="K7">
        <v>3</v>
      </c>
      <c r="L7">
        <v>0.29993999999999998</v>
      </c>
      <c r="M7">
        <v>406.18</v>
      </c>
      <c r="N7">
        <v>0.15994</v>
      </c>
      <c r="O7" s="1">
        <v>256020</v>
      </c>
      <c r="P7">
        <v>4.3700000000000003E-2</v>
      </c>
      <c r="Q7">
        <v>11.186999999999999</v>
      </c>
      <c r="R7">
        <v>435.8</v>
      </c>
      <c r="T7">
        <v>3190</v>
      </c>
      <c r="U7">
        <v>750.22</v>
      </c>
      <c r="V7">
        <f t="shared" si="1"/>
        <v>78.562854685871159</v>
      </c>
      <c r="W7">
        <v>3364.5</v>
      </c>
      <c r="X7">
        <v>3</v>
      </c>
      <c r="Y7">
        <f t="shared" si="2"/>
        <v>3277.25</v>
      </c>
      <c r="Z7">
        <f t="shared" si="3"/>
        <v>123.39013331705254</v>
      </c>
    </row>
    <row r="8" spans="1:26" x14ac:dyDescent="0.2">
      <c r="A8">
        <v>4</v>
      </c>
      <c r="B8">
        <v>0.29997000000000001</v>
      </c>
      <c r="C8">
        <v>2402.1</v>
      </c>
      <c r="D8">
        <v>593.22</v>
      </c>
      <c r="E8">
        <f t="shared" si="0"/>
        <v>62.121853132084567</v>
      </c>
      <c r="F8">
        <v>408.2</v>
      </c>
      <c r="G8">
        <v>162</v>
      </c>
      <c r="H8">
        <v>66.156999999999996</v>
      </c>
      <c r="I8">
        <v>1.6160000000000001</v>
      </c>
      <c r="K8">
        <v>4</v>
      </c>
      <c r="L8">
        <v>0.29993999999999998</v>
      </c>
      <c r="M8">
        <v>403.19</v>
      </c>
      <c r="N8">
        <v>0.20227000000000001</v>
      </c>
      <c r="O8" s="1">
        <v>200950</v>
      </c>
      <c r="P8">
        <v>5.5300000000000002E-2</v>
      </c>
      <c r="Q8">
        <v>11.105</v>
      </c>
      <c r="R8">
        <v>371.3</v>
      </c>
      <c r="T8">
        <v>2402.1</v>
      </c>
      <c r="U8">
        <v>593.22</v>
      </c>
      <c r="V8">
        <f t="shared" si="1"/>
        <v>62.121853132084567</v>
      </c>
      <c r="W8">
        <v>2647.2</v>
      </c>
      <c r="X8">
        <v>4</v>
      </c>
      <c r="Y8">
        <f t="shared" si="2"/>
        <v>2524.6499999999996</v>
      </c>
      <c r="Z8">
        <f t="shared" si="3"/>
        <v>173.31187206882274</v>
      </c>
    </row>
    <row r="9" spans="1:26" x14ac:dyDescent="0.2">
      <c r="A9">
        <v>5</v>
      </c>
      <c r="B9">
        <v>0.30048000000000002</v>
      </c>
      <c r="C9">
        <v>1917.8</v>
      </c>
      <c r="D9">
        <v>469.02</v>
      </c>
      <c r="E9">
        <f t="shared" si="0"/>
        <v>49.115659546222822</v>
      </c>
      <c r="F9">
        <v>412.22</v>
      </c>
      <c r="G9">
        <v>128</v>
      </c>
      <c r="H9">
        <v>52.82</v>
      </c>
      <c r="I9">
        <v>1.895</v>
      </c>
      <c r="K9">
        <v>5</v>
      </c>
      <c r="L9">
        <v>0.29988999999999999</v>
      </c>
      <c r="M9">
        <v>386.23</v>
      </c>
      <c r="N9">
        <v>0.25580999999999998</v>
      </c>
      <c r="O9" s="1">
        <v>152210</v>
      </c>
      <c r="P9">
        <v>6.9900000000000004E-2</v>
      </c>
      <c r="Q9">
        <v>10.637</v>
      </c>
      <c r="R9">
        <v>316.5</v>
      </c>
      <c r="T9">
        <v>1917.8</v>
      </c>
      <c r="U9">
        <v>469.02</v>
      </c>
      <c r="V9">
        <f t="shared" si="1"/>
        <v>49.115659546222822</v>
      </c>
      <c r="W9">
        <v>2040.2</v>
      </c>
      <c r="X9">
        <v>5</v>
      </c>
      <c r="Y9">
        <f t="shared" si="2"/>
        <v>1979</v>
      </c>
      <c r="Z9">
        <f t="shared" si="3"/>
        <v>86.549870017233474</v>
      </c>
    </row>
    <row r="10" spans="1:26" x14ac:dyDescent="0.2">
      <c r="A10">
        <v>6</v>
      </c>
      <c r="B10">
        <v>0.30023</v>
      </c>
      <c r="C10">
        <v>1463.9</v>
      </c>
      <c r="D10">
        <v>370.86</v>
      </c>
      <c r="E10">
        <f t="shared" si="0"/>
        <v>38.836368383677026</v>
      </c>
      <c r="F10">
        <v>397.94</v>
      </c>
      <c r="G10">
        <v>101</v>
      </c>
      <c r="H10">
        <v>40.32</v>
      </c>
      <c r="I10">
        <v>2.2250000000000001</v>
      </c>
      <c r="K10">
        <v>6</v>
      </c>
      <c r="L10">
        <v>0.29979</v>
      </c>
      <c r="M10">
        <v>404.48</v>
      </c>
      <c r="N10">
        <v>0.32351000000000002</v>
      </c>
      <c r="O10" s="1">
        <v>126040</v>
      </c>
      <c r="P10">
        <v>8.8400000000000006E-2</v>
      </c>
      <c r="Q10">
        <v>11.14</v>
      </c>
      <c r="R10">
        <v>269.7</v>
      </c>
      <c r="T10">
        <v>1463.9</v>
      </c>
      <c r="U10">
        <v>370.86</v>
      </c>
      <c r="V10">
        <f t="shared" si="1"/>
        <v>38.836368383677026</v>
      </c>
      <c r="W10">
        <v>1552.7</v>
      </c>
      <c r="X10">
        <v>6</v>
      </c>
      <c r="Y10">
        <f t="shared" si="2"/>
        <v>1508.3000000000002</v>
      </c>
      <c r="Z10">
        <f t="shared" si="3"/>
        <v>62.791082169365389</v>
      </c>
    </row>
    <row r="11" spans="1:26" x14ac:dyDescent="0.2">
      <c r="A11">
        <v>7</v>
      </c>
      <c r="B11">
        <v>0.29942999999999997</v>
      </c>
      <c r="C11">
        <v>1023.7</v>
      </c>
      <c r="D11">
        <v>293.24</v>
      </c>
      <c r="E11">
        <f t="shared" si="0"/>
        <v>30.708020991289029</v>
      </c>
      <c r="F11">
        <v>351.95</v>
      </c>
      <c r="G11">
        <v>80.099999999999994</v>
      </c>
      <c r="H11">
        <v>28.195</v>
      </c>
      <c r="I11">
        <v>2.6110000000000002</v>
      </c>
      <c r="K11">
        <v>7</v>
      </c>
      <c r="L11">
        <v>0.29976999999999998</v>
      </c>
      <c r="M11">
        <v>362.28</v>
      </c>
      <c r="N11">
        <v>0.40914</v>
      </c>
      <c r="O11" s="1">
        <v>89264</v>
      </c>
      <c r="P11">
        <v>0.112</v>
      </c>
      <c r="Q11">
        <v>9.9777000000000005</v>
      </c>
      <c r="R11">
        <v>229.9</v>
      </c>
      <c r="T11">
        <v>1023.7</v>
      </c>
      <c r="U11">
        <v>293.24</v>
      </c>
      <c r="V11">
        <f t="shared" si="1"/>
        <v>30.708020991289029</v>
      </c>
      <c r="W11">
        <v>1045.2</v>
      </c>
      <c r="X11">
        <v>7</v>
      </c>
      <c r="Y11">
        <f t="shared" si="2"/>
        <v>1034.45</v>
      </c>
      <c r="Z11">
        <f t="shared" si="3"/>
        <v>15.202795795510772</v>
      </c>
    </row>
    <row r="12" spans="1:26" x14ac:dyDescent="0.2">
      <c r="A12">
        <v>8</v>
      </c>
      <c r="B12">
        <v>0.29998000000000002</v>
      </c>
      <c r="C12">
        <v>703.78</v>
      </c>
      <c r="D12">
        <v>231.88</v>
      </c>
      <c r="E12">
        <f t="shared" si="0"/>
        <v>24.282416817146707</v>
      </c>
      <c r="F12">
        <v>305.98</v>
      </c>
      <c r="G12">
        <v>63.3</v>
      </c>
      <c r="H12">
        <v>19.382999999999999</v>
      </c>
      <c r="I12">
        <v>3.0630000000000002</v>
      </c>
      <c r="K12">
        <v>8</v>
      </c>
      <c r="L12">
        <v>0.29985000000000001</v>
      </c>
      <c r="M12">
        <v>372.25</v>
      </c>
      <c r="N12">
        <v>0.51741999999999999</v>
      </c>
      <c r="O12" s="1">
        <v>72528</v>
      </c>
      <c r="P12">
        <v>0.14099999999999999</v>
      </c>
      <c r="Q12">
        <v>10.252000000000001</v>
      </c>
      <c r="R12">
        <v>195.9</v>
      </c>
      <c r="T12">
        <v>703.78</v>
      </c>
      <c r="U12">
        <v>231.88</v>
      </c>
      <c r="V12">
        <f t="shared" si="1"/>
        <v>24.282416817146707</v>
      </c>
      <c r="W12">
        <v>710.85</v>
      </c>
      <c r="X12">
        <v>8</v>
      </c>
      <c r="Y12">
        <f t="shared" si="2"/>
        <v>707.31500000000005</v>
      </c>
      <c r="Z12">
        <f t="shared" si="3"/>
        <v>4.9992449429889261</v>
      </c>
    </row>
    <row r="13" spans="1:26" x14ac:dyDescent="0.2">
      <c r="A13">
        <v>9</v>
      </c>
      <c r="B13">
        <v>0.30032999999999999</v>
      </c>
      <c r="C13">
        <v>490.19</v>
      </c>
      <c r="D13">
        <v>183.35</v>
      </c>
      <c r="E13">
        <f t="shared" si="0"/>
        <v>19.200367101189617</v>
      </c>
      <c r="F13">
        <v>269.52</v>
      </c>
      <c r="G13">
        <v>50.1</v>
      </c>
      <c r="H13">
        <v>13.500999999999999</v>
      </c>
      <c r="I13">
        <v>3.5939999999999999</v>
      </c>
      <c r="K13">
        <v>9</v>
      </c>
      <c r="L13">
        <v>0.29986000000000002</v>
      </c>
      <c r="M13">
        <v>354.93</v>
      </c>
      <c r="N13">
        <v>0.65437000000000001</v>
      </c>
      <c r="O13" s="1">
        <v>54680</v>
      </c>
      <c r="P13">
        <v>0.17899999999999999</v>
      </c>
      <c r="Q13">
        <v>9.7753999999999994</v>
      </c>
      <c r="R13">
        <v>166.9</v>
      </c>
      <c r="T13">
        <v>490.19</v>
      </c>
      <c r="U13">
        <v>183.35</v>
      </c>
      <c r="V13">
        <f t="shared" si="1"/>
        <v>19.200367101189617</v>
      </c>
      <c r="W13">
        <v>479.89</v>
      </c>
      <c r="X13">
        <v>9</v>
      </c>
      <c r="Y13">
        <f t="shared" si="2"/>
        <v>485.03999999999996</v>
      </c>
      <c r="Z13">
        <f t="shared" si="3"/>
        <v>7.2831998462214473</v>
      </c>
    </row>
    <row r="14" spans="1:26" x14ac:dyDescent="0.2">
      <c r="A14">
        <v>10</v>
      </c>
      <c r="B14">
        <v>0.30021999999999999</v>
      </c>
      <c r="C14">
        <v>333.61</v>
      </c>
      <c r="D14">
        <v>144.99</v>
      </c>
      <c r="E14">
        <f t="shared" si="0"/>
        <v>15.183317294799471</v>
      </c>
      <c r="F14">
        <v>231.96</v>
      </c>
      <c r="G14">
        <v>39.6</v>
      </c>
      <c r="H14">
        <v>9.1881000000000004</v>
      </c>
      <c r="I14">
        <v>4.218</v>
      </c>
      <c r="K14">
        <v>10</v>
      </c>
      <c r="L14">
        <v>0.29991000000000001</v>
      </c>
      <c r="M14">
        <v>348.3</v>
      </c>
      <c r="N14">
        <v>0.82757999999999998</v>
      </c>
      <c r="O14" s="1">
        <v>42429</v>
      </c>
      <c r="P14">
        <v>0.22600000000000001</v>
      </c>
      <c r="Q14">
        <v>9.5928000000000004</v>
      </c>
      <c r="R14">
        <v>142.30000000000001</v>
      </c>
      <c r="T14">
        <v>333.61</v>
      </c>
      <c r="U14">
        <v>144.99</v>
      </c>
      <c r="V14">
        <f t="shared" si="1"/>
        <v>15.183317294799471</v>
      </c>
      <c r="W14">
        <v>344.32</v>
      </c>
      <c r="X14">
        <v>10</v>
      </c>
      <c r="Y14">
        <f t="shared" si="2"/>
        <v>338.96500000000003</v>
      </c>
      <c r="Z14">
        <f t="shared" si="3"/>
        <v>7.5731136265079098</v>
      </c>
    </row>
    <row r="15" spans="1:26" x14ac:dyDescent="0.2">
      <c r="A15">
        <v>11</v>
      </c>
      <c r="B15">
        <v>0.30012</v>
      </c>
      <c r="C15">
        <v>293.31</v>
      </c>
      <c r="D15">
        <v>114.64</v>
      </c>
      <c r="E15">
        <f t="shared" si="0"/>
        <v>12.005072726917797</v>
      </c>
      <c r="F15">
        <v>257.93</v>
      </c>
      <c r="G15">
        <v>31.3</v>
      </c>
      <c r="H15">
        <v>8.0784000000000002</v>
      </c>
      <c r="I15">
        <v>4.9489999999999998</v>
      </c>
      <c r="K15">
        <v>11</v>
      </c>
      <c r="L15">
        <v>0.29985000000000001</v>
      </c>
      <c r="M15">
        <v>350.47</v>
      </c>
      <c r="N15">
        <v>1.0466</v>
      </c>
      <c r="O15" s="1">
        <v>33758</v>
      </c>
      <c r="P15">
        <v>0.28599999999999998</v>
      </c>
      <c r="Q15">
        <v>9.6525999999999996</v>
      </c>
      <c r="R15">
        <v>121.2</v>
      </c>
      <c r="T15">
        <v>293.31</v>
      </c>
      <c r="U15">
        <v>114.64</v>
      </c>
      <c r="V15">
        <f t="shared" si="1"/>
        <v>12.005072726917797</v>
      </c>
      <c r="W15">
        <v>293.69</v>
      </c>
      <c r="X15">
        <v>11</v>
      </c>
      <c r="Y15">
        <f t="shared" si="2"/>
        <v>293.5</v>
      </c>
      <c r="Z15">
        <f t="shared" si="3"/>
        <v>0.26870057685088483</v>
      </c>
    </row>
    <row r="16" spans="1:26" x14ac:dyDescent="0.2">
      <c r="A16">
        <v>12</v>
      </c>
      <c r="B16">
        <v>0.30048999999999998</v>
      </c>
      <c r="C16">
        <v>289.49</v>
      </c>
      <c r="D16">
        <v>90.649000000000001</v>
      </c>
      <c r="E16">
        <f t="shared" si="0"/>
        <v>9.4927410818420395</v>
      </c>
      <c r="F16">
        <v>321.95</v>
      </c>
      <c r="G16">
        <v>24.8</v>
      </c>
      <c r="H16">
        <v>7.9732000000000003</v>
      </c>
      <c r="I16">
        <v>5.8079999999999998</v>
      </c>
      <c r="K16">
        <v>12</v>
      </c>
      <c r="L16">
        <v>0.29977999999999999</v>
      </c>
      <c r="M16">
        <v>356.52</v>
      </c>
      <c r="N16">
        <v>1.3236000000000001</v>
      </c>
      <c r="O16" s="1">
        <v>27154</v>
      </c>
      <c r="P16">
        <v>0.36199999999999999</v>
      </c>
      <c r="Q16">
        <v>9.8191000000000006</v>
      </c>
      <c r="R16">
        <v>103.3</v>
      </c>
      <c r="T16">
        <v>289.49</v>
      </c>
      <c r="U16">
        <v>90.649000000000001</v>
      </c>
      <c r="V16">
        <f t="shared" si="1"/>
        <v>9.4927410818420395</v>
      </c>
      <c r="W16">
        <v>286.97000000000003</v>
      </c>
      <c r="X16">
        <v>12</v>
      </c>
      <c r="Y16">
        <f t="shared" si="2"/>
        <v>288.23</v>
      </c>
      <c r="Z16">
        <f t="shared" si="3"/>
        <v>1.7819090885900868</v>
      </c>
    </row>
    <row r="17" spans="1:26" x14ac:dyDescent="0.2">
      <c r="A17">
        <v>13</v>
      </c>
      <c r="B17">
        <v>0.29992000000000002</v>
      </c>
      <c r="C17">
        <v>277.54000000000002</v>
      </c>
      <c r="D17">
        <v>71.683000000000007</v>
      </c>
      <c r="E17">
        <f t="shared" si="0"/>
        <v>7.5066262062425722</v>
      </c>
      <c r="F17">
        <v>390.32</v>
      </c>
      <c r="G17">
        <v>19.600000000000001</v>
      </c>
      <c r="H17">
        <v>7.6439000000000004</v>
      </c>
      <c r="I17">
        <v>6.8140000000000001</v>
      </c>
      <c r="K17">
        <v>13</v>
      </c>
      <c r="L17">
        <v>0.29973</v>
      </c>
      <c r="M17">
        <v>342.7</v>
      </c>
      <c r="N17">
        <v>1.6738999999999999</v>
      </c>
      <c r="O17" s="1">
        <v>20639</v>
      </c>
      <c r="P17">
        <v>0.45700000000000002</v>
      </c>
      <c r="Q17">
        <v>9.4385999999999992</v>
      </c>
      <c r="R17">
        <v>88.06</v>
      </c>
      <c r="T17">
        <v>277.54000000000002</v>
      </c>
      <c r="U17">
        <v>71.683000000000007</v>
      </c>
      <c r="V17">
        <f t="shared" si="1"/>
        <v>7.5066262062425722</v>
      </c>
      <c r="W17">
        <v>301.83</v>
      </c>
      <c r="X17">
        <v>13</v>
      </c>
      <c r="Y17">
        <f t="shared" si="2"/>
        <v>289.685</v>
      </c>
      <c r="Z17">
        <f t="shared" si="3"/>
        <v>17.175623715021214</v>
      </c>
    </row>
    <row r="18" spans="1:26" x14ac:dyDescent="0.2">
      <c r="A18">
        <v>14</v>
      </c>
      <c r="B18">
        <v>0.3</v>
      </c>
      <c r="C18">
        <v>329.31</v>
      </c>
      <c r="D18">
        <v>56.686999999999998</v>
      </c>
      <c r="E18">
        <f t="shared" si="0"/>
        <v>5.9362487584681531</v>
      </c>
      <c r="F18">
        <v>585.64</v>
      </c>
      <c r="G18">
        <v>15.5</v>
      </c>
      <c r="H18">
        <v>9.0698000000000008</v>
      </c>
      <c r="I18">
        <v>7.9969999999999999</v>
      </c>
      <c r="K18">
        <v>14</v>
      </c>
      <c r="L18">
        <v>0.29970999999999998</v>
      </c>
      <c r="M18">
        <v>345.52</v>
      </c>
      <c r="N18">
        <v>2.1168999999999998</v>
      </c>
      <c r="O18" s="1">
        <v>16454</v>
      </c>
      <c r="P18">
        <v>0.57799999999999996</v>
      </c>
      <c r="Q18">
        <v>9.5161999999999995</v>
      </c>
      <c r="R18">
        <v>75.03</v>
      </c>
      <c r="T18">
        <v>329.31</v>
      </c>
      <c r="U18">
        <v>56.686999999999998</v>
      </c>
      <c r="V18">
        <f t="shared" si="1"/>
        <v>5.9362487584681531</v>
      </c>
      <c r="W18">
        <v>308.52999999999997</v>
      </c>
      <c r="X18">
        <v>14</v>
      </c>
      <c r="Y18">
        <f t="shared" si="2"/>
        <v>318.91999999999996</v>
      </c>
      <c r="Z18">
        <f t="shared" si="3"/>
        <v>14.693678913056479</v>
      </c>
    </row>
    <row r="19" spans="1:26" x14ac:dyDescent="0.2">
      <c r="A19">
        <v>15</v>
      </c>
      <c r="B19">
        <v>0.30015999999999998</v>
      </c>
      <c r="C19">
        <v>341.28</v>
      </c>
      <c r="D19">
        <v>44.823</v>
      </c>
      <c r="E19">
        <f t="shared" si="0"/>
        <v>4.6938535837285098</v>
      </c>
      <c r="F19">
        <v>767.59</v>
      </c>
      <c r="G19">
        <v>12.2</v>
      </c>
      <c r="H19">
        <v>9.3995999999999995</v>
      </c>
      <c r="I19">
        <v>9.3829999999999991</v>
      </c>
      <c r="K19">
        <v>15</v>
      </c>
      <c r="L19">
        <v>0.29980000000000001</v>
      </c>
      <c r="M19">
        <v>305.76</v>
      </c>
      <c r="N19">
        <v>2.6772999999999998</v>
      </c>
      <c r="O19">
        <v>11513</v>
      </c>
      <c r="P19">
        <v>0.73099999999999998</v>
      </c>
      <c r="Q19">
        <v>8.4210999999999991</v>
      </c>
      <c r="R19">
        <v>63.96</v>
      </c>
      <c r="T19">
        <v>341.28</v>
      </c>
      <c r="U19">
        <v>44.823</v>
      </c>
      <c r="V19">
        <f t="shared" si="1"/>
        <v>4.6938535837285098</v>
      </c>
      <c r="W19">
        <v>284.45</v>
      </c>
      <c r="X19">
        <v>15</v>
      </c>
      <c r="Y19">
        <f t="shared" si="2"/>
        <v>312.86500000000001</v>
      </c>
      <c r="Z19">
        <f t="shared" si="3"/>
        <v>40.184878374831484</v>
      </c>
    </row>
    <row r="20" spans="1:26" x14ac:dyDescent="0.2">
      <c r="A20">
        <v>16</v>
      </c>
      <c r="B20">
        <v>0.29998999999999998</v>
      </c>
      <c r="C20">
        <v>326.98</v>
      </c>
      <c r="D20">
        <v>35.44</v>
      </c>
      <c r="E20">
        <f t="shared" si="0"/>
        <v>3.7112681214407419</v>
      </c>
      <c r="F20">
        <v>930.13</v>
      </c>
      <c r="G20">
        <v>9.68</v>
      </c>
      <c r="H20">
        <v>9.0056999999999992</v>
      </c>
      <c r="I20">
        <v>11.01</v>
      </c>
      <c r="K20">
        <v>16</v>
      </c>
      <c r="L20">
        <v>0.29988999999999999</v>
      </c>
      <c r="M20">
        <v>316.10000000000002</v>
      </c>
      <c r="N20">
        <v>3.3858999999999999</v>
      </c>
      <c r="O20">
        <v>9411.7000000000007</v>
      </c>
      <c r="P20">
        <v>0.92500000000000004</v>
      </c>
      <c r="Q20">
        <v>8.7060999999999993</v>
      </c>
      <c r="R20">
        <v>54.49</v>
      </c>
      <c r="T20">
        <v>326.98</v>
      </c>
      <c r="U20">
        <v>35.44</v>
      </c>
      <c r="V20">
        <f t="shared" si="1"/>
        <v>3.7112681214407419</v>
      </c>
      <c r="W20">
        <v>274.07</v>
      </c>
      <c r="X20">
        <v>16</v>
      </c>
      <c r="Y20">
        <f t="shared" si="2"/>
        <v>300.52499999999998</v>
      </c>
      <c r="Z20">
        <f t="shared" si="3"/>
        <v>37.413019792580251</v>
      </c>
    </row>
    <row r="21" spans="1:26" x14ac:dyDescent="0.2">
      <c r="A21">
        <v>17</v>
      </c>
      <c r="B21">
        <v>0.29997000000000001</v>
      </c>
      <c r="C21">
        <v>263.22000000000003</v>
      </c>
      <c r="D21">
        <v>28.021999999999998</v>
      </c>
      <c r="E21">
        <f t="shared" si="0"/>
        <v>2.934456977963106</v>
      </c>
      <c r="F21">
        <v>946.95</v>
      </c>
      <c r="G21">
        <v>7.66</v>
      </c>
      <c r="H21">
        <v>7.2495000000000003</v>
      </c>
      <c r="I21">
        <v>12.92</v>
      </c>
      <c r="K21">
        <v>17</v>
      </c>
      <c r="L21">
        <v>0.29987000000000003</v>
      </c>
      <c r="M21">
        <v>263.38</v>
      </c>
      <c r="N21">
        <v>4.2821999999999996</v>
      </c>
      <c r="O21">
        <v>6200.4</v>
      </c>
      <c r="P21">
        <v>1.17</v>
      </c>
      <c r="Q21">
        <v>7.2538</v>
      </c>
      <c r="R21">
        <v>46.45</v>
      </c>
      <c r="T21">
        <v>263.22000000000003</v>
      </c>
      <c r="U21">
        <v>28.021999999999998</v>
      </c>
      <c r="V21">
        <f t="shared" si="1"/>
        <v>2.934456977963106</v>
      </c>
      <c r="W21">
        <v>245.35</v>
      </c>
      <c r="X21">
        <v>17</v>
      </c>
      <c r="Y21">
        <f t="shared" si="2"/>
        <v>254.28500000000003</v>
      </c>
      <c r="Z21">
        <f t="shared" si="3"/>
        <v>12.635998179803627</v>
      </c>
    </row>
    <row r="22" spans="1:26" x14ac:dyDescent="0.2">
      <c r="A22">
        <v>18</v>
      </c>
      <c r="B22">
        <v>0.30003000000000002</v>
      </c>
      <c r="C22">
        <v>307.16000000000003</v>
      </c>
      <c r="D22">
        <v>22.158000000000001</v>
      </c>
      <c r="E22">
        <f t="shared" si="0"/>
        <v>2.3203803339414213</v>
      </c>
      <c r="F22">
        <v>1397.5</v>
      </c>
      <c r="G22">
        <v>6.05</v>
      </c>
      <c r="H22">
        <v>8.4596</v>
      </c>
      <c r="I22">
        <v>15.16</v>
      </c>
      <c r="K22">
        <v>18</v>
      </c>
      <c r="L22">
        <v>0.29988999999999999</v>
      </c>
      <c r="M22">
        <v>267.51</v>
      </c>
      <c r="N22">
        <v>5.4154999999999998</v>
      </c>
      <c r="O22">
        <v>4979.7</v>
      </c>
      <c r="P22">
        <v>1.48</v>
      </c>
      <c r="Q22">
        <v>7.3676000000000004</v>
      </c>
      <c r="R22">
        <v>39.56</v>
      </c>
      <c r="T22">
        <v>307.16000000000003</v>
      </c>
      <c r="U22">
        <v>22.158000000000001</v>
      </c>
      <c r="V22">
        <f t="shared" si="1"/>
        <v>2.3203803339414213</v>
      </c>
      <c r="W22">
        <v>239.13</v>
      </c>
      <c r="X22">
        <v>18</v>
      </c>
      <c r="Y22">
        <f t="shared" si="2"/>
        <v>273.14499999999998</v>
      </c>
      <c r="Z22">
        <f t="shared" si="3"/>
        <v>48.104474324121135</v>
      </c>
    </row>
    <row r="23" spans="1:26" x14ac:dyDescent="0.2">
      <c r="A23">
        <v>19</v>
      </c>
      <c r="B23">
        <v>0.29980000000000001</v>
      </c>
      <c r="C23">
        <v>199.28</v>
      </c>
      <c r="D23">
        <v>17.521000000000001</v>
      </c>
      <c r="E23">
        <f t="shared" si="0"/>
        <v>1.834794829451559</v>
      </c>
      <c r="F23">
        <v>1146.5999999999999</v>
      </c>
      <c r="G23">
        <v>4.79</v>
      </c>
      <c r="H23">
        <v>5.4885999999999999</v>
      </c>
      <c r="I23">
        <v>17.79</v>
      </c>
      <c r="K23">
        <v>19</v>
      </c>
      <c r="L23">
        <v>0.29982999999999999</v>
      </c>
      <c r="M23">
        <v>241.27</v>
      </c>
      <c r="N23">
        <v>6.8490000000000002</v>
      </c>
      <c r="O23">
        <v>3551.2</v>
      </c>
      <c r="P23">
        <v>1.87</v>
      </c>
      <c r="Q23">
        <v>6.6448999999999998</v>
      </c>
      <c r="R23">
        <v>33.71</v>
      </c>
      <c r="T23">
        <v>199.28</v>
      </c>
      <c r="U23">
        <v>17.521000000000001</v>
      </c>
      <c r="V23">
        <f t="shared" si="1"/>
        <v>1.834794829451559</v>
      </c>
      <c r="W23">
        <v>240.57</v>
      </c>
      <c r="X23">
        <v>19</v>
      </c>
      <c r="Y23">
        <f t="shared" si="2"/>
        <v>219.92500000000001</v>
      </c>
      <c r="Z23">
        <f t="shared" si="3"/>
        <v>29.19643899519254</v>
      </c>
    </row>
    <row r="24" spans="1:26" x14ac:dyDescent="0.2">
      <c r="A24">
        <v>20</v>
      </c>
      <c r="B24">
        <v>0.29992999999999997</v>
      </c>
      <c r="C24">
        <v>185.22</v>
      </c>
      <c r="D24">
        <v>13.853999999999999</v>
      </c>
      <c r="E24">
        <f t="shared" si="0"/>
        <v>1.4507874874277664</v>
      </c>
      <c r="F24">
        <v>1347.8</v>
      </c>
      <c r="G24">
        <v>3.78</v>
      </c>
      <c r="H24">
        <v>5.1013999999999999</v>
      </c>
      <c r="I24">
        <v>20.87</v>
      </c>
      <c r="K24">
        <v>20</v>
      </c>
      <c r="L24">
        <v>0.29981999999999998</v>
      </c>
      <c r="M24">
        <v>245.59</v>
      </c>
      <c r="N24">
        <v>8.6616999999999997</v>
      </c>
      <c r="O24">
        <v>2858.4</v>
      </c>
      <c r="P24">
        <v>2.37</v>
      </c>
      <c r="Q24">
        <v>6.7641</v>
      </c>
      <c r="R24">
        <v>28.75</v>
      </c>
      <c r="T24">
        <v>185.22</v>
      </c>
      <c r="U24">
        <v>13.853999999999999</v>
      </c>
      <c r="V24">
        <f t="shared" si="1"/>
        <v>1.4507874874277664</v>
      </c>
      <c r="W24">
        <v>232.8</v>
      </c>
      <c r="X24">
        <v>20</v>
      </c>
      <c r="Y24">
        <f t="shared" si="2"/>
        <v>209.01</v>
      </c>
      <c r="Z24">
        <f t="shared" si="3"/>
        <v>33.644140648856073</v>
      </c>
    </row>
    <row r="25" spans="1:26" x14ac:dyDescent="0.2">
      <c r="A25">
        <v>21</v>
      </c>
      <c r="B25">
        <v>0.30004999999999998</v>
      </c>
      <c r="C25">
        <v>204.79</v>
      </c>
      <c r="D25">
        <v>10.954000000000001</v>
      </c>
      <c r="E25">
        <f t="shared" si="0"/>
        <v>1.1471001975807531</v>
      </c>
      <c r="F25">
        <v>1884.7</v>
      </c>
      <c r="G25">
        <v>2.99</v>
      </c>
      <c r="H25">
        <v>5.6403999999999996</v>
      </c>
      <c r="I25">
        <v>24.49</v>
      </c>
      <c r="K25">
        <v>21</v>
      </c>
      <c r="L25">
        <v>0.2999</v>
      </c>
      <c r="M25">
        <v>233.81</v>
      </c>
      <c r="N25">
        <v>10.954000000000001</v>
      </c>
      <c r="O25">
        <v>2151.8000000000002</v>
      </c>
      <c r="P25">
        <v>2.99</v>
      </c>
      <c r="Q25">
        <v>6.4394999999999998</v>
      </c>
      <c r="R25">
        <v>24.51</v>
      </c>
      <c r="T25">
        <v>204.79</v>
      </c>
      <c r="U25">
        <v>10.954000000000001</v>
      </c>
      <c r="V25">
        <f t="shared" si="1"/>
        <v>1.1471001975807531</v>
      </c>
      <c r="W25">
        <v>233.81</v>
      </c>
      <c r="X25">
        <v>21</v>
      </c>
      <c r="Y25">
        <f t="shared" si="2"/>
        <v>219.3</v>
      </c>
      <c r="Z25">
        <f t="shared" si="3"/>
        <v>20.520238790033616</v>
      </c>
    </row>
    <row r="26" spans="1:26" x14ac:dyDescent="0.2">
      <c r="A26">
        <v>22</v>
      </c>
      <c r="B26">
        <v>0.30010999999999999</v>
      </c>
      <c r="C26">
        <v>207.7</v>
      </c>
      <c r="D26">
        <v>8.6617999999999995</v>
      </c>
      <c r="E26">
        <f t="shared" si="0"/>
        <v>0.9070615748954689</v>
      </c>
      <c r="F26">
        <v>2417.3000000000002</v>
      </c>
      <c r="G26">
        <v>2.37</v>
      </c>
      <c r="H26">
        <v>5.7202999999999999</v>
      </c>
      <c r="I26">
        <v>28.74</v>
      </c>
      <c r="K26">
        <v>22</v>
      </c>
      <c r="L26">
        <v>0.29974000000000001</v>
      </c>
      <c r="M26">
        <v>232.8</v>
      </c>
      <c r="N26">
        <v>13.853999999999999</v>
      </c>
      <c r="O26">
        <v>1694.1</v>
      </c>
      <c r="P26">
        <v>3.78</v>
      </c>
      <c r="Q26">
        <v>6.4116999999999997</v>
      </c>
      <c r="R26">
        <v>20.88</v>
      </c>
      <c r="T26">
        <v>207.7</v>
      </c>
      <c r="U26">
        <v>8.6617999999999995</v>
      </c>
      <c r="V26">
        <f t="shared" si="1"/>
        <v>0.9070615748954689</v>
      </c>
      <c r="W26">
        <v>245.59</v>
      </c>
      <c r="X26">
        <v>22</v>
      </c>
      <c r="Y26">
        <f t="shared" si="2"/>
        <v>226.64499999999998</v>
      </c>
      <c r="Z26">
        <f t="shared" si="3"/>
        <v>26.792275939158298</v>
      </c>
    </row>
    <row r="27" spans="1:26" x14ac:dyDescent="0.2">
      <c r="A27">
        <v>23</v>
      </c>
      <c r="B27">
        <v>0.29998999999999998</v>
      </c>
      <c r="C27">
        <v>220.58</v>
      </c>
      <c r="D27">
        <v>6.8491</v>
      </c>
      <c r="E27">
        <f t="shared" si="0"/>
        <v>0.71723607479006179</v>
      </c>
      <c r="F27">
        <v>3246.6</v>
      </c>
      <c r="G27">
        <v>1.87</v>
      </c>
      <c r="H27">
        <v>6.0750000000000002</v>
      </c>
      <c r="I27">
        <v>33.729999999999997</v>
      </c>
      <c r="K27">
        <v>23</v>
      </c>
      <c r="L27">
        <v>0.29994999999999999</v>
      </c>
      <c r="M27">
        <v>240.57</v>
      </c>
      <c r="N27">
        <v>17.52</v>
      </c>
      <c r="O27">
        <v>1384.3</v>
      </c>
      <c r="P27">
        <v>4.79</v>
      </c>
      <c r="Q27">
        <v>6.6256000000000004</v>
      </c>
      <c r="R27">
        <v>17.8</v>
      </c>
      <c r="T27">
        <v>220.58</v>
      </c>
      <c r="U27">
        <v>6.8491</v>
      </c>
      <c r="V27">
        <f t="shared" si="1"/>
        <v>0.71723607479006179</v>
      </c>
      <c r="W27">
        <v>241.27</v>
      </c>
      <c r="X27">
        <v>23</v>
      </c>
      <c r="Y27">
        <f t="shared" si="2"/>
        <v>230.92500000000001</v>
      </c>
      <c r="Z27">
        <f t="shared" si="3"/>
        <v>14.630039302749667</v>
      </c>
    </row>
    <row r="28" spans="1:26" x14ac:dyDescent="0.2">
      <c r="A28">
        <v>24</v>
      </c>
      <c r="B28">
        <v>0.29992999999999997</v>
      </c>
      <c r="C28">
        <v>239.56</v>
      </c>
      <c r="D28">
        <v>5.4156000000000004</v>
      </c>
      <c r="E28">
        <f t="shared" si="0"/>
        <v>0.56712030582602957</v>
      </c>
      <c r="F28">
        <v>4459.3999999999996</v>
      </c>
      <c r="G28">
        <v>1.48</v>
      </c>
      <c r="H28">
        <v>6.5979000000000001</v>
      </c>
      <c r="I28">
        <v>39.58</v>
      </c>
      <c r="K28">
        <v>24</v>
      </c>
      <c r="L28">
        <v>0.29979</v>
      </c>
      <c r="M28">
        <v>239.13</v>
      </c>
      <c r="N28">
        <v>22.158000000000001</v>
      </c>
      <c r="O28">
        <v>1088</v>
      </c>
      <c r="P28">
        <v>6.05</v>
      </c>
      <c r="Q28">
        <v>6.5860000000000003</v>
      </c>
      <c r="R28">
        <v>15.15</v>
      </c>
      <c r="T28">
        <v>239.56</v>
      </c>
      <c r="U28">
        <v>5.4156000000000004</v>
      </c>
      <c r="V28">
        <f t="shared" si="1"/>
        <v>0.56712030582602957</v>
      </c>
      <c r="W28">
        <v>267.51</v>
      </c>
      <c r="X28">
        <v>24</v>
      </c>
      <c r="Y28">
        <f t="shared" si="2"/>
        <v>253.535</v>
      </c>
      <c r="Z28">
        <f t="shared" si="3"/>
        <v>19.763634534163995</v>
      </c>
    </row>
    <row r="29" spans="1:26" x14ac:dyDescent="0.2">
      <c r="A29">
        <v>25</v>
      </c>
      <c r="B29">
        <v>0.30014000000000002</v>
      </c>
      <c r="C29">
        <v>318.39999999999998</v>
      </c>
      <c r="D29">
        <v>4.2821999999999996</v>
      </c>
      <c r="E29">
        <f t="shared" si="0"/>
        <v>0.44843093537340706</v>
      </c>
      <c r="F29">
        <v>7495.8</v>
      </c>
      <c r="G29">
        <v>1.17</v>
      </c>
      <c r="H29">
        <v>8.7693999999999992</v>
      </c>
      <c r="I29">
        <v>46.44</v>
      </c>
      <c r="K29">
        <v>25</v>
      </c>
      <c r="L29">
        <v>0.29986000000000002</v>
      </c>
      <c r="M29">
        <v>245.35</v>
      </c>
      <c r="N29">
        <v>28.023</v>
      </c>
      <c r="O29">
        <v>882.64</v>
      </c>
      <c r="P29">
        <v>7.66</v>
      </c>
      <c r="Q29">
        <v>6.7573999999999996</v>
      </c>
      <c r="R29">
        <v>12.92</v>
      </c>
      <c r="T29">
        <v>318.39999999999998</v>
      </c>
      <c r="U29">
        <v>4.2821999999999996</v>
      </c>
      <c r="V29">
        <f t="shared" si="1"/>
        <v>0.44843093537340706</v>
      </c>
      <c r="W29">
        <v>263.38</v>
      </c>
      <c r="X29">
        <v>25</v>
      </c>
      <c r="Y29">
        <f t="shared" si="2"/>
        <v>290.89</v>
      </c>
      <c r="Z29">
        <f t="shared" si="3"/>
        <v>38.90501510088383</v>
      </c>
    </row>
    <row r="30" spans="1:26" x14ac:dyDescent="0.2">
      <c r="A30">
        <v>26</v>
      </c>
      <c r="B30">
        <v>0.30016999999999999</v>
      </c>
      <c r="C30">
        <v>343.98</v>
      </c>
      <c r="D30">
        <v>3.3860000000000001</v>
      </c>
      <c r="E30">
        <f t="shared" si="0"/>
        <v>0.35458109083516803</v>
      </c>
      <c r="F30">
        <v>10241</v>
      </c>
      <c r="G30">
        <v>0.92500000000000004</v>
      </c>
      <c r="H30">
        <v>9.4736999999999991</v>
      </c>
      <c r="I30">
        <v>54.49</v>
      </c>
      <c r="K30">
        <v>26</v>
      </c>
      <c r="L30">
        <v>0.29970000000000002</v>
      </c>
      <c r="M30">
        <v>274.07</v>
      </c>
      <c r="N30">
        <v>35.438000000000002</v>
      </c>
      <c r="O30">
        <v>779.67</v>
      </c>
      <c r="P30">
        <v>9.68</v>
      </c>
      <c r="Q30">
        <v>7.5484</v>
      </c>
      <c r="R30">
        <v>11.02</v>
      </c>
      <c r="T30">
        <v>343.98</v>
      </c>
      <c r="U30">
        <v>3.3860000000000001</v>
      </c>
      <c r="V30">
        <f t="shared" si="1"/>
        <v>0.35458109083516803</v>
      </c>
      <c r="W30">
        <v>316.10000000000002</v>
      </c>
      <c r="X30">
        <v>26</v>
      </c>
      <c r="Y30">
        <f t="shared" si="2"/>
        <v>330.04</v>
      </c>
      <c r="Z30">
        <f t="shared" si="3"/>
        <v>19.714137059480944</v>
      </c>
    </row>
    <row r="31" spans="1:26" x14ac:dyDescent="0.2">
      <c r="A31">
        <v>27</v>
      </c>
      <c r="B31">
        <v>0.30013000000000001</v>
      </c>
      <c r="C31">
        <v>385.56</v>
      </c>
      <c r="D31">
        <v>2.6772999999999998</v>
      </c>
      <c r="E31">
        <f t="shared" si="0"/>
        <v>0.28036620038186505</v>
      </c>
      <c r="F31">
        <v>14518</v>
      </c>
      <c r="G31">
        <v>0.73099999999999998</v>
      </c>
      <c r="H31">
        <v>10.619</v>
      </c>
      <c r="I31">
        <v>63.94</v>
      </c>
      <c r="K31">
        <v>27</v>
      </c>
      <c r="L31">
        <v>0.2999</v>
      </c>
      <c r="M31">
        <v>284.45</v>
      </c>
      <c r="N31">
        <v>44.817999999999998</v>
      </c>
      <c r="O31">
        <v>639.83000000000004</v>
      </c>
      <c r="P31">
        <v>12.2</v>
      </c>
      <c r="Q31">
        <v>7.8342000000000001</v>
      </c>
      <c r="R31">
        <v>9.3819999999999997</v>
      </c>
      <c r="T31">
        <v>385.56</v>
      </c>
      <c r="U31">
        <v>2.6772999999999998</v>
      </c>
      <c r="V31">
        <f t="shared" si="1"/>
        <v>0.28036620038186505</v>
      </c>
      <c r="W31">
        <v>305.76</v>
      </c>
      <c r="X31">
        <v>27</v>
      </c>
      <c r="Y31">
        <f t="shared" si="2"/>
        <v>345.65999999999997</v>
      </c>
      <c r="Z31">
        <f t="shared" si="3"/>
        <v>56.427121138686914</v>
      </c>
    </row>
    <row r="32" spans="1:26" x14ac:dyDescent="0.2">
      <c r="A32">
        <v>28</v>
      </c>
      <c r="B32">
        <v>0.30020000000000002</v>
      </c>
      <c r="C32">
        <v>397.22</v>
      </c>
      <c r="D32">
        <v>2.117</v>
      </c>
      <c r="E32">
        <f t="shared" si="0"/>
        <v>0.22169172158831973</v>
      </c>
      <c r="F32">
        <v>18915</v>
      </c>
      <c r="G32">
        <v>0.57799999999999996</v>
      </c>
      <c r="H32">
        <v>10.94</v>
      </c>
      <c r="I32">
        <v>75.03</v>
      </c>
      <c r="K32">
        <v>28</v>
      </c>
      <c r="L32">
        <v>0.30003999999999997</v>
      </c>
      <c r="M32">
        <v>308.52999999999997</v>
      </c>
      <c r="N32">
        <v>56.68</v>
      </c>
      <c r="O32">
        <v>548.76</v>
      </c>
      <c r="P32">
        <v>15.5</v>
      </c>
      <c r="Q32">
        <v>8.4975000000000005</v>
      </c>
      <c r="R32">
        <v>8.0020000000000007</v>
      </c>
      <c r="T32">
        <v>397.22</v>
      </c>
      <c r="U32">
        <v>2.117</v>
      </c>
      <c r="V32">
        <f t="shared" si="1"/>
        <v>0.22169172158831973</v>
      </c>
      <c r="W32">
        <v>345.52</v>
      </c>
      <c r="X32">
        <v>28</v>
      </c>
      <c r="Y32">
        <f t="shared" si="2"/>
        <v>371.37</v>
      </c>
      <c r="Z32">
        <f t="shared" si="3"/>
        <v>36.557420587344538</v>
      </c>
    </row>
    <row r="33" spans="1:26" x14ac:dyDescent="0.2">
      <c r="A33">
        <v>29</v>
      </c>
      <c r="B33">
        <v>0.30001</v>
      </c>
      <c r="C33">
        <v>434.15</v>
      </c>
      <c r="D33">
        <v>1.6738999999999999</v>
      </c>
      <c r="E33">
        <f t="shared" si="0"/>
        <v>0.17529039809479849</v>
      </c>
      <c r="F33">
        <v>26146</v>
      </c>
      <c r="G33" s="1">
        <v>0.45700000000000002</v>
      </c>
      <c r="H33">
        <v>11.957000000000001</v>
      </c>
      <c r="I33">
        <v>88.05</v>
      </c>
      <c r="K33">
        <v>29</v>
      </c>
      <c r="L33">
        <v>0.29992000000000002</v>
      </c>
      <c r="M33">
        <v>301.83</v>
      </c>
      <c r="N33">
        <v>71.685000000000002</v>
      </c>
      <c r="O33">
        <v>424.46</v>
      </c>
      <c r="P33">
        <v>19.600000000000001</v>
      </c>
      <c r="Q33">
        <v>8.3129000000000008</v>
      </c>
      <c r="R33">
        <v>6.8220000000000001</v>
      </c>
      <c r="T33">
        <v>434.15</v>
      </c>
      <c r="U33">
        <v>1.6738999999999999</v>
      </c>
      <c r="V33">
        <f t="shared" si="1"/>
        <v>0.17529039809479849</v>
      </c>
      <c r="W33">
        <v>342.7</v>
      </c>
      <c r="X33">
        <v>29</v>
      </c>
      <c r="Y33">
        <f t="shared" si="2"/>
        <v>388.42499999999995</v>
      </c>
      <c r="Z33">
        <f t="shared" si="3"/>
        <v>64.664915139509915</v>
      </c>
    </row>
    <row r="34" spans="1:26" x14ac:dyDescent="0.2">
      <c r="A34">
        <v>30</v>
      </c>
      <c r="B34">
        <v>0.29996</v>
      </c>
      <c r="C34">
        <v>423.15</v>
      </c>
      <c r="D34">
        <v>1.3236000000000001</v>
      </c>
      <c r="E34">
        <f t="shared" si="0"/>
        <v>0.13860706787638169</v>
      </c>
      <c r="F34">
        <v>32228</v>
      </c>
      <c r="G34" s="1">
        <v>0.36199999999999999</v>
      </c>
      <c r="H34">
        <v>11.654</v>
      </c>
      <c r="I34">
        <v>103.3</v>
      </c>
      <c r="K34">
        <v>30</v>
      </c>
      <c r="L34">
        <v>0.29988999999999999</v>
      </c>
      <c r="M34">
        <v>286.97000000000003</v>
      </c>
      <c r="N34">
        <v>90.656000000000006</v>
      </c>
      <c r="O34">
        <v>319.12</v>
      </c>
      <c r="P34">
        <v>24.8</v>
      </c>
      <c r="Q34">
        <v>7.9036</v>
      </c>
      <c r="R34">
        <v>5.8170000000000002</v>
      </c>
      <c r="T34">
        <v>423.15</v>
      </c>
      <c r="U34">
        <v>1.3236000000000001</v>
      </c>
      <c r="V34">
        <f t="shared" si="1"/>
        <v>0.13860706787638169</v>
      </c>
      <c r="W34">
        <v>356.52</v>
      </c>
      <c r="X34">
        <v>30</v>
      </c>
      <c r="Y34">
        <f t="shared" si="2"/>
        <v>389.83499999999998</v>
      </c>
      <c r="Z34">
        <f t="shared" si="3"/>
        <v>47.114524830459658</v>
      </c>
    </row>
    <row r="35" spans="1:26" x14ac:dyDescent="0.2">
      <c r="A35">
        <v>31</v>
      </c>
      <c r="B35">
        <v>0.30003000000000002</v>
      </c>
      <c r="C35">
        <v>391.28</v>
      </c>
      <c r="D35">
        <v>1.0466</v>
      </c>
      <c r="E35">
        <f t="shared" si="0"/>
        <v>0.10959969570823591</v>
      </c>
      <c r="F35">
        <v>37688</v>
      </c>
      <c r="G35" s="1">
        <v>0.28599999999999998</v>
      </c>
      <c r="H35">
        <v>10.776</v>
      </c>
      <c r="I35">
        <v>121.2</v>
      </c>
      <c r="K35">
        <v>31</v>
      </c>
      <c r="L35">
        <v>0.29987000000000003</v>
      </c>
      <c r="M35">
        <v>293.69</v>
      </c>
      <c r="N35">
        <v>114.65</v>
      </c>
      <c r="O35">
        <v>258.25</v>
      </c>
      <c r="P35">
        <v>31.3</v>
      </c>
      <c r="Q35">
        <v>8.0888000000000009</v>
      </c>
      <c r="R35">
        <v>4.9539999999999997</v>
      </c>
      <c r="T35">
        <v>391.28</v>
      </c>
      <c r="U35">
        <v>1.0466</v>
      </c>
      <c r="V35">
        <f t="shared" si="1"/>
        <v>0.10959969570823591</v>
      </c>
      <c r="W35">
        <v>350.47</v>
      </c>
      <c r="X35">
        <v>31</v>
      </c>
      <c r="Y35">
        <f t="shared" si="2"/>
        <v>370.875</v>
      </c>
      <c r="Z35">
        <f t="shared" si="3"/>
        <v>28.857027740222964</v>
      </c>
    </row>
    <row r="36" spans="1:26" x14ac:dyDescent="0.2">
      <c r="A36">
        <v>32</v>
      </c>
      <c r="B36">
        <v>0.30014999999999997</v>
      </c>
      <c r="C36">
        <v>423.14</v>
      </c>
      <c r="D36">
        <v>0.82757999999999998</v>
      </c>
      <c r="E36">
        <f t="shared" si="0"/>
        <v>8.6663974941928026E-2</v>
      </c>
      <c r="F36">
        <v>51545</v>
      </c>
      <c r="G36" s="1">
        <v>0.22600000000000001</v>
      </c>
      <c r="H36">
        <v>11.654</v>
      </c>
      <c r="I36">
        <v>142.30000000000001</v>
      </c>
      <c r="K36">
        <v>32</v>
      </c>
      <c r="L36">
        <v>0.29966999999999999</v>
      </c>
      <c r="M36">
        <v>344.32</v>
      </c>
      <c r="N36">
        <v>144.99</v>
      </c>
      <c r="O36">
        <v>239.41</v>
      </c>
      <c r="P36">
        <v>39.6</v>
      </c>
      <c r="Q36">
        <v>9.4831000000000003</v>
      </c>
      <c r="R36">
        <v>4.2080000000000002</v>
      </c>
      <c r="T36">
        <v>423.14</v>
      </c>
      <c r="U36">
        <v>0.82757999999999998</v>
      </c>
      <c r="V36">
        <f t="shared" si="1"/>
        <v>8.6663974941928026E-2</v>
      </c>
      <c r="W36">
        <v>348.3</v>
      </c>
      <c r="X36">
        <v>32</v>
      </c>
      <c r="Y36">
        <f t="shared" si="2"/>
        <v>385.72</v>
      </c>
      <c r="Z36">
        <f t="shared" si="3"/>
        <v>52.9198715040012</v>
      </c>
    </row>
    <row r="37" spans="1:26" x14ac:dyDescent="0.2">
      <c r="A37">
        <v>33</v>
      </c>
      <c r="B37">
        <v>0.29997000000000001</v>
      </c>
      <c r="C37">
        <v>356.87</v>
      </c>
      <c r="D37">
        <v>0.65437999999999996</v>
      </c>
      <c r="E37">
        <f t="shared" si="0"/>
        <v>6.8526513355202948E-2</v>
      </c>
      <c r="F37">
        <v>54978</v>
      </c>
      <c r="G37" s="1">
        <v>0.17899999999999999</v>
      </c>
      <c r="H37">
        <v>9.8287999999999993</v>
      </c>
      <c r="I37">
        <v>166.9</v>
      </c>
      <c r="K37">
        <v>33</v>
      </c>
      <c r="L37">
        <v>0.29988999999999999</v>
      </c>
      <c r="M37">
        <v>479.89</v>
      </c>
      <c r="N37">
        <v>183.37</v>
      </c>
      <c r="O37">
        <v>263.83</v>
      </c>
      <c r="P37">
        <v>50.1</v>
      </c>
      <c r="Q37">
        <v>13.217000000000001</v>
      </c>
      <c r="R37">
        <v>3.593</v>
      </c>
      <c r="T37">
        <v>356.87</v>
      </c>
      <c r="U37">
        <v>0.65437999999999996</v>
      </c>
      <c r="V37">
        <f t="shared" si="1"/>
        <v>6.8526513355202948E-2</v>
      </c>
      <c r="W37">
        <v>354.93</v>
      </c>
      <c r="X37">
        <v>33</v>
      </c>
      <c r="Y37">
        <f t="shared" si="2"/>
        <v>355.9</v>
      </c>
      <c r="Z37">
        <f t="shared" si="3"/>
        <v>1.3717871555019006</v>
      </c>
    </row>
    <row r="38" spans="1:26" x14ac:dyDescent="0.2">
      <c r="A38">
        <v>34</v>
      </c>
      <c r="B38">
        <v>0.30005999999999999</v>
      </c>
      <c r="C38">
        <v>483.09</v>
      </c>
      <c r="D38">
        <v>0.51742999999999995</v>
      </c>
      <c r="E38">
        <f t="shared" si="0"/>
        <v>5.4185142891565549E-2</v>
      </c>
      <c r="F38">
        <v>94121</v>
      </c>
      <c r="G38" s="1">
        <v>0.14099999999999999</v>
      </c>
      <c r="H38">
        <v>13.305</v>
      </c>
      <c r="I38">
        <v>195.9</v>
      </c>
      <c r="K38">
        <v>34</v>
      </c>
      <c r="L38">
        <v>0.29991000000000001</v>
      </c>
      <c r="M38">
        <v>710.85</v>
      </c>
      <c r="N38">
        <v>231.9</v>
      </c>
      <c r="O38">
        <v>309.02</v>
      </c>
      <c r="P38">
        <v>63.4</v>
      </c>
      <c r="Q38">
        <v>19.577999999999999</v>
      </c>
      <c r="R38">
        <v>3.0539999999999998</v>
      </c>
      <c r="T38">
        <v>483.09</v>
      </c>
      <c r="U38">
        <v>0.51742999999999995</v>
      </c>
      <c r="V38">
        <f t="shared" si="1"/>
        <v>5.4185142891565549E-2</v>
      </c>
      <c r="W38">
        <v>372.25</v>
      </c>
      <c r="X38">
        <v>34</v>
      </c>
      <c r="Y38">
        <f t="shared" si="2"/>
        <v>427.66999999999996</v>
      </c>
      <c r="Z38">
        <f t="shared" si="3"/>
        <v>78.375715626717408</v>
      </c>
    </row>
    <row r="39" spans="1:26" x14ac:dyDescent="0.2">
      <c r="A39">
        <v>35</v>
      </c>
      <c r="B39">
        <v>0.30014000000000002</v>
      </c>
      <c r="C39">
        <v>478.47</v>
      </c>
      <c r="D39">
        <v>0.40915000000000001</v>
      </c>
      <c r="E39">
        <f t="shared" si="0"/>
        <v>4.2846087807208798E-2</v>
      </c>
      <c r="F39" s="1">
        <v>117890</v>
      </c>
      <c r="G39" s="1">
        <v>0.112</v>
      </c>
      <c r="H39">
        <v>13.178000000000001</v>
      </c>
      <c r="I39">
        <v>229.8</v>
      </c>
      <c r="K39">
        <v>35</v>
      </c>
      <c r="L39">
        <v>0.30070000000000002</v>
      </c>
      <c r="M39">
        <v>1045.2</v>
      </c>
      <c r="N39">
        <v>293.27999999999997</v>
      </c>
      <c r="O39">
        <v>359.29</v>
      </c>
      <c r="P39">
        <v>80.099999999999994</v>
      </c>
      <c r="Q39">
        <v>28.786999999999999</v>
      </c>
      <c r="R39">
        <v>2.6019999999999999</v>
      </c>
      <c r="T39">
        <v>478.47</v>
      </c>
      <c r="U39">
        <v>0.40915000000000001</v>
      </c>
      <c r="V39">
        <f t="shared" si="1"/>
        <v>4.2846087807208798E-2</v>
      </c>
      <c r="W39">
        <v>362.28</v>
      </c>
      <c r="X39">
        <v>35</v>
      </c>
      <c r="Y39">
        <f t="shared" si="2"/>
        <v>420.375</v>
      </c>
      <c r="Z39">
        <f t="shared" si="3"/>
        <v>82.158736906064917</v>
      </c>
    </row>
    <row r="40" spans="1:26" x14ac:dyDescent="0.2">
      <c r="A40">
        <v>36</v>
      </c>
      <c r="B40">
        <v>0.30016999999999999</v>
      </c>
      <c r="C40">
        <v>491.38</v>
      </c>
      <c r="D40">
        <v>0.32351999999999997</v>
      </c>
      <c r="E40">
        <f t="shared" si="0"/>
        <v>3.3878935176312325E-2</v>
      </c>
      <c r="F40" s="1">
        <v>153120</v>
      </c>
      <c r="G40" s="1">
        <v>8.8400000000000006E-2</v>
      </c>
      <c r="H40">
        <v>13.532999999999999</v>
      </c>
      <c r="I40">
        <v>269.7</v>
      </c>
      <c r="K40">
        <v>36</v>
      </c>
      <c r="L40">
        <v>0.29970999999999998</v>
      </c>
      <c r="M40">
        <v>1552.7</v>
      </c>
      <c r="N40">
        <v>370.9</v>
      </c>
      <c r="O40">
        <v>422.03</v>
      </c>
      <c r="P40">
        <v>101</v>
      </c>
      <c r="Q40">
        <v>42.765000000000001</v>
      </c>
      <c r="R40">
        <v>2.226</v>
      </c>
      <c r="T40">
        <v>491.38</v>
      </c>
      <c r="U40">
        <v>0.32351999999999997</v>
      </c>
      <c r="V40">
        <f t="shared" si="1"/>
        <v>3.3878935176312325E-2</v>
      </c>
      <c r="W40">
        <v>404.48</v>
      </c>
      <c r="X40">
        <v>36</v>
      </c>
      <c r="Y40">
        <f t="shared" si="2"/>
        <v>447.93</v>
      </c>
      <c r="Z40">
        <f t="shared" si="3"/>
        <v>61.447579285110962</v>
      </c>
    </row>
    <row r="41" spans="1:26" x14ac:dyDescent="0.2">
      <c r="A41">
        <v>37</v>
      </c>
      <c r="B41">
        <v>0.30014000000000002</v>
      </c>
      <c r="C41">
        <v>439.41</v>
      </c>
      <c r="D41">
        <v>0.25580999999999998</v>
      </c>
      <c r="E41">
        <f t="shared" si="0"/>
        <v>2.6788360557160162E-2</v>
      </c>
      <c r="F41" s="1">
        <v>173170</v>
      </c>
      <c r="G41" s="1">
        <v>6.9900000000000004E-2</v>
      </c>
      <c r="H41">
        <v>12.102</v>
      </c>
      <c r="I41">
        <v>316.5</v>
      </c>
      <c r="K41">
        <v>37</v>
      </c>
      <c r="L41">
        <v>0.29979</v>
      </c>
      <c r="M41">
        <v>2040.2</v>
      </c>
      <c r="N41">
        <v>469.1</v>
      </c>
      <c r="O41">
        <v>438.45</v>
      </c>
      <c r="P41">
        <v>128</v>
      </c>
      <c r="Q41">
        <v>56.191000000000003</v>
      </c>
      <c r="R41">
        <v>1.889</v>
      </c>
      <c r="T41">
        <v>439.41</v>
      </c>
      <c r="U41">
        <v>0.25580999999999998</v>
      </c>
      <c r="V41">
        <f t="shared" si="1"/>
        <v>2.6788360557160162E-2</v>
      </c>
      <c r="W41">
        <v>386.23</v>
      </c>
      <c r="X41">
        <v>37</v>
      </c>
      <c r="Y41">
        <f t="shared" si="2"/>
        <v>412.82000000000005</v>
      </c>
      <c r="Z41">
        <f t="shared" si="3"/>
        <v>37.603938623500603</v>
      </c>
    </row>
    <row r="42" spans="1:26" x14ac:dyDescent="0.2">
      <c r="A42">
        <v>38</v>
      </c>
      <c r="B42">
        <v>0.30018</v>
      </c>
      <c r="C42">
        <v>460.58</v>
      </c>
      <c r="D42">
        <v>0.20227000000000001</v>
      </c>
      <c r="E42">
        <f t="shared" si="0"/>
        <v>2.118166486805358E-2</v>
      </c>
      <c r="F42" s="1">
        <v>229550</v>
      </c>
      <c r="G42" s="1">
        <v>5.5300000000000002E-2</v>
      </c>
      <c r="H42">
        <v>12.685</v>
      </c>
      <c r="I42">
        <v>371.4</v>
      </c>
      <c r="K42">
        <v>38</v>
      </c>
      <c r="L42">
        <v>0.29960999999999999</v>
      </c>
      <c r="M42">
        <v>2647.2</v>
      </c>
      <c r="N42">
        <v>593.25</v>
      </c>
      <c r="O42">
        <v>449.84</v>
      </c>
      <c r="P42">
        <v>162</v>
      </c>
      <c r="Q42">
        <v>72.908000000000001</v>
      </c>
      <c r="R42">
        <v>1.625</v>
      </c>
      <c r="T42">
        <v>460.58</v>
      </c>
      <c r="U42">
        <v>0.20227000000000001</v>
      </c>
      <c r="V42">
        <f t="shared" si="1"/>
        <v>2.118166486805358E-2</v>
      </c>
      <c r="W42">
        <v>403.19</v>
      </c>
      <c r="X42">
        <v>38</v>
      </c>
      <c r="Y42">
        <f t="shared" si="2"/>
        <v>431.88499999999999</v>
      </c>
      <c r="Z42">
        <f t="shared" si="3"/>
        <v>40.580858172295954</v>
      </c>
    </row>
    <row r="43" spans="1:26" x14ac:dyDescent="0.2">
      <c r="A43">
        <v>39</v>
      </c>
      <c r="B43">
        <v>0.30014000000000002</v>
      </c>
      <c r="C43">
        <v>430.45</v>
      </c>
      <c r="D43">
        <v>0.15994</v>
      </c>
      <c r="E43">
        <f t="shared" si="0"/>
        <v>1.6748877633838383E-2</v>
      </c>
      <c r="F43" s="1">
        <v>271310</v>
      </c>
      <c r="G43" s="1">
        <v>4.3700000000000003E-2</v>
      </c>
      <c r="H43">
        <v>11.855</v>
      </c>
      <c r="I43">
        <v>435.8</v>
      </c>
      <c r="K43">
        <v>39</v>
      </c>
      <c r="L43">
        <v>0.30008000000000001</v>
      </c>
      <c r="M43">
        <v>3364.5</v>
      </c>
      <c r="N43">
        <v>750.25</v>
      </c>
      <c r="O43">
        <v>452.09</v>
      </c>
      <c r="P43">
        <v>205</v>
      </c>
      <c r="Q43">
        <v>92.664000000000001</v>
      </c>
      <c r="R43">
        <v>1.38</v>
      </c>
      <c r="T43">
        <v>430.45</v>
      </c>
      <c r="U43">
        <v>0.15994</v>
      </c>
      <c r="V43">
        <f t="shared" si="1"/>
        <v>1.6748877633838383E-2</v>
      </c>
      <c r="W43">
        <v>406.18</v>
      </c>
      <c r="X43">
        <v>39</v>
      </c>
      <c r="Y43">
        <f t="shared" si="2"/>
        <v>418.315</v>
      </c>
      <c r="Z43">
        <f t="shared" si="3"/>
        <v>17.161481579397496</v>
      </c>
    </row>
    <row r="44" spans="1:26" x14ac:dyDescent="0.2">
      <c r="A44">
        <v>40</v>
      </c>
      <c r="B44">
        <v>0.30019000000000001</v>
      </c>
      <c r="C44">
        <v>424.08</v>
      </c>
      <c r="D44">
        <v>0.12647</v>
      </c>
      <c r="E44">
        <f t="shared" si="0"/>
        <v>1.3243907429983371E-2</v>
      </c>
      <c r="F44" s="1">
        <v>338040</v>
      </c>
      <c r="G44" s="1">
        <v>3.4599999999999999E-2</v>
      </c>
      <c r="H44">
        <v>11.68</v>
      </c>
      <c r="I44">
        <v>511.3</v>
      </c>
      <c r="K44">
        <v>40</v>
      </c>
      <c r="L44">
        <v>0.30007</v>
      </c>
      <c r="M44">
        <v>4394.1000000000004</v>
      </c>
      <c r="N44">
        <v>948.82</v>
      </c>
      <c r="O44">
        <v>466.87</v>
      </c>
      <c r="P44">
        <v>259</v>
      </c>
      <c r="Q44">
        <v>121.02</v>
      </c>
      <c r="R44">
        <v>1.1779999999999999</v>
      </c>
      <c r="T44">
        <v>424.08</v>
      </c>
      <c r="U44">
        <v>0.12647</v>
      </c>
      <c r="V44">
        <f t="shared" si="1"/>
        <v>1.3243907429983371E-2</v>
      </c>
      <c r="W44">
        <v>420.83</v>
      </c>
      <c r="X44">
        <v>40</v>
      </c>
      <c r="Y44">
        <f t="shared" si="2"/>
        <v>422.45499999999998</v>
      </c>
      <c r="Z44">
        <f t="shared" si="3"/>
        <v>2.2980970388562794</v>
      </c>
    </row>
    <row r="45" spans="1:26" x14ac:dyDescent="0.2">
      <c r="A45">
        <v>41</v>
      </c>
      <c r="B45">
        <v>0.30020000000000002</v>
      </c>
      <c r="C45">
        <v>416.62</v>
      </c>
      <c r="D45">
        <v>0.1</v>
      </c>
      <c r="E45">
        <f t="shared" si="0"/>
        <v>1.0471975511965976E-2</v>
      </c>
      <c r="F45" s="1">
        <v>420000</v>
      </c>
      <c r="G45" s="1">
        <v>2.7300000000000001E-2</v>
      </c>
      <c r="H45">
        <v>11.474</v>
      </c>
      <c r="I45">
        <v>600</v>
      </c>
      <c r="K45">
        <v>41</v>
      </c>
      <c r="L45">
        <v>0.30063000000000001</v>
      </c>
      <c r="M45">
        <v>5477</v>
      </c>
      <c r="N45">
        <v>1199.9000000000001</v>
      </c>
      <c r="O45">
        <v>460.15</v>
      </c>
      <c r="P45">
        <v>328</v>
      </c>
      <c r="Q45">
        <v>150.85</v>
      </c>
      <c r="R45">
        <v>0.99509999999999998</v>
      </c>
      <c r="T45">
        <v>416.62</v>
      </c>
      <c r="U45">
        <v>0.1</v>
      </c>
      <c r="V45">
        <f t="shared" si="1"/>
        <v>1.0471975511965976E-2</v>
      </c>
      <c r="W45">
        <v>425.7</v>
      </c>
      <c r="X45">
        <v>41</v>
      </c>
      <c r="Y45">
        <f t="shared" si="2"/>
        <v>421.15999999999997</v>
      </c>
      <c r="Z45">
        <f t="shared" si="3"/>
        <v>6.4205295731738401</v>
      </c>
    </row>
  </sheetData>
  <sortState xmlns:xlrd2="http://schemas.microsoft.com/office/spreadsheetml/2017/richdata2" ref="W5:X45">
    <sortCondition ref="X5:X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097E-007B-4FF3-823B-85B45414FD7B}">
  <dimension ref="A1:Z45"/>
  <sheetViews>
    <sheetView tabSelected="1" workbookViewId="0">
      <selection activeCell="J1" sqref="J1:J1048576"/>
    </sheetView>
  </sheetViews>
  <sheetFormatPr baseColWidth="10" defaultColWidth="8.83203125" defaultRowHeight="15" x14ac:dyDescent="0.2"/>
  <cols>
    <col min="5" max="7" width="20.1640625" bestFit="1" customWidth="1"/>
    <col min="9" max="9" width="20.83203125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0.50736000000000003</v>
      </c>
      <c r="C5">
        <v>5115.6000000000004</v>
      </c>
      <c r="D5">
        <v>1199.9000000000001</v>
      </c>
      <c r="E5">
        <f>2*PI()*D5/60</f>
        <v>125.65323416807976</v>
      </c>
      <c r="F5">
        <v>429.79</v>
      </c>
      <c r="G5">
        <v>328</v>
      </c>
      <c r="H5">
        <v>140.88999999999999</v>
      </c>
      <c r="I5">
        <v>1</v>
      </c>
      <c r="K5">
        <v>1</v>
      </c>
      <c r="L5">
        <v>0.50717000000000001</v>
      </c>
      <c r="M5">
        <v>132.02000000000001</v>
      </c>
      <c r="N5">
        <v>9.9995000000000001E-2</v>
      </c>
      <c r="O5" s="1">
        <v>133100</v>
      </c>
      <c r="P5">
        <v>2.7300000000000001E-2</v>
      </c>
      <c r="Q5">
        <v>3.6362000000000001</v>
      </c>
      <c r="R5">
        <v>600</v>
      </c>
      <c r="T5">
        <v>5115.6000000000004</v>
      </c>
      <c r="U5">
        <v>1199.9000000000001</v>
      </c>
      <c r="V5">
        <f>2*PI()*U5/60</f>
        <v>125.65323416807976</v>
      </c>
      <c r="W5">
        <v>4958.5</v>
      </c>
      <c r="X5">
        <v>41</v>
      </c>
      <c r="Y5">
        <f>AVERAGE(T5,W5)</f>
        <v>5037.05</v>
      </c>
      <c r="Z5">
        <f>STDEV(T5,W5)</f>
        <v>111.08647532440688</v>
      </c>
    </row>
    <row r="6" spans="1:26" x14ac:dyDescent="0.2">
      <c r="A6">
        <v>2</v>
      </c>
      <c r="B6">
        <v>0.50719000000000003</v>
      </c>
      <c r="C6">
        <v>3985.8</v>
      </c>
      <c r="D6">
        <v>948.77</v>
      </c>
      <c r="E6">
        <f t="shared" ref="E6:E45" si="0">2*PI()*D6/60</f>
        <v>99.354962064879601</v>
      </c>
      <c r="F6">
        <v>423.52</v>
      </c>
      <c r="G6">
        <v>259</v>
      </c>
      <c r="H6">
        <v>109.78</v>
      </c>
      <c r="I6">
        <v>1.1739999999999999</v>
      </c>
      <c r="K6">
        <v>2</v>
      </c>
      <c r="L6">
        <v>0.50719000000000003</v>
      </c>
      <c r="M6">
        <v>148.87</v>
      </c>
      <c r="N6">
        <v>0.12645999999999999</v>
      </c>
      <c r="O6" s="1">
        <v>118680</v>
      </c>
      <c r="P6">
        <v>3.4500000000000003E-2</v>
      </c>
      <c r="Q6">
        <v>4.1001000000000003</v>
      </c>
      <c r="R6">
        <v>511.3</v>
      </c>
      <c r="T6">
        <v>3985.8</v>
      </c>
      <c r="U6">
        <v>948.77</v>
      </c>
      <c r="V6">
        <f t="shared" ref="V6:V45" si="1">2*PI()*U6/60</f>
        <v>99.354962064879601</v>
      </c>
      <c r="W6">
        <v>3956.6</v>
      </c>
      <c r="X6">
        <v>40</v>
      </c>
      <c r="Y6">
        <f t="shared" ref="Y6:Y45" si="2">AVERAGE(T6,W6)</f>
        <v>3971.2</v>
      </c>
      <c r="Z6">
        <f t="shared" ref="Z6:Z45" si="3">STDEV(T6,W6)</f>
        <v>20.647518010647381</v>
      </c>
    </row>
    <row r="7" spans="1:26" x14ac:dyDescent="0.2">
      <c r="A7">
        <v>3</v>
      </c>
      <c r="B7">
        <v>0.50712999999999997</v>
      </c>
      <c r="C7">
        <v>2957</v>
      </c>
      <c r="D7">
        <v>750.22</v>
      </c>
      <c r="E7">
        <f t="shared" si="0"/>
        <v>78.562854685871159</v>
      </c>
      <c r="F7">
        <v>397.35</v>
      </c>
      <c r="G7">
        <v>205</v>
      </c>
      <c r="H7">
        <v>81.441000000000003</v>
      </c>
      <c r="I7">
        <v>1.377</v>
      </c>
      <c r="K7">
        <v>3</v>
      </c>
      <c r="L7">
        <v>0.50716000000000006</v>
      </c>
      <c r="M7">
        <v>177.8</v>
      </c>
      <c r="N7">
        <v>0.15992999999999999</v>
      </c>
      <c r="O7" s="1">
        <v>112080</v>
      </c>
      <c r="P7">
        <v>4.3700000000000003E-2</v>
      </c>
      <c r="Q7">
        <v>4.8970000000000002</v>
      </c>
      <c r="R7">
        <v>435.8</v>
      </c>
      <c r="T7">
        <v>2957</v>
      </c>
      <c r="U7">
        <v>750.22</v>
      </c>
      <c r="V7">
        <f t="shared" si="1"/>
        <v>78.562854685871159</v>
      </c>
      <c r="W7">
        <v>2956.2</v>
      </c>
      <c r="X7">
        <v>39</v>
      </c>
      <c r="Y7">
        <f t="shared" si="2"/>
        <v>2956.6</v>
      </c>
      <c r="Z7">
        <f t="shared" si="3"/>
        <v>0.56568542494936658</v>
      </c>
    </row>
    <row r="8" spans="1:26" x14ac:dyDescent="0.2">
      <c r="A8">
        <v>4</v>
      </c>
      <c r="B8">
        <v>0.50763999999999998</v>
      </c>
      <c r="C8">
        <v>2096.5</v>
      </c>
      <c r="D8">
        <v>593.22</v>
      </c>
      <c r="E8">
        <f t="shared" si="0"/>
        <v>62.121853132084567</v>
      </c>
      <c r="F8">
        <v>356.28</v>
      </c>
      <c r="G8">
        <v>162</v>
      </c>
      <c r="H8">
        <v>57.741</v>
      </c>
      <c r="I8">
        <v>1.6160000000000001</v>
      </c>
      <c r="K8">
        <v>4</v>
      </c>
      <c r="L8">
        <v>0.50719000000000003</v>
      </c>
      <c r="M8">
        <v>179.79</v>
      </c>
      <c r="N8">
        <v>0.20225000000000001</v>
      </c>
      <c r="O8" s="1">
        <v>89616</v>
      </c>
      <c r="P8">
        <v>5.5300000000000002E-2</v>
      </c>
      <c r="Q8">
        <v>4.9516999999999998</v>
      </c>
      <c r="R8">
        <v>371.3</v>
      </c>
      <c r="T8">
        <v>2096.5</v>
      </c>
      <c r="U8">
        <v>593.22</v>
      </c>
      <c r="V8">
        <f t="shared" si="1"/>
        <v>62.121853132084567</v>
      </c>
      <c r="W8">
        <v>2185.5</v>
      </c>
      <c r="X8">
        <v>38</v>
      </c>
      <c r="Y8">
        <f t="shared" si="2"/>
        <v>2141</v>
      </c>
      <c r="Z8">
        <f t="shared" si="3"/>
        <v>62.932503525602726</v>
      </c>
    </row>
    <row r="9" spans="1:26" x14ac:dyDescent="0.2">
      <c r="A9">
        <v>5</v>
      </c>
      <c r="B9">
        <v>0.50712000000000002</v>
      </c>
      <c r="C9">
        <v>1492.7</v>
      </c>
      <c r="D9">
        <v>469.05</v>
      </c>
      <c r="E9">
        <f t="shared" si="0"/>
        <v>49.118801138876414</v>
      </c>
      <c r="F9">
        <v>320.83</v>
      </c>
      <c r="G9">
        <v>128</v>
      </c>
      <c r="H9">
        <v>41.112000000000002</v>
      </c>
      <c r="I9">
        <v>1.895</v>
      </c>
      <c r="K9">
        <v>5</v>
      </c>
      <c r="L9">
        <v>0.50719999999999998</v>
      </c>
      <c r="M9">
        <v>185.67</v>
      </c>
      <c r="N9">
        <v>0.25578000000000001</v>
      </c>
      <c r="O9" s="1">
        <v>73181</v>
      </c>
      <c r="P9">
        <v>6.9900000000000004E-2</v>
      </c>
      <c r="Q9">
        <v>5.1136999999999997</v>
      </c>
      <c r="R9">
        <v>316.5</v>
      </c>
      <c r="T9">
        <v>1492.7</v>
      </c>
      <c r="U9">
        <v>469.05</v>
      </c>
      <c r="V9">
        <f t="shared" si="1"/>
        <v>49.118801138876414</v>
      </c>
      <c r="W9">
        <v>1539.6</v>
      </c>
      <c r="X9">
        <v>37</v>
      </c>
      <c r="Y9">
        <f t="shared" si="2"/>
        <v>1516.15</v>
      </c>
      <c r="Z9">
        <f t="shared" si="3"/>
        <v>33.163308037648981</v>
      </c>
    </row>
    <row r="10" spans="1:26" x14ac:dyDescent="0.2">
      <c r="A10">
        <v>6</v>
      </c>
      <c r="B10">
        <v>0.50695999999999997</v>
      </c>
      <c r="C10">
        <v>833.74</v>
      </c>
      <c r="D10">
        <v>370.88</v>
      </c>
      <c r="E10">
        <f t="shared" si="0"/>
        <v>38.838462778779416</v>
      </c>
      <c r="F10">
        <v>226.62</v>
      </c>
      <c r="G10">
        <v>101</v>
      </c>
      <c r="H10">
        <v>22.963000000000001</v>
      </c>
      <c r="I10">
        <v>2.2250000000000001</v>
      </c>
      <c r="K10">
        <v>6</v>
      </c>
      <c r="L10">
        <v>0.50716000000000006</v>
      </c>
      <c r="M10">
        <v>202.71</v>
      </c>
      <c r="N10">
        <v>0.32349</v>
      </c>
      <c r="O10" s="1">
        <v>63173</v>
      </c>
      <c r="P10">
        <v>8.8400000000000006E-2</v>
      </c>
      <c r="Q10">
        <v>5.5831</v>
      </c>
      <c r="R10">
        <v>269.7</v>
      </c>
      <c r="T10">
        <v>833.74</v>
      </c>
      <c r="U10">
        <v>370.88</v>
      </c>
      <c r="V10">
        <f t="shared" si="1"/>
        <v>38.838462778779416</v>
      </c>
      <c r="W10">
        <v>978.08</v>
      </c>
      <c r="X10">
        <v>36</v>
      </c>
      <c r="Y10">
        <f t="shared" si="2"/>
        <v>905.91000000000008</v>
      </c>
      <c r="Z10">
        <f t="shared" si="3"/>
        <v>102.06379279646629</v>
      </c>
    </row>
    <row r="11" spans="1:26" x14ac:dyDescent="0.2">
      <c r="A11">
        <v>7</v>
      </c>
      <c r="B11">
        <v>0.50712000000000002</v>
      </c>
      <c r="C11">
        <v>466.56</v>
      </c>
      <c r="D11">
        <v>293.26</v>
      </c>
      <c r="E11">
        <f t="shared" si="0"/>
        <v>30.710115386391422</v>
      </c>
      <c r="F11">
        <v>160.38999999999999</v>
      </c>
      <c r="G11">
        <v>80.099999999999994</v>
      </c>
      <c r="H11">
        <v>12.85</v>
      </c>
      <c r="I11">
        <v>2.6110000000000002</v>
      </c>
      <c r="K11">
        <v>7</v>
      </c>
      <c r="L11">
        <v>0.50721000000000005</v>
      </c>
      <c r="M11">
        <v>217.12</v>
      </c>
      <c r="N11">
        <v>0.40912999999999999</v>
      </c>
      <c r="O11" s="1">
        <v>53498</v>
      </c>
      <c r="P11">
        <v>0.112</v>
      </c>
      <c r="Q11">
        <v>5.9797000000000002</v>
      </c>
      <c r="R11">
        <v>229.9</v>
      </c>
      <c r="T11">
        <v>466.56</v>
      </c>
      <c r="U11">
        <v>293.26</v>
      </c>
      <c r="V11">
        <f t="shared" si="1"/>
        <v>30.710115386391422</v>
      </c>
      <c r="W11">
        <v>469.93</v>
      </c>
      <c r="X11">
        <v>35</v>
      </c>
      <c r="Y11">
        <f t="shared" si="2"/>
        <v>468.245</v>
      </c>
      <c r="Z11">
        <f t="shared" si="3"/>
        <v>2.3829498525986685</v>
      </c>
    </row>
    <row r="12" spans="1:26" x14ac:dyDescent="0.2">
      <c r="A12">
        <v>8</v>
      </c>
      <c r="B12">
        <v>0.50746999999999998</v>
      </c>
      <c r="C12">
        <v>404.87</v>
      </c>
      <c r="D12">
        <v>231.86</v>
      </c>
      <c r="E12">
        <f t="shared" si="0"/>
        <v>24.280322422044318</v>
      </c>
      <c r="F12">
        <v>176.04</v>
      </c>
      <c r="G12">
        <v>63.3</v>
      </c>
      <c r="H12">
        <v>11.151</v>
      </c>
      <c r="I12">
        <v>3.0630000000000002</v>
      </c>
      <c r="K12">
        <v>8</v>
      </c>
      <c r="L12">
        <v>0.50714000000000004</v>
      </c>
      <c r="M12">
        <v>230.36</v>
      </c>
      <c r="N12">
        <v>0.51741999999999999</v>
      </c>
      <c r="O12" s="1">
        <v>44882</v>
      </c>
      <c r="P12">
        <v>0.14099999999999999</v>
      </c>
      <c r="Q12">
        <v>6.3445</v>
      </c>
      <c r="R12">
        <v>195.9</v>
      </c>
      <c r="T12">
        <v>404.87</v>
      </c>
      <c r="U12">
        <v>231.86</v>
      </c>
      <c r="V12">
        <f t="shared" si="1"/>
        <v>24.280322422044318</v>
      </c>
      <c r="W12">
        <v>287.57</v>
      </c>
      <c r="X12">
        <v>34</v>
      </c>
      <c r="Y12">
        <f t="shared" si="2"/>
        <v>346.22</v>
      </c>
      <c r="Z12">
        <f t="shared" si="3"/>
        <v>82.943625433181779</v>
      </c>
    </row>
    <row r="13" spans="1:26" x14ac:dyDescent="0.2">
      <c r="A13">
        <v>9</v>
      </c>
      <c r="B13">
        <v>0.50705</v>
      </c>
      <c r="C13">
        <v>282.26</v>
      </c>
      <c r="D13">
        <v>183.34</v>
      </c>
      <c r="E13">
        <f t="shared" si="0"/>
        <v>19.199319903638422</v>
      </c>
      <c r="F13">
        <v>155.19999999999999</v>
      </c>
      <c r="G13">
        <v>50.1</v>
      </c>
      <c r="H13">
        <v>7.7737999999999996</v>
      </c>
      <c r="I13">
        <v>3.5939999999999999</v>
      </c>
      <c r="K13">
        <v>9</v>
      </c>
      <c r="L13">
        <v>0.50717999999999996</v>
      </c>
      <c r="M13">
        <v>236</v>
      </c>
      <c r="N13">
        <v>0.65436000000000005</v>
      </c>
      <c r="O13" s="1">
        <v>36358</v>
      </c>
      <c r="P13">
        <v>0.17899999999999999</v>
      </c>
      <c r="Q13">
        <v>6.4997999999999996</v>
      </c>
      <c r="R13">
        <v>166.9</v>
      </c>
      <c r="T13">
        <v>282.26</v>
      </c>
      <c r="U13">
        <v>183.34</v>
      </c>
      <c r="V13">
        <f t="shared" si="1"/>
        <v>19.199319903638422</v>
      </c>
      <c r="W13">
        <v>230.45</v>
      </c>
      <c r="X13">
        <v>33</v>
      </c>
      <c r="Y13">
        <f t="shared" si="2"/>
        <v>256.35500000000002</v>
      </c>
      <c r="Z13">
        <f t="shared" si="3"/>
        <v>36.63520233327435</v>
      </c>
    </row>
    <row r="14" spans="1:26" x14ac:dyDescent="0.2">
      <c r="A14">
        <v>10</v>
      </c>
      <c r="B14">
        <v>0.50702999999999998</v>
      </c>
      <c r="C14">
        <v>216.84</v>
      </c>
      <c r="D14">
        <v>144.97999999999999</v>
      </c>
      <c r="E14">
        <f t="shared" si="0"/>
        <v>15.182270097248272</v>
      </c>
      <c r="F14">
        <v>150.78</v>
      </c>
      <c r="G14">
        <v>39.6</v>
      </c>
      <c r="H14">
        <v>5.9722</v>
      </c>
      <c r="I14">
        <v>4.218</v>
      </c>
      <c r="K14">
        <v>10</v>
      </c>
      <c r="L14">
        <v>0.50717999999999996</v>
      </c>
      <c r="M14">
        <v>233.74</v>
      </c>
      <c r="N14">
        <v>0.82757000000000003</v>
      </c>
      <c r="O14" s="1">
        <v>28474</v>
      </c>
      <c r="P14">
        <v>0.22600000000000001</v>
      </c>
      <c r="Q14">
        <v>6.4377000000000004</v>
      </c>
      <c r="R14">
        <v>142.30000000000001</v>
      </c>
      <c r="T14">
        <v>216.84</v>
      </c>
      <c r="U14">
        <v>144.97999999999999</v>
      </c>
      <c r="V14">
        <f t="shared" si="1"/>
        <v>15.182270097248272</v>
      </c>
      <c r="W14">
        <v>241.96</v>
      </c>
      <c r="X14">
        <v>32</v>
      </c>
      <c r="Y14">
        <f t="shared" si="2"/>
        <v>229.4</v>
      </c>
      <c r="Z14">
        <f t="shared" si="3"/>
        <v>17.762522343406076</v>
      </c>
    </row>
    <row r="15" spans="1:26" x14ac:dyDescent="0.2">
      <c r="A15">
        <v>11</v>
      </c>
      <c r="B15">
        <v>0.50710999999999995</v>
      </c>
      <c r="C15">
        <v>146.16</v>
      </c>
      <c r="D15">
        <v>114.64</v>
      </c>
      <c r="E15">
        <f t="shared" si="0"/>
        <v>12.005072726917797</v>
      </c>
      <c r="F15">
        <v>128.53</v>
      </c>
      <c r="G15">
        <v>31.3</v>
      </c>
      <c r="H15">
        <v>4.0255999999999998</v>
      </c>
      <c r="I15">
        <v>4.9480000000000004</v>
      </c>
      <c r="K15">
        <v>11</v>
      </c>
      <c r="L15">
        <v>0.50722</v>
      </c>
      <c r="M15">
        <v>240.81</v>
      </c>
      <c r="N15">
        <v>1.0466</v>
      </c>
      <c r="O15" s="1">
        <v>23195</v>
      </c>
      <c r="P15">
        <v>0.28599999999999998</v>
      </c>
      <c r="Q15">
        <v>6.6322999999999999</v>
      </c>
      <c r="R15">
        <v>121.2</v>
      </c>
      <c r="T15">
        <v>146.16</v>
      </c>
      <c r="U15">
        <v>114.64</v>
      </c>
      <c r="V15">
        <f t="shared" si="1"/>
        <v>12.005072726917797</v>
      </c>
      <c r="W15">
        <v>136.31</v>
      </c>
      <c r="X15">
        <v>31</v>
      </c>
      <c r="Y15">
        <f t="shared" si="2"/>
        <v>141.23500000000001</v>
      </c>
      <c r="Z15">
        <f t="shared" si="3"/>
        <v>6.9650017946874891</v>
      </c>
    </row>
    <row r="16" spans="1:26" x14ac:dyDescent="0.2">
      <c r="A16">
        <v>12</v>
      </c>
      <c r="B16">
        <v>0.50709000000000004</v>
      </c>
      <c r="C16">
        <v>132.62</v>
      </c>
      <c r="D16">
        <v>90.653000000000006</v>
      </c>
      <c r="E16">
        <f t="shared" si="0"/>
        <v>9.4931599608625188</v>
      </c>
      <c r="F16">
        <v>147.47999999999999</v>
      </c>
      <c r="G16">
        <v>24.8</v>
      </c>
      <c r="H16">
        <v>3.6526000000000001</v>
      </c>
      <c r="I16">
        <v>5.8079999999999998</v>
      </c>
      <c r="K16">
        <v>12</v>
      </c>
      <c r="L16">
        <v>0.50709000000000004</v>
      </c>
      <c r="M16">
        <v>230.49</v>
      </c>
      <c r="N16">
        <v>1.3236000000000001</v>
      </c>
      <c r="O16" s="1">
        <v>17555</v>
      </c>
      <c r="P16">
        <v>0.36199999999999999</v>
      </c>
      <c r="Q16">
        <v>6.3482000000000003</v>
      </c>
      <c r="R16">
        <v>103.3</v>
      </c>
      <c r="T16">
        <v>132.62</v>
      </c>
      <c r="U16">
        <v>90.653000000000006</v>
      </c>
      <c r="V16">
        <f t="shared" si="1"/>
        <v>9.4931599608625188</v>
      </c>
      <c r="W16">
        <v>112.06</v>
      </c>
      <c r="X16">
        <v>30</v>
      </c>
      <c r="Y16">
        <f t="shared" si="2"/>
        <v>122.34</v>
      </c>
      <c r="Z16">
        <f t="shared" si="3"/>
        <v>14.538115421195419</v>
      </c>
    </row>
    <row r="17" spans="1:26" x14ac:dyDescent="0.2">
      <c r="A17">
        <v>13</v>
      </c>
      <c r="B17">
        <v>0.50695000000000001</v>
      </c>
      <c r="C17">
        <v>113.57</v>
      </c>
      <c r="D17">
        <v>71.682000000000002</v>
      </c>
      <c r="E17">
        <f t="shared" si="0"/>
        <v>7.5065214864874523</v>
      </c>
      <c r="F17">
        <v>159.72</v>
      </c>
      <c r="G17">
        <v>19.600000000000001</v>
      </c>
      <c r="H17">
        <v>3.1280000000000001</v>
      </c>
      <c r="I17">
        <v>6.8140000000000001</v>
      </c>
      <c r="K17">
        <v>13</v>
      </c>
      <c r="L17">
        <v>0.50734000000000001</v>
      </c>
      <c r="M17">
        <v>246.16</v>
      </c>
      <c r="N17">
        <v>1.6739999999999999</v>
      </c>
      <c r="O17" s="1">
        <v>14824</v>
      </c>
      <c r="P17">
        <v>0.45700000000000002</v>
      </c>
      <c r="Q17">
        <v>6.7796000000000003</v>
      </c>
      <c r="R17">
        <v>88.04</v>
      </c>
      <c r="T17">
        <v>113.57</v>
      </c>
      <c r="U17">
        <v>71.682000000000002</v>
      </c>
      <c r="V17">
        <f t="shared" si="1"/>
        <v>7.5065214864874523</v>
      </c>
      <c r="W17">
        <v>112.13</v>
      </c>
      <c r="X17">
        <v>29</v>
      </c>
      <c r="Y17">
        <f t="shared" si="2"/>
        <v>112.85</v>
      </c>
      <c r="Z17">
        <f t="shared" si="3"/>
        <v>1.0182337649086268</v>
      </c>
    </row>
    <row r="18" spans="1:26" x14ac:dyDescent="0.2">
      <c r="A18">
        <v>14</v>
      </c>
      <c r="B18">
        <v>0.50705999999999996</v>
      </c>
      <c r="C18">
        <v>111.41</v>
      </c>
      <c r="D18">
        <v>56.682000000000002</v>
      </c>
      <c r="E18">
        <f t="shared" si="0"/>
        <v>5.9357251596925549</v>
      </c>
      <c r="F18">
        <v>198.15</v>
      </c>
      <c r="G18">
        <v>15.5</v>
      </c>
      <c r="H18">
        <v>3.0684</v>
      </c>
      <c r="I18">
        <v>7.9969999999999999</v>
      </c>
      <c r="K18">
        <v>14</v>
      </c>
      <c r="L18">
        <v>0.50710999999999995</v>
      </c>
      <c r="M18">
        <v>239.14</v>
      </c>
      <c r="N18">
        <v>2.117</v>
      </c>
      <c r="O18" s="1">
        <v>11387</v>
      </c>
      <c r="P18">
        <v>0.57799999999999996</v>
      </c>
      <c r="Q18">
        <v>6.5861999999999998</v>
      </c>
      <c r="R18">
        <v>75.03</v>
      </c>
      <c r="T18">
        <v>111.41</v>
      </c>
      <c r="U18">
        <v>56.682000000000002</v>
      </c>
      <c r="V18">
        <f t="shared" si="1"/>
        <v>5.9357251596925549</v>
      </c>
      <c r="W18">
        <v>126.87</v>
      </c>
      <c r="X18">
        <v>28</v>
      </c>
      <c r="Y18">
        <f t="shared" si="2"/>
        <v>119.14</v>
      </c>
      <c r="Z18">
        <f t="shared" si="3"/>
        <v>10.931870837144031</v>
      </c>
    </row>
    <row r="19" spans="1:26" x14ac:dyDescent="0.2">
      <c r="A19">
        <v>15</v>
      </c>
      <c r="B19">
        <v>0.50695999999999997</v>
      </c>
      <c r="C19">
        <v>124.35</v>
      </c>
      <c r="D19">
        <v>44.82</v>
      </c>
      <c r="E19">
        <f t="shared" si="0"/>
        <v>4.6935394244631512</v>
      </c>
      <c r="F19">
        <v>279.7</v>
      </c>
      <c r="G19">
        <v>12.2</v>
      </c>
      <c r="H19">
        <v>3.4249000000000001</v>
      </c>
      <c r="I19">
        <v>9.3829999999999991</v>
      </c>
      <c r="K19">
        <v>15</v>
      </c>
      <c r="L19">
        <v>0.5071</v>
      </c>
      <c r="M19">
        <v>216.6</v>
      </c>
      <c r="N19">
        <v>2.6774</v>
      </c>
      <c r="O19">
        <v>8155.7</v>
      </c>
      <c r="P19">
        <v>0.73099999999999998</v>
      </c>
      <c r="Q19">
        <v>5.9654999999999996</v>
      </c>
      <c r="R19">
        <v>63.96</v>
      </c>
      <c r="T19">
        <v>124.35</v>
      </c>
      <c r="U19">
        <v>44.82</v>
      </c>
      <c r="V19">
        <f t="shared" si="1"/>
        <v>4.6935394244631512</v>
      </c>
      <c r="W19">
        <v>130.53</v>
      </c>
      <c r="X19">
        <v>27</v>
      </c>
      <c r="Y19">
        <f t="shared" si="2"/>
        <v>127.44</v>
      </c>
      <c r="Z19">
        <f t="shared" si="3"/>
        <v>4.3699199077328688</v>
      </c>
    </row>
    <row r="20" spans="1:26" x14ac:dyDescent="0.2">
      <c r="A20">
        <v>16</v>
      </c>
      <c r="B20">
        <v>0.50702999999999998</v>
      </c>
      <c r="C20">
        <v>114.95</v>
      </c>
      <c r="D20">
        <v>35.439</v>
      </c>
      <c r="E20">
        <f t="shared" si="0"/>
        <v>3.7111634016856225</v>
      </c>
      <c r="F20">
        <v>327</v>
      </c>
      <c r="G20">
        <v>9.68</v>
      </c>
      <c r="H20">
        <v>3.1659000000000002</v>
      </c>
      <c r="I20">
        <v>11.01</v>
      </c>
      <c r="K20">
        <v>16</v>
      </c>
      <c r="L20">
        <v>0.50722</v>
      </c>
      <c r="M20">
        <v>207.7</v>
      </c>
      <c r="N20">
        <v>3.3860000000000001</v>
      </c>
      <c r="O20">
        <v>6183.8</v>
      </c>
      <c r="P20">
        <v>0.92500000000000004</v>
      </c>
      <c r="Q20">
        <v>5.7202999999999999</v>
      </c>
      <c r="R20">
        <v>54.49</v>
      </c>
      <c r="T20">
        <v>114.95</v>
      </c>
      <c r="U20">
        <v>35.439</v>
      </c>
      <c r="V20">
        <f t="shared" si="1"/>
        <v>3.7111634016856225</v>
      </c>
      <c r="W20">
        <v>123.02</v>
      </c>
      <c r="X20">
        <v>26</v>
      </c>
      <c r="Y20">
        <f t="shared" si="2"/>
        <v>118.985</v>
      </c>
      <c r="Z20">
        <f t="shared" si="3"/>
        <v>5.7063517241754331</v>
      </c>
    </row>
    <row r="21" spans="1:26" x14ac:dyDescent="0.2">
      <c r="A21">
        <v>17</v>
      </c>
      <c r="B21">
        <v>0.50695000000000001</v>
      </c>
      <c r="C21">
        <v>115.19</v>
      </c>
      <c r="D21">
        <v>28.021999999999998</v>
      </c>
      <c r="E21">
        <f t="shared" si="0"/>
        <v>2.934456977963106</v>
      </c>
      <c r="F21">
        <v>414.39</v>
      </c>
      <c r="G21">
        <v>7.66</v>
      </c>
      <c r="H21">
        <v>3.1724000000000001</v>
      </c>
      <c r="I21">
        <v>12.92</v>
      </c>
      <c r="K21">
        <v>17</v>
      </c>
      <c r="L21">
        <v>0.50729999999999997</v>
      </c>
      <c r="M21">
        <v>190.19</v>
      </c>
      <c r="N21">
        <v>4.2820999999999998</v>
      </c>
      <c r="O21">
        <v>4477.6000000000004</v>
      </c>
      <c r="P21">
        <v>1.17</v>
      </c>
      <c r="Q21">
        <v>5.2382</v>
      </c>
      <c r="R21">
        <v>46.43</v>
      </c>
      <c r="T21">
        <v>115.19</v>
      </c>
      <c r="U21">
        <v>28.021999999999998</v>
      </c>
      <c r="V21">
        <f t="shared" si="1"/>
        <v>2.934456977963106</v>
      </c>
      <c r="W21">
        <v>113.78</v>
      </c>
      <c r="X21">
        <v>25</v>
      </c>
      <c r="Y21">
        <f t="shared" si="2"/>
        <v>114.485</v>
      </c>
      <c r="Z21">
        <f t="shared" si="3"/>
        <v>0.99702056147302964</v>
      </c>
    </row>
    <row r="22" spans="1:26" x14ac:dyDescent="0.2">
      <c r="A22">
        <v>18</v>
      </c>
      <c r="B22">
        <v>0.50707999999999998</v>
      </c>
      <c r="C22">
        <v>130.94999999999999</v>
      </c>
      <c r="D22">
        <v>22.158999999999999</v>
      </c>
      <c r="E22">
        <f t="shared" si="0"/>
        <v>2.3204850536965411</v>
      </c>
      <c r="F22">
        <v>595.77</v>
      </c>
      <c r="G22">
        <v>6.05</v>
      </c>
      <c r="H22">
        <v>3.6065999999999998</v>
      </c>
      <c r="I22">
        <v>15.16</v>
      </c>
      <c r="K22">
        <v>18</v>
      </c>
      <c r="L22">
        <v>0.50727</v>
      </c>
      <c r="M22">
        <v>194.43</v>
      </c>
      <c r="N22">
        <v>5.4154999999999998</v>
      </c>
      <c r="O22">
        <v>3619.4</v>
      </c>
      <c r="P22">
        <v>1.48</v>
      </c>
      <c r="Q22">
        <v>5.3548999999999998</v>
      </c>
      <c r="R22">
        <v>39.56</v>
      </c>
      <c r="T22">
        <v>130.94999999999999</v>
      </c>
      <c r="U22">
        <v>22.158999999999999</v>
      </c>
      <c r="V22">
        <f t="shared" si="1"/>
        <v>2.3204850536965411</v>
      </c>
      <c r="W22">
        <v>129.49</v>
      </c>
      <c r="X22">
        <v>24</v>
      </c>
      <c r="Y22">
        <f t="shared" si="2"/>
        <v>130.22</v>
      </c>
      <c r="Z22">
        <f t="shared" si="3"/>
        <v>1.032375900532345</v>
      </c>
    </row>
    <row r="23" spans="1:26" x14ac:dyDescent="0.2">
      <c r="A23">
        <v>19</v>
      </c>
      <c r="B23">
        <v>0.50707000000000002</v>
      </c>
      <c r="C23">
        <v>136.51</v>
      </c>
      <c r="D23">
        <v>17.521000000000001</v>
      </c>
      <c r="E23">
        <f t="shared" si="0"/>
        <v>1.834794829451559</v>
      </c>
      <c r="F23">
        <v>785.44</v>
      </c>
      <c r="G23">
        <v>4.79</v>
      </c>
      <c r="H23">
        <v>3.7597</v>
      </c>
      <c r="I23">
        <v>17.79</v>
      </c>
      <c r="K23">
        <v>19</v>
      </c>
      <c r="L23">
        <v>0.50717000000000001</v>
      </c>
      <c r="M23">
        <v>172.25</v>
      </c>
      <c r="N23">
        <v>6.8491</v>
      </c>
      <c r="O23">
        <v>2535.3000000000002</v>
      </c>
      <c r="P23">
        <v>1.87</v>
      </c>
      <c r="Q23">
        <v>4.7439999999999998</v>
      </c>
      <c r="R23">
        <v>33.71</v>
      </c>
      <c r="T23">
        <v>136.51</v>
      </c>
      <c r="U23">
        <v>17.521000000000001</v>
      </c>
      <c r="V23">
        <f t="shared" si="1"/>
        <v>1.834794829451559</v>
      </c>
      <c r="W23">
        <v>131.28</v>
      </c>
      <c r="X23">
        <v>23</v>
      </c>
      <c r="Y23">
        <f t="shared" si="2"/>
        <v>133.89499999999998</v>
      </c>
      <c r="Z23">
        <f t="shared" si="3"/>
        <v>3.6981684656056362</v>
      </c>
    </row>
    <row r="24" spans="1:26" x14ac:dyDescent="0.2">
      <c r="A24">
        <v>20</v>
      </c>
      <c r="B24">
        <v>0.50734000000000001</v>
      </c>
      <c r="C24">
        <v>139.22</v>
      </c>
      <c r="D24">
        <v>13.853999999999999</v>
      </c>
      <c r="E24">
        <f t="shared" si="0"/>
        <v>1.4507874874277664</v>
      </c>
      <c r="F24">
        <v>1013.1</v>
      </c>
      <c r="G24">
        <v>3.78</v>
      </c>
      <c r="H24">
        <v>3.8344</v>
      </c>
      <c r="I24">
        <v>20.87</v>
      </c>
      <c r="K24">
        <v>20</v>
      </c>
      <c r="L24">
        <v>0.50724000000000002</v>
      </c>
      <c r="M24">
        <v>162.6</v>
      </c>
      <c r="N24">
        <v>8.6617999999999995</v>
      </c>
      <c r="O24">
        <v>1892.5</v>
      </c>
      <c r="P24">
        <v>2.37</v>
      </c>
      <c r="Q24">
        <v>4.4783999999999997</v>
      </c>
      <c r="R24">
        <v>28.75</v>
      </c>
      <c r="T24">
        <v>139.22</v>
      </c>
      <c r="U24">
        <v>13.853999999999999</v>
      </c>
      <c r="V24">
        <f t="shared" si="1"/>
        <v>1.4507874874277664</v>
      </c>
      <c r="W24">
        <v>143.85</v>
      </c>
      <c r="X24">
        <v>22</v>
      </c>
      <c r="Y24">
        <f t="shared" si="2"/>
        <v>141.535</v>
      </c>
      <c r="Z24">
        <f t="shared" si="3"/>
        <v>3.273904396893712</v>
      </c>
    </row>
    <row r="25" spans="1:26" x14ac:dyDescent="0.2">
      <c r="A25">
        <v>21</v>
      </c>
      <c r="B25">
        <v>0.50729999999999997</v>
      </c>
      <c r="C25">
        <v>144.63</v>
      </c>
      <c r="D25">
        <v>10.954000000000001</v>
      </c>
      <c r="E25">
        <f t="shared" si="0"/>
        <v>1.1471001975807531</v>
      </c>
      <c r="F25">
        <v>1331.1</v>
      </c>
      <c r="G25">
        <v>2.99</v>
      </c>
      <c r="H25">
        <v>3.9834999999999998</v>
      </c>
      <c r="I25">
        <v>24.49</v>
      </c>
      <c r="K25">
        <v>21</v>
      </c>
      <c r="L25">
        <v>0.50729000000000002</v>
      </c>
      <c r="M25">
        <v>148.02000000000001</v>
      </c>
      <c r="N25">
        <v>10.954000000000001</v>
      </c>
      <c r="O25">
        <v>1362.3</v>
      </c>
      <c r="P25">
        <v>2.99</v>
      </c>
      <c r="Q25">
        <v>4.0768000000000004</v>
      </c>
      <c r="R25">
        <v>24.51</v>
      </c>
      <c r="T25">
        <v>144.63</v>
      </c>
      <c r="U25">
        <v>10.954000000000001</v>
      </c>
      <c r="V25">
        <f t="shared" si="1"/>
        <v>1.1471001975807531</v>
      </c>
      <c r="W25">
        <v>148.02000000000001</v>
      </c>
      <c r="X25">
        <v>21</v>
      </c>
      <c r="Y25">
        <f t="shared" si="2"/>
        <v>146.32499999999999</v>
      </c>
      <c r="Z25">
        <f t="shared" si="3"/>
        <v>2.3970919882224067</v>
      </c>
    </row>
    <row r="26" spans="1:26" x14ac:dyDescent="0.2">
      <c r="A26">
        <v>22</v>
      </c>
      <c r="B26">
        <v>0.50722</v>
      </c>
      <c r="C26">
        <v>159.24</v>
      </c>
      <c r="D26">
        <v>8.6620000000000008</v>
      </c>
      <c r="E26">
        <f t="shared" si="0"/>
        <v>0.90708251884649305</v>
      </c>
      <c r="F26">
        <v>1853.3</v>
      </c>
      <c r="G26">
        <v>2.37</v>
      </c>
      <c r="H26">
        <v>4.3857999999999997</v>
      </c>
      <c r="I26">
        <v>28.74</v>
      </c>
      <c r="K26">
        <v>22</v>
      </c>
      <c r="L26">
        <v>0.50719000000000003</v>
      </c>
      <c r="M26">
        <v>143.85</v>
      </c>
      <c r="N26">
        <v>13.853999999999999</v>
      </c>
      <c r="O26">
        <v>1046.8</v>
      </c>
      <c r="P26">
        <v>3.78</v>
      </c>
      <c r="Q26">
        <v>3.9620000000000002</v>
      </c>
      <c r="R26">
        <v>20.88</v>
      </c>
      <c r="T26">
        <v>159.24</v>
      </c>
      <c r="U26">
        <v>8.6620000000000008</v>
      </c>
      <c r="V26">
        <f t="shared" si="1"/>
        <v>0.90708251884649305</v>
      </c>
      <c r="W26">
        <v>162.6</v>
      </c>
      <c r="X26">
        <v>20</v>
      </c>
      <c r="Y26">
        <f t="shared" si="2"/>
        <v>160.92000000000002</v>
      </c>
      <c r="Z26">
        <f t="shared" si="3"/>
        <v>2.375878784786789</v>
      </c>
    </row>
    <row r="27" spans="1:26" x14ac:dyDescent="0.2">
      <c r="A27">
        <v>23</v>
      </c>
      <c r="B27">
        <v>0.50697000000000003</v>
      </c>
      <c r="C27">
        <v>175.29</v>
      </c>
      <c r="D27">
        <v>6.8490000000000002</v>
      </c>
      <c r="E27">
        <f t="shared" si="0"/>
        <v>0.71722560281454972</v>
      </c>
      <c r="F27">
        <v>2580.1999999999998</v>
      </c>
      <c r="G27">
        <v>1.87</v>
      </c>
      <c r="H27">
        <v>4.8278999999999996</v>
      </c>
      <c r="I27">
        <v>33.729999999999997</v>
      </c>
      <c r="K27">
        <v>23</v>
      </c>
      <c r="L27">
        <v>0.50717000000000001</v>
      </c>
      <c r="M27">
        <v>131.28</v>
      </c>
      <c r="N27">
        <v>17.521000000000001</v>
      </c>
      <c r="O27">
        <v>755.33</v>
      </c>
      <c r="P27">
        <v>4.79</v>
      </c>
      <c r="Q27">
        <v>3.6156000000000001</v>
      </c>
      <c r="R27">
        <v>17.8</v>
      </c>
      <c r="T27">
        <v>175.29</v>
      </c>
      <c r="U27">
        <v>6.8490000000000002</v>
      </c>
      <c r="V27">
        <f t="shared" si="1"/>
        <v>0.71722560281454972</v>
      </c>
      <c r="W27">
        <v>172.25</v>
      </c>
      <c r="X27">
        <v>19</v>
      </c>
      <c r="Y27">
        <f t="shared" si="2"/>
        <v>173.76999999999998</v>
      </c>
      <c r="Z27">
        <f t="shared" si="3"/>
        <v>2.1496046148070991</v>
      </c>
    </row>
    <row r="28" spans="1:26" x14ac:dyDescent="0.2">
      <c r="A28">
        <v>24</v>
      </c>
      <c r="B28">
        <v>0.50727999999999995</v>
      </c>
      <c r="C28">
        <v>189.67</v>
      </c>
      <c r="D28">
        <v>5.4156000000000004</v>
      </c>
      <c r="E28">
        <f t="shared" si="0"/>
        <v>0.56712030582602957</v>
      </c>
      <c r="F28">
        <v>3530.7</v>
      </c>
      <c r="G28">
        <v>1.48</v>
      </c>
      <c r="H28">
        <v>5.2239000000000004</v>
      </c>
      <c r="I28">
        <v>39.58</v>
      </c>
      <c r="K28">
        <v>24</v>
      </c>
      <c r="L28">
        <v>0.50731000000000004</v>
      </c>
      <c r="M28">
        <v>129.49</v>
      </c>
      <c r="N28">
        <v>22.157</v>
      </c>
      <c r="O28">
        <v>589.17999999999995</v>
      </c>
      <c r="P28">
        <v>6.05</v>
      </c>
      <c r="Q28">
        <v>3.5665</v>
      </c>
      <c r="R28">
        <v>15.15</v>
      </c>
      <c r="T28">
        <v>189.67</v>
      </c>
      <c r="U28">
        <v>5.4156000000000004</v>
      </c>
      <c r="V28">
        <f t="shared" si="1"/>
        <v>0.56712030582602957</v>
      </c>
      <c r="W28">
        <v>194.43</v>
      </c>
      <c r="X28">
        <v>18</v>
      </c>
      <c r="Y28">
        <f t="shared" si="2"/>
        <v>192.05</v>
      </c>
      <c r="Z28">
        <f t="shared" si="3"/>
        <v>3.3658282784479798</v>
      </c>
    </row>
    <row r="29" spans="1:26" x14ac:dyDescent="0.2">
      <c r="A29">
        <v>25</v>
      </c>
      <c r="B29">
        <v>0.50714000000000004</v>
      </c>
      <c r="C29">
        <v>196.31</v>
      </c>
      <c r="D29">
        <v>4.2821999999999996</v>
      </c>
      <c r="E29">
        <f t="shared" si="0"/>
        <v>0.44843093537340706</v>
      </c>
      <c r="F29">
        <v>4621.5</v>
      </c>
      <c r="G29">
        <v>1.17</v>
      </c>
      <c r="H29">
        <v>5.4066999999999998</v>
      </c>
      <c r="I29">
        <v>46.44</v>
      </c>
      <c r="K29">
        <v>25</v>
      </c>
      <c r="L29">
        <v>0.50717999999999996</v>
      </c>
      <c r="M29">
        <v>113.78</v>
      </c>
      <c r="N29">
        <v>28.023</v>
      </c>
      <c r="O29">
        <v>409.31</v>
      </c>
      <c r="P29">
        <v>7.66</v>
      </c>
      <c r="Q29">
        <v>3.1337000000000002</v>
      </c>
      <c r="R29">
        <v>12.92</v>
      </c>
      <c r="T29">
        <v>196.31</v>
      </c>
      <c r="U29">
        <v>4.2821999999999996</v>
      </c>
      <c r="V29">
        <f t="shared" si="1"/>
        <v>0.44843093537340706</v>
      </c>
      <c r="W29">
        <v>190.19</v>
      </c>
      <c r="X29">
        <v>17</v>
      </c>
      <c r="Y29">
        <f t="shared" si="2"/>
        <v>193.25</v>
      </c>
      <c r="Z29">
        <f t="shared" si="3"/>
        <v>4.3274935008616744</v>
      </c>
    </row>
    <row r="30" spans="1:26" x14ac:dyDescent="0.2">
      <c r="A30">
        <v>26</v>
      </c>
      <c r="B30">
        <v>0.50734000000000001</v>
      </c>
      <c r="C30">
        <v>201.46</v>
      </c>
      <c r="D30">
        <v>3.3860000000000001</v>
      </c>
      <c r="E30">
        <f t="shared" si="0"/>
        <v>0.35458109083516803</v>
      </c>
      <c r="F30">
        <v>5998</v>
      </c>
      <c r="G30">
        <v>0.92500000000000004</v>
      </c>
      <c r="H30">
        <v>5.5484999999999998</v>
      </c>
      <c r="I30">
        <v>54.49</v>
      </c>
      <c r="K30">
        <v>26</v>
      </c>
      <c r="L30">
        <v>0.50729999999999997</v>
      </c>
      <c r="M30">
        <v>123.02</v>
      </c>
      <c r="N30">
        <v>35.439</v>
      </c>
      <c r="O30">
        <v>349.96</v>
      </c>
      <c r="P30">
        <v>9.68</v>
      </c>
      <c r="Q30">
        <v>3.3883000000000001</v>
      </c>
      <c r="R30">
        <v>11.02</v>
      </c>
      <c r="T30">
        <v>201.46</v>
      </c>
      <c r="U30">
        <v>3.3860000000000001</v>
      </c>
      <c r="V30">
        <f t="shared" si="1"/>
        <v>0.35458109083516803</v>
      </c>
      <c r="W30">
        <v>207.7</v>
      </c>
      <c r="X30">
        <v>16</v>
      </c>
      <c r="Y30">
        <f t="shared" si="2"/>
        <v>204.57999999999998</v>
      </c>
      <c r="Z30">
        <f t="shared" si="3"/>
        <v>4.4123463146040427</v>
      </c>
    </row>
    <row r="31" spans="1:26" x14ac:dyDescent="0.2">
      <c r="A31">
        <v>27</v>
      </c>
      <c r="B31">
        <v>0.50722</v>
      </c>
      <c r="C31">
        <v>221.81</v>
      </c>
      <c r="D31">
        <v>2.6774</v>
      </c>
      <c r="E31">
        <f t="shared" si="0"/>
        <v>0.28037667235737707</v>
      </c>
      <c r="F31">
        <v>8351.7999999999993</v>
      </c>
      <c r="G31">
        <v>0.73099999999999998</v>
      </c>
      <c r="H31">
        <v>6.109</v>
      </c>
      <c r="I31">
        <v>63.94</v>
      </c>
      <c r="K31">
        <v>27</v>
      </c>
      <c r="L31">
        <v>0.50712999999999997</v>
      </c>
      <c r="M31">
        <v>130.53</v>
      </c>
      <c r="N31">
        <v>44.817999999999998</v>
      </c>
      <c r="O31">
        <v>293.62</v>
      </c>
      <c r="P31">
        <v>12.2</v>
      </c>
      <c r="Q31">
        <v>3.5951</v>
      </c>
      <c r="R31">
        <v>9.3819999999999997</v>
      </c>
      <c r="T31">
        <v>221.81</v>
      </c>
      <c r="U31">
        <v>2.6774</v>
      </c>
      <c r="V31">
        <f t="shared" si="1"/>
        <v>0.28037667235737707</v>
      </c>
      <c r="W31">
        <v>216.6</v>
      </c>
      <c r="X31">
        <v>15</v>
      </c>
      <c r="Y31">
        <f t="shared" si="2"/>
        <v>219.20499999999998</v>
      </c>
      <c r="Z31">
        <f t="shared" si="3"/>
        <v>3.6840263299819185</v>
      </c>
    </row>
    <row r="32" spans="1:26" x14ac:dyDescent="0.2">
      <c r="A32">
        <v>28</v>
      </c>
      <c r="B32">
        <v>0.50721000000000005</v>
      </c>
      <c r="C32">
        <v>239.31</v>
      </c>
      <c r="D32">
        <v>2.117</v>
      </c>
      <c r="E32">
        <f t="shared" si="0"/>
        <v>0.22169172158831973</v>
      </c>
      <c r="F32">
        <v>11396</v>
      </c>
      <c r="G32">
        <v>0.57799999999999996</v>
      </c>
      <c r="H32">
        <v>6.5911</v>
      </c>
      <c r="I32">
        <v>75.03</v>
      </c>
      <c r="K32">
        <v>28</v>
      </c>
      <c r="L32">
        <v>0.50697999999999999</v>
      </c>
      <c r="M32">
        <v>126.87</v>
      </c>
      <c r="N32">
        <v>56.683</v>
      </c>
      <c r="O32">
        <v>225.63</v>
      </c>
      <c r="P32">
        <v>15.5</v>
      </c>
      <c r="Q32">
        <v>3.4941</v>
      </c>
      <c r="R32">
        <v>8.0030000000000001</v>
      </c>
      <c r="T32">
        <v>239.31</v>
      </c>
      <c r="U32">
        <v>2.117</v>
      </c>
      <c r="V32">
        <f t="shared" si="1"/>
        <v>0.22169172158831973</v>
      </c>
      <c r="W32">
        <v>239.14</v>
      </c>
      <c r="X32">
        <v>14</v>
      </c>
      <c r="Y32">
        <f t="shared" si="2"/>
        <v>239.22499999999999</v>
      </c>
      <c r="Z32">
        <f t="shared" si="3"/>
        <v>0.12020815280172434</v>
      </c>
    </row>
    <row r="33" spans="1:26" x14ac:dyDescent="0.2">
      <c r="A33">
        <v>29</v>
      </c>
      <c r="B33">
        <v>0.50716000000000006</v>
      </c>
      <c r="C33">
        <v>232.11</v>
      </c>
      <c r="D33">
        <v>1.6739999999999999</v>
      </c>
      <c r="E33">
        <f t="shared" si="0"/>
        <v>0.17530087007031045</v>
      </c>
      <c r="F33">
        <v>13978</v>
      </c>
      <c r="G33">
        <v>0.45700000000000002</v>
      </c>
      <c r="H33" s="1">
        <v>6.3926999999999996</v>
      </c>
      <c r="I33">
        <v>88.05</v>
      </c>
      <c r="K33">
        <v>29</v>
      </c>
      <c r="L33">
        <v>0.50695999999999997</v>
      </c>
      <c r="M33">
        <v>112.13</v>
      </c>
      <c r="N33">
        <v>71.680999999999997</v>
      </c>
      <c r="O33">
        <v>157.69999999999999</v>
      </c>
      <c r="P33">
        <v>19.600000000000001</v>
      </c>
      <c r="Q33">
        <v>3.0882999999999998</v>
      </c>
      <c r="R33">
        <v>6.8220000000000001</v>
      </c>
      <c r="T33">
        <v>232.11</v>
      </c>
      <c r="U33">
        <v>1.6739999999999999</v>
      </c>
      <c r="V33">
        <f t="shared" si="1"/>
        <v>0.17530087007031045</v>
      </c>
      <c r="W33">
        <v>246.16</v>
      </c>
      <c r="X33">
        <v>13</v>
      </c>
      <c r="Y33">
        <f t="shared" si="2"/>
        <v>239.13499999999999</v>
      </c>
      <c r="Z33">
        <f t="shared" si="3"/>
        <v>9.9348502756709802</v>
      </c>
    </row>
    <row r="34" spans="1:26" x14ac:dyDescent="0.2">
      <c r="A34">
        <v>30</v>
      </c>
      <c r="B34">
        <v>0.50727</v>
      </c>
      <c r="C34">
        <v>236.35</v>
      </c>
      <c r="D34">
        <v>1.3236000000000001</v>
      </c>
      <c r="E34">
        <f t="shared" si="0"/>
        <v>0.13860706787638169</v>
      </c>
      <c r="F34">
        <v>18001</v>
      </c>
      <c r="G34">
        <v>0.36199999999999999</v>
      </c>
      <c r="H34" s="1">
        <v>6.5095000000000001</v>
      </c>
      <c r="I34">
        <v>103.3</v>
      </c>
      <c r="K34">
        <v>30</v>
      </c>
      <c r="L34">
        <v>0.50702000000000003</v>
      </c>
      <c r="M34">
        <v>112.06</v>
      </c>
      <c r="N34">
        <v>90.658000000000001</v>
      </c>
      <c r="O34">
        <v>124.61</v>
      </c>
      <c r="P34">
        <v>24.8</v>
      </c>
      <c r="Q34">
        <v>3.0861999999999998</v>
      </c>
      <c r="R34">
        <v>5.8170000000000002</v>
      </c>
      <c r="T34">
        <v>236.35</v>
      </c>
      <c r="U34">
        <v>1.3236000000000001</v>
      </c>
      <c r="V34">
        <f t="shared" si="1"/>
        <v>0.13860706787638169</v>
      </c>
      <c r="W34">
        <v>230.49</v>
      </c>
      <c r="X34">
        <v>12</v>
      </c>
      <c r="Y34">
        <f t="shared" si="2"/>
        <v>233.42000000000002</v>
      </c>
      <c r="Z34">
        <f t="shared" si="3"/>
        <v>4.1436457377531584</v>
      </c>
    </row>
    <row r="35" spans="1:26" x14ac:dyDescent="0.2">
      <c r="A35">
        <v>31</v>
      </c>
      <c r="B35">
        <v>0.50727999999999995</v>
      </c>
      <c r="C35">
        <v>238.37</v>
      </c>
      <c r="D35">
        <v>1.0466</v>
      </c>
      <c r="E35">
        <f t="shared" si="0"/>
        <v>0.10959969570823591</v>
      </c>
      <c r="F35">
        <v>22961</v>
      </c>
      <c r="G35">
        <v>0.28599999999999998</v>
      </c>
      <c r="H35" s="1">
        <v>6.5651999999999999</v>
      </c>
      <c r="I35">
        <v>121.2</v>
      </c>
      <c r="K35">
        <v>31</v>
      </c>
      <c r="L35">
        <v>0.50707000000000002</v>
      </c>
      <c r="M35">
        <v>136.31</v>
      </c>
      <c r="N35">
        <v>114.65</v>
      </c>
      <c r="O35">
        <v>119.86</v>
      </c>
      <c r="P35">
        <v>31.3</v>
      </c>
      <c r="Q35">
        <v>3.7542</v>
      </c>
      <c r="R35">
        <v>4.9539999999999997</v>
      </c>
      <c r="T35">
        <v>238.37</v>
      </c>
      <c r="U35">
        <v>1.0466</v>
      </c>
      <c r="V35">
        <f t="shared" si="1"/>
        <v>0.10959969570823591</v>
      </c>
      <c r="W35">
        <v>240.81</v>
      </c>
      <c r="X35">
        <v>11</v>
      </c>
      <c r="Y35">
        <f t="shared" si="2"/>
        <v>239.59</v>
      </c>
      <c r="Z35">
        <f t="shared" si="3"/>
        <v>1.7253405460951743</v>
      </c>
    </row>
    <row r="36" spans="1:26" x14ac:dyDescent="0.2">
      <c r="A36">
        <v>32</v>
      </c>
      <c r="B36">
        <v>0.50716000000000006</v>
      </c>
      <c r="C36">
        <v>231.71</v>
      </c>
      <c r="D36">
        <v>0.82757000000000003</v>
      </c>
      <c r="E36">
        <f t="shared" si="0"/>
        <v>8.6662927744376839E-2</v>
      </c>
      <c r="F36">
        <v>28226</v>
      </c>
      <c r="G36">
        <v>0.22600000000000001</v>
      </c>
      <c r="H36" s="1">
        <v>6.3817000000000004</v>
      </c>
      <c r="I36">
        <v>142.30000000000001</v>
      </c>
      <c r="K36">
        <v>32</v>
      </c>
      <c r="L36">
        <v>0.50716000000000006</v>
      </c>
      <c r="M36">
        <v>241.96</v>
      </c>
      <c r="N36">
        <v>144.99</v>
      </c>
      <c r="O36">
        <v>168.24</v>
      </c>
      <c r="P36">
        <v>39.6</v>
      </c>
      <c r="Q36">
        <v>6.6638999999999999</v>
      </c>
      <c r="R36">
        <v>4.2080000000000002</v>
      </c>
      <c r="T36">
        <v>231.71</v>
      </c>
      <c r="U36">
        <v>0.82757000000000003</v>
      </c>
      <c r="V36">
        <f t="shared" si="1"/>
        <v>8.6662927744376839E-2</v>
      </c>
      <c r="W36">
        <v>233.74</v>
      </c>
      <c r="X36">
        <v>10</v>
      </c>
      <c r="Y36">
        <f t="shared" si="2"/>
        <v>232.72500000000002</v>
      </c>
      <c r="Z36">
        <f t="shared" si="3"/>
        <v>1.4354267658086921</v>
      </c>
    </row>
    <row r="37" spans="1:26" x14ac:dyDescent="0.2">
      <c r="A37">
        <v>33</v>
      </c>
      <c r="B37">
        <v>0.50726000000000004</v>
      </c>
      <c r="C37">
        <v>235.22</v>
      </c>
      <c r="D37">
        <v>0.65437999999999996</v>
      </c>
      <c r="E37">
        <f t="shared" si="0"/>
        <v>6.8526513355202948E-2</v>
      </c>
      <c r="F37">
        <v>36236</v>
      </c>
      <c r="G37">
        <v>0.17899999999999999</v>
      </c>
      <c r="H37" s="1">
        <v>6.4782000000000002</v>
      </c>
      <c r="I37">
        <v>166.9</v>
      </c>
      <c r="K37">
        <v>33</v>
      </c>
      <c r="L37">
        <v>0.50719000000000003</v>
      </c>
      <c r="M37">
        <v>230.45</v>
      </c>
      <c r="N37">
        <v>183.38</v>
      </c>
      <c r="O37">
        <v>126.69</v>
      </c>
      <c r="P37">
        <v>50.1</v>
      </c>
      <c r="Q37">
        <v>6.3470000000000004</v>
      </c>
      <c r="R37">
        <v>3.593</v>
      </c>
      <c r="T37">
        <v>235.22</v>
      </c>
      <c r="U37">
        <v>0.65437999999999996</v>
      </c>
      <c r="V37">
        <f t="shared" si="1"/>
        <v>6.8526513355202948E-2</v>
      </c>
      <c r="W37">
        <v>236</v>
      </c>
      <c r="X37">
        <v>9</v>
      </c>
      <c r="Y37">
        <f t="shared" si="2"/>
        <v>235.61</v>
      </c>
      <c r="Z37">
        <f t="shared" si="3"/>
        <v>0.55154328932550789</v>
      </c>
    </row>
    <row r="38" spans="1:26" x14ac:dyDescent="0.2">
      <c r="A38">
        <v>34</v>
      </c>
      <c r="B38">
        <v>0.50719000000000003</v>
      </c>
      <c r="C38">
        <v>226.22</v>
      </c>
      <c r="D38">
        <v>0.51742999999999995</v>
      </c>
      <c r="E38">
        <f t="shared" si="0"/>
        <v>5.4185142891565549E-2</v>
      </c>
      <c r="F38">
        <v>44076</v>
      </c>
      <c r="G38">
        <v>0.14099999999999999</v>
      </c>
      <c r="H38" s="1">
        <v>6.2305999999999999</v>
      </c>
      <c r="I38">
        <v>195.9</v>
      </c>
      <c r="K38">
        <v>34</v>
      </c>
      <c r="L38">
        <v>0.50714999999999999</v>
      </c>
      <c r="M38">
        <v>287.57</v>
      </c>
      <c r="N38">
        <v>231.9</v>
      </c>
      <c r="O38">
        <v>125.01</v>
      </c>
      <c r="P38">
        <v>63.4</v>
      </c>
      <c r="Q38">
        <v>7.9202000000000004</v>
      </c>
      <c r="R38">
        <v>3.0539999999999998</v>
      </c>
      <c r="T38">
        <v>226.22</v>
      </c>
      <c r="U38">
        <v>0.51742999999999995</v>
      </c>
      <c r="V38">
        <f t="shared" si="1"/>
        <v>5.4185142891565549E-2</v>
      </c>
      <c r="W38">
        <v>230.36</v>
      </c>
      <c r="X38">
        <v>8</v>
      </c>
      <c r="Y38">
        <f t="shared" si="2"/>
        <v>228.29000000000002</v>
      </c>
      <c r="Z38">
        <f t="shared" si="3"/>
        <v>2.9274220741123171</v>
      </c>
    </row>
    <row r="39" spans="1:26" x14ac:dyDescent="0.2">
      <c r="A39">
        <v>35</v>
      </c>
      <c r="B39">
        <v>0.50722999999999996</v>
      </c>
      <c r="C39">
        <v>215.23</v>
      </c>
      <c r="D39">
        <v>0.40914</v>
      </c>
      <c r="E39">
        <f t="shared" si="0"/>
        <v>4.2845040609657596E-2</v>
      </c>
      <c r="F39">
        <v>53034</v>
      </c>
      <c r="G39" s="1">
        <v>0.112</v>
      </c>
      <c r="H39" s="1">
        <v>5.9279000000000002</v>
      </c>
      <c r="I39">
        <v>229.8</v>
      </c>
      <c r="K39">
        <v>35</v>
      </c>
      <c r="L39">
        <v>0.50702000000000003</v>
      </c>
      <c r="M39">
        <v>469.93</v>
      </c>
      <c r="N39">
        <v>293.27999999999997</v>
      </c>
      <c r="O39">
        <v>161.53</v>
      </c>
      <c r="P39">
        <v>80.099999999999994</v>
      </c>
      <c r="Q39">
        <v>12.943</v>
      </c>
      <c r="R39">
        <v>2.6019999999999999</v>
      </c>
      <c r="T39">
        <v>215.23</v>
      </c>
      <c r="U39">
        <v>0.40914</v>
      </c>
      <c r="V39">
        <f t="shared" si="1"/>
        <v>4.2845040609657596E-2</v>
      </c>
      <c r="W39">
        <v>217.12</v>
      </c>
      <c r="X39">
        <v>7</v>
      </c>
      <c r="Y39">
        <f t="shared" si="2"/>
        <v>216.17500000000001</v>
      </c>
      <c r="Z39">
        <f t="shared" si="3"/>
        <v>1.3364318164425852</v>
      </c>
    </row>
    <row r="40" spans="1:26" x14ac:dyDescent="0.2">
      <c r="A40">
        <v>36</v>
      </c>
      <c r="B40">
        <v>0.50717999999999996</v>
      </c>
      <c r="C40">
        <v>210.28</v>
      </c>
      <c r="D40">
        <v>0.32350000000000001</v>
      </c>
      <c r="E40">
        <f t="shared" si="0"/>
        <v>3.3876840781209935E-2</v>
      </c>
      <c r="F40">
        <v>65528</v>
      </c>
      <c r="G40" s="1">
        <v>8.8400000000000006E-2</v>
      </c>
      <c r="H40" s="1">
        <v>5.7915000000000001</v>
      </c>
      <c r="I40">
        <v>269.7</v>
      </c>
      <c r="K40">
        <v>36</v>
      </c>
      <c r="L40">
        <v>0.50705999999999996</v>
      </c>
      <c r="M40">
        <v>978.08</v>
      </c>
      <c r="N40">
        <v>370.88</v>
      </c>
      <c r="O40">
        <v>265.86</v>
      </c>
      <c r="P40">
        <v>101</v>
      </c>
      <c r="Q40">
        <v>26.937999999999999</v>
      </c>
      <c r="R40">
        <v>2.226</v>
      </c>
      <c r="T40">
        <v>210.28</v>
      </c>
      <c r="U40">
        <v>0.32350000000000001</v>
      </c>
      <c r="V40">
        <f t="shared" si="1"/>
        <v>3.3876840781209935E-2</v>
      </c>
      <c r="W40">
        <v>202.71</v>
      </c>
      <c r="X40">
        <v>6</v>
      </c>
      <c r="Y40">
        <f t="shared" si="2"/>
        <v>206.495</v>
      </c>
      <c r="Z40">
        <f t="shared" si="3"/>
        <v>5.3527983335821601</v>
      </c>
    </row>
    <row r="41" spans="1:26" x14ac:dyDescent="0.2">
      <c r="A41">
        <v>37</v>
      </c>
      <c r="B41">
        <v>0.50717999999999996</v>
      </c>
      <c r="C41">
        <v>195.75</v>
      </c>
      <c r="D41">
        <v>0.25578000000000001</v>
      </c>
      <c r="E41">
        <f t="shared" si="0"/>
        <v>2.6785218964506578E-2</v>
      </c>
      <c r="F41">
        <v>77150</v>
      </c>
      <c r="G41" s="1">
        <v>6.9900000000000004E-2</v>
      </c>
      <c r="H41" s="1">
        <v>5.3912000000000004</v>
      </c>
      <c r="I41">
        <v>316.5</v>
      </c>
      <c r="K41">
        <v>37</v>
      </c>
      <c r="L41">
        <v>0.50744999999999996</v>
      </c>
      <c r="M41">
        <v>1539.6</v>
      </c>
      <c r="N41">
        <v>469.08</v>
      </c>
      <c r="O41">
        <v>330.88</v>
      </c>
      <c r="P41">
        <v>128</v>
      </c>
      <c r="Q41">
        <v>42.402999999999999</v>
      </c>
      <c r="R41">
        <v>1.889</v>
      </c>
      <c r="T41">
        <v>195.75</v>
      </c>
      <c r="U41">
        <v>0.25578000000000001</v>
      </c>
      <c r="V41">
        <f t="shared" si="1"/>
        <v>2.6785218964506578E-2</v>
      </c>
      <c r="W41">
        <v>185.67</v>
      </c>
      <c r="X41">
        <v>5</v>
      </c>
      <c r="Y41">
        <f t="shared" si="2"/>
        <v>190.70999999999998</v>
      </c>
      <c r="Z41">
        <f t="shared" si="3"/>
        <v>7.1276363543604084</v>
      </c>
    </row>
    <row r="42" spans="1:26" x14ac:dyDescent="0.2">
      <c r="A42">
        <v>38</v>
      </c>
      <c r="B42">
        <v>0.50714999999999999</v>
      </c>
      <c r="C42">
        <v>182.06</v>
      </c>
      <c r="D42">
        <v>0.20226</v>
      </c>
      <c r="E42">
        <f t="shared" si="0"/>
        <v>2.1180617670502385E-2</v>
      </c>
      <c r="F42">
        <v>90741</v>
      </c>
      <c r="G42" s="1">
        <v>5.5300000000000002E-2</v>
      </c>
      <c r="H42" s="1">
        <v>5.0141</v>
      </c>
      <c r="I42">
        <v>371.4</v>
      </c>
      <c r="K42">
        <v>38</v>
      </c>
      <c r="L42">
        <v>0.50721000000000005</v>
      </c>
      <c r="M42">
        <v>2185.5</v>
      </c>
      <c r="N42">
        <v>593.22</v>
      </c>
      <c r="O42">
        <v>371.39</v>
      </c>
      <c r="P42">
        <v>162</v>
      </c>
      <c r="Q42">
        <v>60.191000000000003</v>
      </c>
      <c r="R42">
        <v>1.625</v>
      </c>
      <c r="T42">
        <v>182.06</v>
      </c>
      <c r="U42">
        <v>0.20226</v>
      </c>
      <c r="V42">
        <f t="shared" si="1"/>
        <v>2.1180617670502385E-2</v>
      </c>
      <c r="W42">
        <v>179.79</v>
      </c>
      <c r="X42">
        <v>4</v>
      </c>
      <c r="Y42">
        <f t="shared" si="2"/>
        <v>180.92500000000001</v>
      </c>
      <c r="Z42">
        <f t="shared" si="3"/>
        <v>1.6051323932934702</v>
      </c>
    </row>
    <row r="43" spans="1:26" x14ac:dyDescent="0.2">
      <c r="A43">
        <v>39</v>
      </c>
      <c r="B43">
        <v>0.50714999999999999</v>
      </c>
      <c r="C43">
        <v>167.32</v>
      </c>
      <c r="D43">
        <v>0.15992999999999999</v>
      </c>
      <c r="E43">
        <f t="shared" si="0"/>
        <v>1.6747830436287185E-2</v>
      </c>
      <c r="F43" s="1">
        <v>105470</v>
      </c>
      <c r="G43" s="1">
        <v>4.3700000000000003E-2</v>
      </c>
      <c r="H43" s="1">
        <v>4.6083999999999996</v>
      </c>
      <c r="I43">
        <v>435.8</v>
      </c>
      <c r="K43">
        <v>39</v>
      </c>
      <c r="L43">
        <v>0.50682000000000005</v>
      </c>
      <c r="M43">
        <v>2956.2</v>
      </c>
      <c r="N43">
        <v>750.25</v>
      </c>
      <c r="O43">
        <v>397.23</v>
      </c>
      <c r="P43">
        <v>205</v>
      </c>
      <c r="Q43">
        <v>81.42</v>
      </c>
      <c r="R43">
        <v>1.38</v>
      </c>
      <c r="T43">
        <v>167.32</v>
      </c>
      <c r="U43">
        <v>0.15992999999999999</v>
      </c>
      <c r="V43">
        <f t="shared" si="1"/>
        <v>1.6747830436287185E-2</v>
      </c>
      <c r="W43">
        <v>177.8</v>
      </c>
      <c r="X43">
        <v>3</v>
      </c>
      <c r="Y43">
        <f t="shared" si="2"/>
        <v>172.56</v>
      </c>
      <c r="Z43">
        <f t="shared" si="3"/>
        <v>7.4104790668350313</v>
      </c>
    </row>
    <row r="44" spans="1:26" x14ac:dyDescent="0.2">
      <c r="A44">
        <v>40</v>
      </c>
      <c r="B44">
        <v>0.50717999999999996</v>
      </c>
      <c r="C44">
        <v>141.80000000000001</v>
      </c>
      <c r="D44">
        <v>0.12645999999999999</v>
      </c>
      <c r="E44">
        <f t="shared" si="0"/>
        <v>1.3242860232432175E-2</v>
      </c>
      <c r="F44" s="1">
        <v>113040</v>
      </c>
      <c r="G44" s="1">
        <v>3.4500000000000003E-2</v>
      </c>
      <c r="H44" s="1">
        <v>3.9054000000000002</v>
      </c>
      <c r="I44">
        <v>511.3</v>
      </c>
      <c r="K44">
        <v>40</v>
      </c>
      <c r="L44">
        <v>0.50688</v>
      </c>
      <c r="M44">
        <v>3956.6</v>
      </c>
      <c r="N44">
        <v>948.82</v>
      </c>
      <c r="O44">
        <v>420.38</v>
      </c>
      <c r="P44">
        <v>259</v>
      </c>
      <c r="Q44">
        <v>108.97</v>
      </c>
      <c r="R44">
        <v>1.1779999999999999</v>
      </c>
      <c r="T44">
        <v>141.80000000000001</v>
      </c>
      <c r="U44">
        <v>0.12645999999999999</v>
      </c>
      <c r="V44">
        <f t="shared" si="1"/>
        <v>1.3242860232432175E-2</v>
      </c>
      <c r="W44">
        <v>148.87</v>
      </c>
      <c r="X44">
        <v>2</v>
      </c>
      <c r="Y44">
        <f t="shared" si="2"/>
        <v>145.33500000000001</v>
      </c>
      <c r="Z44">
        <f t="shared" si="3"/>
        <v>4.9992449429888861</v>
      </c>
    </row>
    <row r="45" spans="1:26" x14ac:dyDescent="0.2">
      <c r="A45">
        <v>41</v>
      </c>
      <c r="B45">
        <v>0.50714999999999999</v>
      </c>
      <c r="C45">
        <v>128.04</v>
      </c>
      <c r="D45">
        <v>9.9994E-2</v>
      </c>
      <c r="E45">
        <f t="shared" si="0"/>
        <v>1.047134719343526E-2</v>
      </c>
      <c r="F45" s="1">
        <v>129090</v>
      </c>
      <c r="G45" s="1">
        <v>2.7300000000000001E-2</v>
      </c>
      <c r="H45" s="1">
        <v>3.5266000000000002</v>
      </c>
      <c r="I45">
        <v>600</v>
      </c>
      <c r="K45">
        <v>41</v>
      </c>
      <c r="L45">
        <v>0.50685000000000002</v>
      </c>
      <c r="M45">
        <v>4958.5</v>
      </c>
      <c r="N45">
        <v>1199.9000000000001</v>
      </c>
      <c r="O45">
        <v>416.59</v>
      </c>
      <c r="P45">
        <v>328</v>
      </c>
      <c r="Q45">
        <v>136.56</v>
      </c>
      <c r="R45">
        <v>0.99509999999999998</v>
      </c>
      <c r="T45">
        <v>128.04</v>
      </c>
      <c r="U45">
        <v>9.9994E-2</v>
      </c>
      <c r="V45">
        <f t="shared" si="1"/>
        <v>1.047134719343526E-2</v>
      </c>
      <c r="W45">
        <v>132.02000000000001</v>
      </c>
      <c r="X45">
        <v>1</v>
      </c>
      <c r="Y45">
        <f t="shared" si="2"/>
        <v>130.03</v>
      </c>
      <c r="Z45">
        <f t="shared" si="3"/>
        <v>2.8142849891224722</v>
      </c>
    </row>
  </sheetData>
  <sortState xmlns:xlrd2="http://schemas.microsoft.com/office/spreadsheetml/2017/richdata2" ref="W5:X45">
    <sortCondition descending="1" ref="X5:X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4FB3-AD4A-4CAC-93D5-3D4AF5CD3B4A}">
  <dimension ref="A1:Z45"/>
  <sheetViews>
    <sheetView topLeftCell="A2" workbookViewId="0">
      <selection activeCell="E1" sqref="E1:E1048576"/>
    </sheetView>
  </sheetViews>
  <sheetFormatPr baseColWidth="10" defaultColWidth="8.83203125" defaultRowHeight="15" x14ac:dyDescent="0.2"/>
  <cols>
    <col min="5" max="8" width="20.1640625" bestFit="1" customWidth="1"/>
    <col min="9" max="9" width="22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0.75485999999999998</v>
      </c>
      <c r="C5">
        <v>4848.5</v>
      </c>
      <c r="D5">
        <v>1199.9000000000001</v>
      </c>
      <c r="E5">
        <f>2*PI()*D5/60</f>
        <v>125.65323416807976</v>
      </c>
      <c r="F5">
        <v>407.34</v>
      </c>
      <c r="G5">
        <v>328</v>
      </c>
      <c r="H5">
        <v>133.54</v>
      </c>
      <c r="I5">
        <v>1</v>
      </c>
      <c r="K5">
        <v>1</v>
      </c>
      <c r="L5">
        <v>0.75534999999999997</v>
      </c>
      <c r="M5">
        <v>30.231999999999999</v>
      </c>
      <c r="N5">
        <v>9.9987000000000006E-2</v>
      </c>
      <c r="O5" s="1">
        <v>30481</v>
      </c>
      <c r="P5">
        <v>2.7300000000000001E-2</v>
      </c>
      <c r="Q5">
        <v>0.83262999999999998</v>
      </c>
      <c r="R5">
        <v>600</v>
      </c>
      <c r="T5">
        <v>4848.5</v>
      </c>
      <c r="U5">
        <v>1199.9000000000001</v>
      </c>
      <c r="V5">
        <f>2*PI()*U5/60</f>
        <v>125.65323416807976</v>
      </c>
      <c r="W5">
        <v>4638</v>
      </c>
      <c r="X5">
        <v>1</v>
      </c>
      <c r="Y5">
        <f>AVERAGE(T5,W5)</f>
        <v>4743.25</v>
      </c>
      <c r="Z5">
        <f>STDEV(T5,W5)</f>
        <v>148.84597743976826</v>
      </c>
    </row>
    <row r="6" spans="1:26" x14ac:dyDescent="0.2">
      <c r="A6">
        <v>2</v>
      </c>
      <c r="B6">
        <v>0.75556000000000001</v>
      </c>
      <c r="C6">
        <v>3696.7</v>
      </c>
      <c r="D6">
        <v>948.8</v>
      </c>
      <c r="E6">
        <f t="shared" ref="E6:E45" si="0">2*PI()*D6/60</f>
        <v>99.358103657533178</v>
      </c>
      <c r="F6">
        <v>392.78</v>
      </c>
      <c r="G6">
        <v>259</v>
      </c>
      <c r="H6">
        <v>101.81</v>
      </c>
      <c r="I6">
        <v>1.1739999999999999</v>
      </c>
      <c r="K6">
        <v>2</v>
      </c>
      <c r="L6">
        <v>0.75536000000000003</v>
      </c>
      <c r="M6">
        <v>35.290999999999997</v>
      </c>
      <c r="N6">
        <v>0.12645000000000001</v>
      </c>
      <c r="O6" s="1">
        <v>28135</v>
      </c>
      <c r="P6">
        <v>3.4500000000000003E-2</v>
      </c>
      <c r="Q6">
        <v>0.97197999999999996</v>
      </c>
      <c r="R6">
        <v>511.3</v>
      </c>
      <c r="T6">
        <v>3696.7</v>
      </c>
      <c r="U6">
        <v>948.8</v>
      </c>
      <c r="V6">
        <f t="shared" ref="V6:V45" si="1">2*PI()*U6/60</f>
        <v>99.358103657533178</v>
      </c>
      <c r="W6">
        <v>3558.7</v>
      </c>
      <c r="X6">
        <v>2</v>
      </c>
      <c r="Y6">
        <f t="shared" ref="Y6:Y45" si="2">AVERAGE(T6,W6)</f>
        <v>3627.7</v>
      </c>
      <c r="Z6">
        <f t="shared" ref="Z6:Z45" si="3">STDEV(T6,W6)</f>
        <v>97.580735803743565</v>
      </c>
    </row>
    <row r="7" spans="1:26" x14ac:dyDescent="0.2">
      <c r="A7">
        <v>3</v>
      </c>
      <c r="B7">
        <v>0.75482000000000005</v>
      </c>
      <c r="C7">
        <v>2640</v>
      </c>
      <c r="D7">
        <v>750.22</v>
      </c>
      <c r="E7">
        <f t="shared" si="0"/>
        <v>78.562854685871159</v>
      </c>
      <c r="F7">
        <v>354.75</v>
      </c>
      <c r="G7">
        <v>205</v>
      </c>
      <c r="H7">
        <v>72.709999999999994</v>
      </c>
      <c r="I7">
        <v>1.377</v>
      </c>
      <c r="K7">
        <v>3</v>
      </c>
      <c r="L7">
        <v>0.75532999999999995</v>
      </c>
      <c r="M7">
        <v>42.756</v>
      </c>
      <c r="N7">
        <v>0.15992000000000001</v>
      </c>
      <c r="O7" s="1">
        <v>26952</v>
      </c>
      <c r="P7">
        <v>4.3700000000000003E-2</v>
      </c>
      <c r="Q7">
        <v>1.1776</v>
      </c>
      <c r="R7">
        <v>435.8</v>
      </c>
      <c r="T7">
        <v>2640</v>
      </c>
      <c r="U7">
        <v>750.22</v>
      </c>
      <c r="V7">
        <f t="shared" si="1"/>
        <v>78.562854685871159</v>
      </c>
      <c r="W7">
        <v>2531.6999999999998</v>
      </c>
      <c r="X7">
        <v>3</v>
      </c>
      <c r="Y7">
        <f t="shared" si="2"/>
        <v>2585.85</v>
      </c>
      <c r="Z7">
        <f t="shared" si="3"/>
        <v>76.579664402503226</v>
      </c>
    </row>
    <row r="8" spans="1:26" x14ac:dyDescent="0.2">
      <c r="A8">
        <v>4</v>
      </c>
      <c r="B8">
        <v>0.75519999999999998</v>
      </c>
      <c r="C8">
        <v>1716.1</v>
      </c>
      <c r="D8">
        <v>593.25</v>
      </c>
      <c r="E8">
        <f t="shared" si="0"/>
        <v>62.124994724738158</v>
      </c>
      <c r="F8">
        <v>291.62</v>
      </c>
      <c r="G8">
        <v>162</v>
      </c>
      <c r="H8">
        <v>47.265000000000001</v>
      </c>
      <c r="I8">
        <v>1.6160000000000001</v>
      </c>
      <c r="K8">
        <v>4</v>
      </c>
      <c r="L8">
        <v>0.75534999999999997</v>
      </c>
      <c r="M8">
        <v>50.813000000000002</v>
      </c>
      <c r="N8">
        <v>0.20226</v>
      </c>
      <c r="O8" s="1">
        <v>25327</v>
      </c>
      <c r="P8">
        <v>5.5300000000000002E-2</v>
      </c>
      <c r="Q8">
        <v>1.3995</v>
      </c>
      <c r="R8">
        <v>371.3</v>
      </c>
      <c r="T8">
        <v>1716.1</v>
      </c>
      <c r="U8">
        <v>593.25</v>
      </c>
      <c r="V8">
        <f t="shared" si="1"/>
        <v>62.124994724738158</v>
      </c>
      <c r="W8">
        <v>1727.9</v>
      </c>
      <c r="X8">
        <v>4</v>
      </c>
      <c r="Y8">
        <f t="shared" si="2"/>
        <v>1722</v>
      </c>
      <c r="Z8">
        <f t="shared" si="3"/>
        <v>8.34386001800139</v>
      </c>
    </row>
    <row r="9" spans="1:26" x14ac:dyDescent="0.2">
      <c r="A9">
        <v>5</v>
      </c>
      <c r="B9">
        <v>0.75543000000000005</v>
      </c>
      <c r="C9">
        <v>1106</v>
      </c>
      <c r="D9">
        <v>469.04</v>
      </c>
      <c r="E9">
        <f t="shared" si="0"/>
        <v>49.117753941325219</v>
      </c>
      <c r="F9">
        <v>237.72</v>
      </c>
      <c r="G9">
        <v>128</v>
      </c>
      <c r="H9">
        <v>30.462</v>
      </c>
      <c r="I9">
        <v>1.895</v>
      </c>
      <c r="K9">
        <v>5</v>
      </c>
      <c r="L9">
        <v>0.75539000000000001</v>
      </c>
      <c r="M9">
        <v>57.947000000000003</v>
      </c>
      <c r="N9">
        <v>0.25579000000000002</v>
      </c>
      <c r="O9" s="1">
        <v>22837</v>
      </c>
      <c r="P9">
        <v>6.9900000000000004E-2</v>
      </c>
      <c r="Q9">
        <v>1.5959000000000001</v>
      </c>
      <c r="R9">
        <v>316.5</v>
      </c>
      <c r="T9">
        <v>1106</v>
      </c>
      <c r="U9">
        <v>469.04</v>
      </c>
      <c r="V9">
        <f t="shared" si="1"/>
        <v>49.117753941325219</v>
      </c>
      <c r="W9">
        <v>1129.9000000000001</v>
      </c>
      <c r="X9">
        <v>5</v>
      </c>
      <c r="Y9">
        <f t="shared" si="2"/>
        <v>1117.95</v>
      </c>
      <c r="Z9">
        <f t="shared" si="3"/>
        <v>16.899852070358552</v>
      </c>
    </row>
    <row r="10" spans="1:26" x14ac:dyDescent="0.2">
      <c r="A10">
        <v>6</v>
      </c>
      <c r="B10">
        <v>0.75573000000000001</v>
      </c>
      <c r="C10">
        <v>581.28</v>
      </c>
      <c r="D10">
        <v>370.86</v>
      </c>
      <c r="E10">
        <f t="shared" si="0"/>
        <v>38.836368383677026</v>
      </c>
      <c r="F10">
        <v>158.01</v>
      </c>
      <c r="G10">
        <v>101</v>
      </c>
      <c r="H10">
        <v>16.009</v>
      </c>
      <c r="I10">
        <v>2.2250000000000001</v>
      </c>
      <c r="K10">
        <v>6</v>
      </c>
      <c r="L10">
        <v>0.75539000000000001</v>
      </c>
      <c r="M10">
        <v>68.897000000000006</v>
      </c>
      <c r="N10">
        <v>0.32349</v>
      </c>
      <c r="O10" s="1">
        <v>21471</v>
      </c>
      <c r="P10">
        <v>8.8400000000000006E-2</v>
      </c>
      <c r="Q10">
        <v>1.8975</v>
      </c>
      <c r="R10">
        <v>269.7</v>
      </c>
      <c r="T10">
        <v>581.28</v>
      </c>
      <c r="U10">
        <v>370.86</v>
      </c>
      <c r="V10">
        <f t="shared" si="1"/>
        <v>38.836368383677026</v>
      </c>
      <c r="W10">
        <v>705.79</v>
      </c>
      <c r="X10">
        <v>6</v>
      </c>
      <c r="Y10">
        <f t="shared" si="2"/>
        <v>643.53499999999997</v>
      </c>
      <c r="Z10">
        <f t="shared" si="3"/>
        <v>88.041865325537017</v>
      </c>
    </row>
    <row r="11" spans="1:26" x14ac:dyDescent="0.2">
      <c r="A11">
        <v>7</v>
      </c>
      <c r="B11">
        <v>0.75582000000000005</v>
      </c>
      <c r="C11">
        <v>395.19</v>
      </c>
      <c r="D11">
        <v>293.24</v>
      </c>
      <c r="E11">
        <f t="shared" si="0"/>
        <v>30.708020991289029</v>
      </c>
      <c r="F11">
        <v>135.86000000000001</v>
      </c>
      <c r="G11">
        <v>80.099999999999994</v>
      </c>
      <c r="H11">
        <v>10.884</v>
      </c>
      <c r="I11">
        <v>2.6110000000000002</v>
      </c>
      <c r="K11">
        <v>7</v>
      </c>
      <c r="L11">
        <v>0.75548000000000004</v>
      </c>
      <c r="M11">
        <v>77.399000000000001</v>
      </c>
      <c r="N11">
        <v>0.40912999999999999</v>
      </c>
      <c r="O11" s="1">
        <v>19072</v>
      </c>
      <c r="P11">
        <v>0.112</v>
      </c>
      <c r="Q11">
        <v>2.1316999999999999</v>
      </c>
      <c r="R11">
        <v>229.9</v>
      </c>
      <c r="T11">
        <v>395.19</v>
      </c>
      <c r="U11">
        <v>293.24</v>
      </c>
      <c r="V11">
        <f t="shared" si="1"/>
        <v>30.708020991289029</v>
      </c>
      <c r="W11">
        <v>371.05</v>
      </c>
      <c r="X11">
        <v>7</v>
      </c>
      <c r="Y11">
        <f t="shared" si="2"/>
        <v>383.12</v>
      </c>
      <c r="Z11">
        <f t="shared" si="3"/>
        <v>17.069557697843248</v>
      </c>
    </row>
    <row r="12" spans="1:26" x14ac:dyDescent="0.2">
      <c r="A12">
        <v>8</v>
      </c>
      <c r="B12">
        <v>0.75517000000000001</v>
      </c>
      <c r="C12">
        <v>240.42</v>
      </c>
      <c r="D12">
        <v>231.86</v>
      </c>
      <c r="E12">
        <f t="shared" si="0"/>
        <v>24.280322422044318</v>
      </c>
      <c r="F12">
        <v>104.53</v>
      </c>
      <c r="G12">
        <v>63.3</v>
      </c>
      <c r="H12">
        <v>6.6214000000000004</v>
      </c>
      <c r="I12">
        <v>3.0630000000000002</v>
      </c>
      <c r="K12">
        <v>8</v>
      </c>
      <c r="L12">
        <v>0.75531999999999999</v>
      </c>
      <c r="M12">
        <v>87.519000000000005</v>
      </c>
      <c r="N12">
        <v>0.51739999999999997</v>
      </c>
      <c r="O12" s="1">
        <v>17052</v>
      </c>
      <c r="P12">
        <v>0.14099999999999999</v>
      </c>
      <c r="Q12">
        <v>2.4104000000000001</v>
      </c>
      <c r="R12">
        <v>195.9</v>
      </c>
      <c r="T12">
        <v>240.42</v>
      </c>
      <c r="U12">
        <v>231.86</v>
      </c>
      <c r="V12">
        <f t="shared" si="1"/>
        <v>24.280322422044318</v>
      </c>
      <c r="W12">
        <v>236.33</v>
      </c>
      <c r="X12">
        <v>8</v>
      </c>
      <c r="Y12">
        <f t="shared" si="2"/>
        <v>238.375</v>
      </c>
      <c r="Z12">
        <f t="shared" si="3"/>
        <v>2.8920667350529619</v>
      </c>
    </row>
    <row r="13" spans="1:26" x14ac:dyDescent="0.2">
      <c r="A13">
        <v>9</v>
      </c>
      <c r="B13">
        <v>0.75548000000000004</v>
      </c>
      <c r="C13">
        <v>167.07</v>
      </c>
      <c r="D13">
        <v>183.34</v>
      </c>
      <c r="E13">
        <f t="shared" si="0"/>
        <v>19.199319903638422</v>
      </c>
      <c r="F13">
        <v>91.861999999999995</v>
      </c>
      <c r="G13">
        <v>50.1</v>
      </c>
      <c r="H13">
        <v>4.6013000000000002</v>
      </c>
      <c r="I13">
        <v>3.5939999999999999</v>
      </c>
      <c r="K13">
        <v>9</v>
      </c>
      <c r="L13">
        <v>0.75534999999999997</v>
      </c>
      <c r="M13">
        <v>98.302999999999997</v>
      </c>
      <c r="N13">
        <v>0.65436000000000005</v>
      </c>
      <c r="O13" s="1">
        <v>15145</v>
      </c>
      <c r="P13">
        <v>0.17899999999999999</v>
      </c>
      <c r="Q13">
        <v>2.7073999999999998</v>
      </c>
      <c r="R13">
        <v>166.9</v>
      </c>
      <c r="T13">
        <v>167.07</v>
      </c>
      <c r="U13">
        <v>183.34</v>
      </c>
      <c r="V13">
        <f t="shared" si="1"/>
        <v>19.199319903638422</v>
      </c>
      <c r="W13">
        <v>151.80000000000001</v>
      </c>
      <c r="X13">
        <v>9</v>
      </c>
      <c r="Y13">
        <f t="shared" si="2"/>
        <v>159.435</v>
      </c>
      <c r="Z13">
        <f t="shared" si="3"/>
        <v>10.797520548718568</v>
      </c>
    </row>
    <row r="14" spans="1:26" x14ac:dyDescent="0.2">
      <c r="A14">
        <v>10</v>
      </c>
      <c r="B14">
        <v>0.75548999999999999</v>
      </c>
      <c r="C14">
        <v>121.98</v>
      </c>
      <c r="D14">
        <v>144.97999999999999</v>
      </c>
      <c r="E14">
        <f t="shared" si="0"/>
        <v>15.182270097248272</v>
      </c>
      <c r="F14">
        <v>84.817999999999998</v>
      </c>
      <c r="G14">
        <v>39.6</v>
      </c>
      <c r="H14">
        <v>3.3593999999999999</v>
      </c>
      <c r="I14">
        <v>4.218</v>
      </c>
      <c r="K14">
        <v>10</v>
      </c>
      <c r="L14">
        <v>0.75534999999999997</v>
      </c>
      <c r="M14">
        <v>108.82</v>
      </c>
      <c r="N14">
        <v>0.82757000000000003</v>
      </c>
      <c r="O14" s="1">
        <v>13257</v>
      </c>
      <c r="P14">
        <v>0.22600000000000001</v>
      </c>
      <c r="Q14">
        <v>2.9971999999999999</v>
      </c>
      <c r="R14">
        <v>142.30000000000001</v>
      </c>
      <c r="T14">
        <v>121.98</v>
      </c>
      <c r="U14">
        <v>144.97999999999999</v>
      </c>
      <c r="V14">
        <f t="shared" si="1"/>
        <v>15.182270097248272</v>
      </c>
      <c r="W14">
        <v>114.22</v>
      </c>
      <c r="X14">
        <v>10</v>
      </c>
      <c r="Y14">
        <f t="shared" si="2"/>
        <v>118.1</v>
      </c>
      <c r="Z14">
        <f t="shared" si="3"/>
        <v>5.4871486220076129</v>
      </c>
    </row>
    <row r="15" spans="1:26" x14ac:dyDescent="0.2">
      <c r="A15">
        <v>11</v>
      </c>
      <c r="B15">
        <v>0.75534999999999997</v>
      </c>
      <c r="C15">
        <v>105.41</v>
      </c>
      <c r="D15">
        <v>114.64</v>
      </c>
      <c r="E15">
        <f t="shared" si="0"/>
        <v>12.005072726917797</v>
      </c>
      <c r="F15">
        <v>92.695999999999998</v>
      </c>
      <c r="G15">
        <v>31.3</v>
      </c>
      <c r="H15">
        <v>2.9032</v>
      </c>
      <c r="I15">
        <v>4.9489999999999998</v>
      </c>
      <c r="K15">
        <v>11</v>
      </c>
      <c r="L15">
        <v>0.75541000000000003</v>
      </c>
      <c r="M15">
        <v>120.91</v>
      </c>
      <c r="N15">
        <v>1.0466</v>
      </c>
      <c r="O15" s="1">
        <v>11647</v>
      </c>
      <c r="P15">
        <v>0.28599999999999998</v>
      </c>
      <c r="Q15">
        <v>3.3300999999999998</v>
      </c>
      <c r="R15">
        <v>121.2</v>
      </c>
      <c r="T15">
        <v>105.41</v>
      </c>
      <c r="U15">
        <v>114.64</v>
      </c>
      <c r="V15">
        <f t="shared" si="1"/>
        <v>12.005072726917797</v>
      </c>
      <c r="W15">
        <v>103.91</v>
      </c>
      <c r="X15">
        <v>11</v>
      </c>
      <c r="Y15">
        <f t="shared" si="2"/>
        <v>104.66</v>
      </c>
      <c r="Z15">
        <f t="shared" si="3"/>
        <v>1.0606601717798212</v>
      </c>
    </row>
    <row r="16" spans="1:26" x14ac:dyDescent="0.2">
      <c r="A16">
        <v>12</v>
      </c>
      <c r="B16">
        <v>0.75531000000000004</v>
      </c>
      <c r="C16">
        <v>98.844999999999999</v>
      </c>
      <c r="D16">
        <v>90.652000000000001</v>
      </c>
      <c r="E16">
        <f t="shared" si="0"/>
        <v>9.4930552411073972</v>
      </c>
      <c r="F16">
        <v>109.92</v>
      </c>
      <c r="G16">
        <v>24.8</v>
      </c>
      <c r="H16">
        <v>2.7223000000000002</v>
      </c>
      <c r="I16">
        <v>5.8079999999999998</v>
      </c>
      <c r="K16">
        <v>12</v>
      </c>
      <c r="L16">
        <v>0.75544999999999995</v>
      </c>
      <c r="M16">
        <v>128.78</v>
      </c>
      <c r="N16">
        <v>1.3236000000000001</v>
      </c>
      <c r="O16" s="1">
        <v>9808.4</v>
      </c>
      <c r="P16">
        <v>0.36199999999999999</v>
      </c>
      <c r="Q16">
        <v>3.5468999999999999</v>
      </c>
      <c r="R16">
        <v>103.3</v>
      </c>
      <c r="T16">
        <v>98.844999999999999</v>
      </c>
      <c r="U16">
        <v>90.652000000000001</v>
      </c>
      <c r="V16">
        <f t="shared" si="1"/>
        <v>9.4930552411073972</v>
      </c>
      <c r="W16">
        <v>103.78</v>
      </c>
      <c r="X16">
        <v>12</v>
      </c>
      <c r="Y16">
        <f t="shared" si="2"/>
        <v>101.3125</v>
      </c>
      <c r="Z16">
        <f t="shared" si="3"/>
        <v>3.4895719651556134</v>
      </c>
    </row>
    <row r="17" spans="1:26" x14ac:dyDescent="0.2">
      <c r="A17">
        <v>13</v>
      </c>
      <c r="B17">
        <v>0.75490999999999997</v>
      </c>
      <c r="C17">
        <v>100.56</v>
      </c>
      <c r="D17">
        <v>71.680999999999997</v>
      </c>
      <c r="E17">
        <f t="shared" si="0"/>
        <v>7.5064167667323316</v>
      </c>
      <c r="F17">
        <v>141.41999999999999</v>
      </c>
      <c r="G17">
        <v>19.600000000000001</v>
      </c>
      <c r="H17">
        <v>2.7694999999999999</v>
      </c>
      <c r="I17">
        <v>6.8140000000000001</v>
      </c>
      <c r="K17">
        <v>13</v>
      </c>
      <c r="L17">
        <v>0.75534000000000001</v>
      </c>
      <c r="M17">
        <v>135.53</v>
      </c>
      <c r="N17">
        <v>1.6739999999999999</v>
      </c>
      <c r="O17" s="1">
        <v>8162.1</v>
      </c>
      <c r="P17">
        <v>0.45700000000000002</v>
      </c>
      <c r="Q17">
        <v>3.7328000000000001</v>
      </c>
      <c r="R17">
        <v>88.06</v>
      </c>
      <c r="T17">
        <v>100.56</v>
      </c>
      <c r="U17">
        <v>71.680999999999997</v>
      </c>
      <c r="V17">
        <f t="shared" si="1"/>
        <v>7.5064167667323316</v>
      </c>
      <c r="W17">
        <v>98.337000000000003</v>
      </c>
      <c r="X17">
        <v>13</v>
      </c>
      <c r="Y17">
        <f t="shared" si="2"/>
        <v>99.448499999999996</v>
      </c>
      <c r="Z17">
        <f t="shared" si="3"/>
        <v>1.5718983745776944</v>
      </c>
    </row>
    <row r="18" spans="1:26" x14ac:dyDescent="0.2">
      <c r="A18">
        <v>14</v>
      </c>
      <c r="B18">
        <v>0.75553999999999999</v>
      </c>
      <c r="C18">
        <v>102.54</v>
      </c>
      <c r="D18">
        <v>56.680999999999997</v>
      </c>
      <c r="E18">
        <f t="shared" si="0"/>
        <v>5.935620439937435</v>
      </c>
      <c r="F18">
        <v>182.37</v>
      </c>
      <c r="G18">
        <v>15.5</v>
      </c>
      <c r="H18">
        <v>2.8239999999999998</v>
      </c>
      <c r="I18">
        <v>7.9969999999999999</v>
      </c>
      <c r="K18">
        <v>14</v>
      </c>
      <c r="L18">
        <v>0.75536999999999999</v>
      </c>
      <c r="M18">
        <v>137.81</v>
      </c>
      <c r="N18">
        <v>2.117</v>
      </c>
      <c r="O18" s="1">
        <v>6562.6</v>
      </c>
      <c r="P18">
        <v>0.57799999999999996</v>
      </c>
      <c r="Q18">
        <v>3.7955999999999999</v>
      </c>
      <c r="R18">
        <v>75.03</v>
      </c>
      <c r="T18">
        <v>102.54</v>
      </c>
      <c r="U18">
        <v>56.680999999999997</v>
      </c>
      <c r="V18">
        <f t="shared" si="1"/>
        <v>5.935620439937435</v>
      </c>
      <c r="W18">
        <v>99.867999999999995</v>
      </c>
      <c r="X18">
        <v>14</v>
      </c>
      <c r="Y18">
        <f t="shared" si="2"/>
        <v>101.20400000000001</v>
      </c>
      <c r="Z18">
        <f t="shared" si="3"/>
        <v>1.8893893193304629</v>
      </c>
    </row>
    <row r="19" spans="1:26" x14ac:dyDescent="0.2">
      <c r="A19">
        <v>15</v>
      </c>
      <c r="B19">
        <v>0.75546000000000002</v>
      </c>
      <c r="C19">
        <v>100.51</v>
      </c>
      <c r="D19">
        <v>44.819000000000003</v>
      </c>
      <c r="E19">
        <f t="shared" si="0"/>
        <v>4.6934347047080314</v>
      </c>
      <c r="F19">
        <v>226.08</v>
      </c>
      <c r="G19">
        <v>12.2</v>
      </c>
      <c r="H19">
        <v>2.7682000000000002</v>
      </c>
      <c r="I19">
        <v>9.3829999999999991</v>
      </c>
      <c r="K19">
        <v>15</v>
      </c>
      <c r="L19">
        <v>0.75534000000000001</v>
      </c>
      <c r="M19">
        <v>137.93</v>
      </c>
      <c r="N19">
        <v>2.6774</v>
      </c>
      <c r="O19">
        <v>5193.3</v>
      </c>
      <c r="P19">
        <v>0.73099999999999998</v>
      </c>
      <c r="Q19">
        <v>3.7987000000000002</v>
      </c>
      <c r="R19">
        <v>63.96</v>
      </c>
      <c r="T19">
        <v>100.51</v>
      </c>
      <c r="U19">
        <v>44.819000000000003</v>
      </c>
      <c r="V19">
        <f t="shared" si="1"/>
        <v>4.6934347047080314</v>
      </c>
      <c r="W19">
        <v>103.07</v>
      </c>
      <c r="X19">
        <v>15</v>
      </c>
      <c r="Y19">
        <f t="shared" si="2"/>
        <v>101.78999999999999</v>
      </c>
      <c r="Z19">
        <f t="shared" si="3"/>
        <v>1.8101933598375533</v>
      </c>
    </row>
    <row r="20" spans="1:26" x14ac:dyDescent="0.2">
      <c r="A20">
        <v>16</v>
      </c>
      <c r="B20">
        <v>0.75546999999999997</v>
      </c>
      <c r="C20">
        <v>100.18</v>
      </c>
      <c r="D20">
        <v>35.44</v>
      </c>
      <c r="E20">
        <f t="shared" si="0"/>
        <v>3.7112681214407419</v>
      </c>
      <c r="F20">
        <v>284.97000000000003</v>
      </c>
      <c r="G20">
        <v>9.68</v>
      </c>
      <c r="H20">
        <v>2.7591000000000001</v>
      </c>
      <c r="I20">
        <v>11.01</v>
      </c>
      <c r="K20">
        <v>16</v>
      </c>
      <c r="L20">
        <v>0.75536000000000003</v>
      </c>
      <c r="M20">
        <v>135.34</v>
      </c>
      <c r="N20">
        <v>3.3860000000000001</v>
      </c>
      <c r="O20">
        <v>4029.5</v>
      </c>
      <c r="P20">
        <v>0.92500000000000004</v>
      </c>
      <c r="Q20">
        <v>3.7275</v>
      </c>
      <c r="R20">
        <v>54.49</v>
      </c>
      <c r="T20">
        <v>100.18</v>
      </c>
      <c r="U20">
        <v>35.44</v>
      </c>
      <c r="V20">
        <f t="shared" si="1"/>
        <v>3.7112681214407419</v>
      </c>
      <c r="W20">
        <v>99.036000000000001</v>
      </c>
      <c r="X20">
        <v>16</v>
      </c>
      <c r="Y20">
        <f t="shared" si="2"/>
        <v>99.608000000000004</v>
      </c>
      <c r="Z20">
        <f t="shared" si="3"/>
        <v>0.80893015767741427</v>
      </c>
    </row>
    <row r="21" spans="1:26" x14ac:dyDescent="0.2">
      <c r="A21">
        <v>17</v>
      </c>
      <c r="B21">
        <v>0.75517000000000001</v>
      </c>
      <c r="C21">
        <v>99.268000000000001</v>
      </c>
      <c r="D21">
        <v>28.021999999999998</v>
      </c>
      <c r="E21">
        <f t="shared" si="0"/>
        <v>2.934456977963106</v>
      </c>
      <c r="F21">
        <v>357.12</v>
      </c>
      <c r="G21">
        <v>7.66</v>
      </c>
      <c r="H21">
        <v>2.734</v>
      </c>
      <c r="I21">
        <v>12.92</v>
      </c>
      <c r="K21">
        <v>17</v>
      </c>
      <c r="L21">
        <v>0.75522999999999996</v>
      </c>
      <c r="M21">
        <v>134.81</v>
      </c>
      <c r="N21">
        <v>4.2821999999999996</v>
      </c>
      <c r="O21">
        <v>3173.7</v>
      </c>
      <c r="P21">
        <v>1.17</v>
      </c>
      <c r="Q21">
        <v>3.7128999999999999</v>
      </c>
      <c r="R21">
        <v>46.45</v>
      </c>
      <c r="T21">
        <v>99.268000000000001</v>
      </c>
      <c r="U21">
        <v>28.021999999999998</v>
      </c>
      <c r="V21">
        <f t="shared" si="1"/>
        <v>2.934456977963106</v>
      </c>
      <c r="W21">
        <v>101.09</v>
      </c>
      <c r="X21">
        <v>17</v>
      </c>
      <c r="Y21">
        <f t="shared" si="2"/>
        <v>100.179</v>
      </c>
      <c r="Z21">
        <f t="shared" si="3"/>
        <v>1.2883485553218914</v>
      </c>
    </row>
    <row r="22" spans="1:26" x14ac:dyDescent="0.2">
      <c r="A22">
        <v>18</v>
      </c>
      <c r="B22">
        <v>0.75543000000000005</v>
      </c>
      <c r="C22">
        <v>98.491</v>
      </c>
      <c r="D22">
        <v>22.158000000000001</v>
      </c>
      <c r="E22">
        <f t="shared" si="0"/>
        <v>2.3203803339414213</v>
      </c>
      <c r="F22">
        <v>448.1</v>
      </c>
      <c r="G22">
        <v>6.05</v>
      </c>
      <c r="H22">
        <v>2.7126000000000001</v>
      </c>
      <c r="I22">
        <v>15.16</v>
      </c>
      <c r="K22">
        <v>18</v>
      </c>
      <c r="L22">
        <v>0.75524000000000002</v>
      </c>
      <c r="M22">
        <v>123.71</v>
      </c>
      <c r="N22">
        <v>5.4156000000000004</v>
      </c>
      <c r="O22">
        <v>2302.8000000000002</v>
      </c>
      <c r="P22">
        <v>1.48</v>
      </c>
      <c r="Q22">
        <v>3.4070999999999998</v>
      </c>
      <c r="R22">
        <v>39.56</v>
      </c>
      <c r="T22">
        <v>98.491</v>
      </c>
      <c r="U22">
        <v>22.158000000000001</v>
      </c>
      <c r="V22">
        <f t="shared" si="1"/>
        <v>2.3203803339414213</v>
      </c>
      <c r="W22">
        <v>100.62</v>
      </c>
      <c r="X22">
        <v>18</v>
      </c>
      <c r="Y22">
        <f t="shared" si="2"/>
        <v>99.555499999999995</v>
      </c>
      <c r="Z22">
        <f t="shared" si="3"/>
        <v>1.5054303371461633</v>
      </c>
    </row>
    <row r="23" spans="1:26" x14ac:dyDescent="0.2">
      <c r="A23">
        <v>19</v>
      </c>
      <c r="B23">
        <v>0.75507000000000002</v>
      </c>
      <c r="C23">
        <v>99.531999999999996</v>
      </c>
      <c r="D23">
        <v>17.521000000000001</v>
      </c>
      <c r="E23">
        <f t="shared" si="0"/>
        <v>1.834794829451559</v>
      </c>
      <c r="F23">
        <v>572.69000000000005</v>
      </c>
      <c r="G23">
        <v>4.79</v>
      </c>
      <c r="H23">
        <v>2.7412999999999998</v>
      </c>
      <c r="I23">
        <v>17.79</v>
      </c>
      <c r="K23">
        <v>19</v>
      </c>
      <c r="L23">
        <v>0.75546000000000002</v>
      </c>
      <c r="M23">
        <v>119.26</v>
      </c>
      <c r="N23">
        <v>6.8491</v>
      </c>
      <c r="O23">
        <v>1755.3</v>
      </c>
      <c r="P23">
        <v>1.87</v>
      </c>
      <c r="Q23">
        <v>3.2846000000000002</v>
      </c>
      <c r="R23">
        <v>33.71</v>
      </c>
      <c r="T23">
        <v>99.531999999999996</v>
      </c>
      <c r="U23">
        <v>17.521000000000001</v>
      </c>
      <c r="V23">
        <f t="shared" si="1"/>
        <v>1.834794829451559</v>
      </c>
      <c r="W23">
        <v>103.49</v>
      </c>
      <c r="X23">
        <v>19</v>
      </c>
      <c r="Y23">
        <f t="shared" si="2"/>
        <v>101.511</v>
      </c>
      <c r="Z23">
        <f t="shared" si="3"/>
        <v>2.7987286399363538</v>
      </c>
    </row>
    <row r="24" spans="1:26" x14ac:dyDescent="0.2">
      <c r="A24">
        <v>20</v>
      </c>
      <c r="B24">
        <v>0.75522999999999996</v>
      </c>
      <c r="C24">
        <v>97.228999999999999</v>
      </c>
      <c r="D24">
        <v>13.853999999999999</v>
      </c>
      <c r="E24">
        <f t="shared" si="0"/>
        <v>1.4507874874277664</v>
      </c>
      <c r="F24">
        <v>707.52</v>
      </c>
      <c r="G24">
        <v>3.78</v>
      </c>
      <c r="H24">
        <v>2.6778</v>
      </c>
      <c r="I24">
        <v>20.87</v>
      </c>
      <c r="K24">
        <v>20</v>
      </c>
      <c r="L24">
        <v>0.75551000000000001</v>
      </c>
      <c r="M24">
        <v>107.19</v>
      </c>
      <c r="N24">
        <v>8.6616999999999997</v>
      </c>
      <c r="O24">
        <v>1247.5</v>
      </c>
      <c r="P24">
        <v>2.37</v>
      </c>
      <c r="Q24">
        <v>2.9521000000000002</v>
      </c>
      <c r="R24">
        <v>28.75</v>
      </c>
      <c r="T24">
        <v>97.228999999999999</v>
      </c>
      <c r="U24">
        <v>13.853999999999999</v>
      </c>
      <c r="V24">
        <f t="shared" si="1"/>
        <v>1.4507874874277664</v>
      </c>
      <c r="W24">
        <v>99.954999999999998</v>
      </c>
      <c r="X24">
        <v>20</v>
      </c>
      <c r="Y24">
        <f t="shared" si="2"/>
        <v>98.591999999999999</v>
      </c>
      <c r="Z24">
        <f t="shared" si="3"/>
        <v>1.9275730855145279</v>
      </c>
    </row>
    <row r="25" spans="1:26" x14ac:dyDescent="0.2">
      <c r="A25">
        <v>21</v>
      </c>
      <c r="B25">
        <v>0.75532999999999995</v>
      </c>
      <c r="C25">
        <v>101.01</v>
      </c>
      <c r="D25">
        <v>10.954000000000001</v>
      </c>
      <c r="E25">
        <f t="shared" si="0"/>
        <v>1.1471001975807531</v>
      </c>
      <c r="F25">
        <v>929.58</v>
      </c>
      <c r="G25">
        <v>2.99</v>
      </c>
      <c r="H25">
        <v>2.782</v>
      </c>
      <c r="I25">
        <v>24.49</v>
      </c>
      <c r="K25">
        <v>21</v>
      </c>
      <c r="L25">
        <v>0.75529000000000002</v>
      </c>
      <c r="M25">
        <v>103.88</v>
      </c>
      <c r="N25">
        <v>10.954000000000001</v>
      </c>
      <c r="O25">
        <v>955.95</v>
      </c>
      <c r="P25">
        <v>2.99</v>
      </c>
      <c r="Q25">
        <v>2.8609</v>
      </c>
      <c r="R25">
        <v>24.51</v>
      </c>
      <c r="T25">
        <v>101.01</v>
      </c>
      <c r="U25">
        <v>10.954000000000001</v>
      </c>
      <c r="V25">
        <f t="shared" si="1"/>
        <v>1.1471001975807531</v>
      </c>
      <c r="W25">
        <v>103.88</v>
      </c>
      <c r="X25">
        <v>21</v>
      </c>
      <c r="Y25">
        <f t="shared" si="2"/>
        <v>102.44499999999999</v>
      </c>
      <c r="Z25">
        <f t="shared" si="3"/>
        <v>2.0293964620053848</v>
      </c>
    </row>
    <row r="26" spans="1:26" x14ac:dyDescent="0.2">
      <c r="A26">
        <v>22</v>
      </c>
      <c r="B26">
        <v>0.75532999999999995</v>
      </c>
      <c r="C26">
        <v>105.58</v>
      </c>
      <c r="D26">
        <v>8.6617999999999995</v>
      </c>
      <c r="E26">
        <f t="shared" si="0"/>
        <v>0.9070615748954689</v>
      </c>
      <c r="F26">
        <v>1228.8</v>
      </c>
      <c r="G26">
        <v>2.37</v>
      </c>
      <c r="H26">
        <v>2.9079000000000002</v>
      </c>
      <c r="I26">
        <v>28.74</v>
      </c>
      <c r="K26">
        <v>22</v>
      </c>
      <c r="L26">
        <v>0.75519000000000003</v>
      </c>
      <c r="M26">
        <v>99.954999999999998</v>
      </c>
      <c r="N26">
        <v>13.853999999999999</v>
      </c>
      <c r="O26">
        <v>727.36</v>
      </c>
      <c r="P26">
        <v>3.78</v>
      </c>
      <c r="Q26">
        <v>2.7528999999999999</v>
      </c>
      <c r="R26">
        <v>20.88</v>
      </c>
      <c r="T26">
        <v>105.58</v>
      </c>
      <c r="U26">
        <v>8.6617999999999995</v>
      </c>
      <c r="V26">
        <f t="shared" si="1"/>
        <v>0.9070615748954689</v>
      </c>
      <c r="W26">
        <v>107.19</v>
      </c>
      <c r="X26">
        <v>22</v>
      </c>
      <c r="Y26">
        <f t="shared" si="2"/>
        <v>106.38499999999999</v>
      </c>
      <c r="Z26">
        <f t="shared" si="3"/>
        <v>1.1384419177103411</v>
      </c>
    </row>
    <row r="27" spans="1:26" x14ac:dyDescent="0.2">
      <c r="A27">
        <v>23</v>
      </c>
      <c r="B27">
        <v>0.75541999999999998</v>
      </c>
      <c r="C27">
        <v>112.7</v>
      </c>
      <c r="D27">
        <v>6.8490000000000002</v>
      </c>
      <c r="E27">
        <f t="shared" si="0"/>
        <v>0.71722560281454972</v>
      </c>
      <c r="F27">
        <v>1658.9</v>
      </c>
      <c r="G27">
        <v>1.87</v>
      </c>
      <c r="H27">
        <v>3.1040000000000001</v>
      </c>
      <c r="I27">
        <v>33.729999999999997</v>
      </c>
      <c r="K27">
        <v>23</v>
      </c>
      <c r="L27">
        <v>0.75507999999999997</v>
      </c>
      <c r="M27">
        <v>103.49</v>
      </c>
      <c r="N27">
        <v>17.521000000000001</v>
      </c>
      <c r="O27">
        <v>595.45000000000005</v>
      </c>
      <c r="P27">
        <v>4.79</v>
      </c>
      <c r="Q27">
        <v>2.8502000000000001</v>
      </c>
      <c r="R27">
        <v>17.8</v>
      </c>
      <c r="T27">
        <v>112.7</v>
      </c>
      <c r="U27">
        <v>6.8490000000000002</v>
      </c>
      <c r="V27">
        <f t="shared" si="1"/>
        <v>0.71722560281454972</v>
      </c>
      <c r="W27">
        <v>119.26</v>
      </c>
      <c r="X27">
        <v>23</v>
      </c>
      <c r="Y27">
        <f t="shared" si="2"/>
        <v>115.98</v>
      </c>
      <c r="Z27">
        <f t="shared" si="3"/>
        <v>4.6386204845837531</v>
      </c>
    </row>
    <row r="28" spans="1:26" x14ac:dyDescent="0.2">
      <c r="A28">
        <v>24</v>
      </c>
      <c r="B28">
        <v>0.75544999999999995</v>
      </c>
      <c r="C28">
        <v>118.8</v>
      </c>
      <c r="D28">
        <v>5.4157000000000002</v>
      </c>
      <c r="E28">
        <f t="shared" si="0"/>
        <v>0.56713077780154142</v>
      </c>
      <c r="F28">
        <v>2211.4</v>
      </c>
      <c r="G28">
        <v>1.48</v>
      </c>
      <c r="H28">
        <v>3.2719</v>
      </c>
      <c r="I28">
        <v>39.58</v>
      </c>
      <c r="K28">
        <v>24</v>
      </c>
      <c r="L28">
        <v>0.75544999999999995</v>
      </c>
      <c r="M28">
        <v>100.62</v>
      </c>
      <c r="N28">
        <v>22.158000000000001</v>
      </c>
      <c r="O28">
        <v>457.81</v>
      </c>
      <c r="P28">
        <v>6.05</v>
      </c>
      <c r="Q28">
        <v>2.7713999999999999</v>
      </c>
      <c r="R28">
        <v>15.15</v>
      </c>
      <c r="T28">
        <v>118.8</v>
      </c>
      <c r="U28">
        <v>5.4157000000000002</v>
      </c>
      <c r="V28">
        <f t="shared" si="1"/>
        <v>0.56713077780154142</v>
      </c>
      <c r="W28">
        <v>123.71</v>
      </c>
      <c r="X28">
        <v>24</v>
      </c>
      <c r="Y28">
        <f t="shared" si="2"/>
        <v>121.255</v>
      </c>
      <c r="Z28">
        <f t="shared" si="3"/>
        <v>3.4718942956259458</v>
      </c>
    </row>
    <row r="29" spans="1:26" x14ac:dyDescent="0.2">
      <c r="A29">
        <v>25</v>
      </c>
      <c r="B29">
        <v>0.75543000000000005</v>
      </c>
      <c r="C29">
        <v>129.66999999999999</v>
      </c>
      <c r="D29">
        <v>4.2821999999999996</v>
      </c>
      <c r="E29">
        <f t="shared" si="0"/>
        <v>0.44843093537340706</v>
      </c>
      <c r="F29">
        <v>3052.7</v>
      </c>
      <c r="G29">
        <v>1.17</v>
      </c>
      <c r="H29">
        <v>3.5714000000000001</v>
      </c>
      <c r="I29">
        <v>46.44</v>
      </c>
      <c r="K29">
        <v>25</v>
      </c>
      <c r="L29">
        <v>0.75553999999999999</v>
      </c>
      <c r="M29">
        <v>101.09</v>
      </c>
      <c r="N29">
        <v>28.021999999999998</v>
      </c>
      <c r="O29">
        <v>363.67</v>
      </c>
      <c r="P29">
        <v>7.66</v>
      </c>
      <c r="Q29">
        <v>2.7841999999999998</v>
      </c>
      <c r="R29">
        <v>12.92</v>
      </c>
      <c r="T29">
        <v>129.66999999999999</v>
      </c>
      <c r="U29">
        <v>4.2821999999999996</v>
      </c>
      <c r="V29">
        <f t="shared" si="1"/>
        <v>0.44843093537340706</v>
      </c>
      <c r="W29">
        <v>134.81</v>
      </c>
      <c r="X29">
        <v>25</v>
      </c>
      <c r="Y29">
        <f t="shared" si="2"/>
        <v>132.24</v>
      </c>
      <c r="Z29">
        <f t="shared" si="3"/>
        <v>3.6345288552988646</v>
      </c>
    </row>
    <row r="30" spans="1:26" x14ac:dyDescent="0.2">
      <c r="A30">
        <v>26</v>
      </c>
      <c r="B30">
        <v>0.75524000000000002</v>
      </c>
      <c r="C30">
        <v>130.88</v>
      </c>
      <c r="D30">
        <v>3.3860000000000001</v>
      </c>
      <c r="E30">
        <f t="shared" si="0"/>
        <v>0.35458109083516803</v>
      </c>
      <c r="F30">
        <v>3896.7</v>
      </c>
      <c r="G30">
        <v>0.92500000000000004</v>
      </c>
      <c r="H30">
        <v>3.6046999999999998</v>
      </c>
      <c r="I30">
        <v>54.49</v>
      </c>
      <c r="K30">
        <v>26</v>
      </c>
      <c r="L30">
        <v>0.75514999999999999</v>
      </c>
      <c r="M30">
        <v>99.036000000000001</v>
      </c>
      <c r="N30">
        <v>35.439</v>
      </c>
      <c r="O30">
        <v>281.72000000000003</v>
      </c>
      <c r="P30">
        <v>9.68</v>
      </c>
      <c r="Q30">
        <v>2.7275999999999998</v>
      </c>
      <c r="R30">
        <v>11.02</v>
      </c>
      <c r="T30">
        <v>130.88</v>
      </c>
      <c r="U30">
        <v>3.3860000000000001</v>
      </c>
      <c r="V30">
        <f t="shared" si="1"/>
        <v>0.35458109083516803</v>
      </c>
      <c r="W30">
        <v>135.34</v>
      </c>
      <c r="X30">
        <v>26</v>
      </c>
      <c r="Y30">
        <f t="shared" si="2"/>
        <v>133.11000000000001</v>
      </c>
      <c r="Z30">
        <f t="shared" si="3"/>
        <v>3.1536962440920076</v>
      </c>
    </row>
    <row r="31" spans="1:26" x14ac:dyDescent="0.2">
      <c r="A31">
        <v>27</v>
      </c>
      <c r="B31">
        <v>0.75538000000000005</v>
      </c>
      <c r="C31">
        <v>134.63999999999999</v>
      </c>
      <c r="D31">
        <v>2.6774</v>
      </c>
      <c r="E31">
        <f t="shared" si="0"/>
        <v>0.28037667235737707</v>
      </c>
      <c r="F31">
        <v>5069.7</v>
      </c>
      <c r="G31">
        <v>0.73099999999999998</v>
      </c>
      <c r="H31">
        <v>3.7082999999999999</v>
      </c>
      <c r="I31">
        <v>63.94</v>
      </c>
      <c r="K31">
        <v>27</v>
      </c>
      <c r="L31">
        <v>0.75521000000000005</v>
      </c>
      <c r="M31">
        <v>103.07</v>
      </c>
      <c r="N31">
        <v>44.82</v>
      </c>
      <c r="O31">
        <v>231.83</v>
      </c>
      <c r="P31">
        <v>12.2</v>
      </c>
      <c r="Q31">
        <v>2.8388</v>
      </c>
      <c r="R31">
        <v>9.3819999999999997</v>
      </c>
      <c r="T31">
        <v>134.63999999999999</v>
      </c>
      <c r="U31">
        <v>2.6774</v>
      </c>
      <c r="V31">
        <f t="shared" si="1"/>
        <v>0.28037667235737707</v>
      </c>
      <c r="W31">
        <v>137.93</v>
      </c>
      <c r="X31">
        <v>27</v>
      </c>
      <c r="Y31">
        <f t="shared" si="2"/>
        <v>136.285</v>
      </c>
      <c r="Z31">
        <f t="shared" si="3"/>
        <v>2.326381310103756</v>
      </c>
    </row>
    <row r="32" spans="1:26" x14ac:dyDescent="0.2">
      <c r="A32">
        <v>28</v>
      </c>
      <c r="B32">
        <v>0.75539000000000001</v>
      </c>
      <c r="C32">
        <v>135.29</v>
      </c>
      <c r="D32">
        <v>2.1171000000000002</v>
      </c>
      <c r="E32">
        <f t="shared" si="0"/>
        <v>0.22170219356383172</v>
      </c>
      <c r="F32">
        <v>6442.5</v>
      </c>
      <c r="G32">
        <v>0.57799999999999996</v>
      </c>
      <c r="H32">
        <v>3.7262</v>
      </c>
      <c r="I32">
        <v>75.03</v>
      </c>
      <c r="K32">
        <v>28</v>
      </c>
      <c r="L32">
        <v>0.75549999999999995</v>
      </c>
      <c r="M32">
        <v>99.867999999999995</v>
      </c>
      <c r="N32">
        <v>56.680999999999997</v>
      </c>
      <c r="O32">
        <v>177.62</v>
      </c>
      <c r="P32">
        <v>15.5</v>
      </c>
      <c r="Q32">
        <v>2.7505000000000002</v>
      </c>
      <c r="R32">
        <v>8.0030000000000001</v>
      </c>
      <c r="T32">
        <v>135.29</v>
      </c>
      <c r="U32">
        <v>2.1171000000000002</v>
      </c>
      <c r="V32">
        <f t="shared" si="1"/>
        <v>0.22170219356383172</v>
      </c>
      <c r="W32">
        <v>137.81</v>
      </c>
      <c r="X32">
        <v>28</v>
      </c>
      <c r="Y32">
        <f t="shared" si="2"/>
        <v>136.55000000000001</v>
      </c>
      <c r="Z32">
        <f t="shared" si="3"/>
        <v>1.781909088590107</v>
      </c>
    </row>
    <row r="33" spans="1:26" x14ac:dyDescent="0.2">
      <c r="A33">
        <v>29</v>
      </c>
      <c r="B33">
        <v>0.75546000000000002</v>
      </c>
      <c r="C33">
        <v>129.4</v>
      </c>
      <c r="D33">
        <v>1.6738999999999999</v>
      </c>
      <c r="E33">
        <f t="shared" si="0"/>
        <v>0.17529039809479849</v>
      </c>
      <c r="F33">
        <v>7793.2</v>
      </c>
      <c r="G33">
        <v>0.45700000000000002</v>
      </c>
      <c r="H33">
        <v>3.5640000000000001</v>
      </c>
      <c r="I33" s="1">
        <v>88.05</v>
      </c>
      <c r="K33">
        <v>29</v>
      </c>
      <c r="L33">
        <v>0.75507000000000002</v>
      </c>
      <c r="M33">
        <v>98.337000000000003</v>
      </c>
      <c r="N33">
        <v>71.685000000000002</v>
      </c>
      <c r="O33">
        <v>138.29</v>
      </c>
      <c r="P33">
        <v>19.600000000000001</v>
      </c>
      <c r="Q33">
        <v>2.7084000000000001</v>
      </c>
      <c r="R33">
        <v>6.8220000000000001</v>
      </c>
      <c r="T33">
        <v>129.4</v>
      </c>
      <c r="U33">
        <v>1.6738999999999999</v>
      </c>
      <c r="V33">
        <f t="shared" si="1"/>
        <v>0.17529039809479849</v>
      </c>
      <c r="W33">
        <v>135.53</v>
      </c>
      <c r="X33">
        <v>29</v>
      </c>
      <c r="Y33">
        <f t="shared" si="2"/>
        <v>132.465</v>
      </c>
      <c r="Z33">
        <f t="shared" si="3"/>
        <v>4.3345645686735335</v>
      </c>
    </row>
    <row r="34" spans="1:26" x14ac:dyDescent="0.2">
      <c r="A34">
        <v>30</v>
      </c>
      <c r="B34">
        <v>0.75517000000000001</v>
      </c>
      <c r="C34">
        <v>123.37</v>
      </c>
      <c r="D34">
        <v>1.3237000000000001</v>
      </c>
      <c r="E34">
        <f t="shared" si="0"/>
        <v>0.13861753985189365</v>
      </c>
      <c r="F34">
        <v>9396.2000000000007</v>
      </c>
      <c r="G34">
        <v>0.36199999999999999</v>
      </c>
      <c r="H34">
        <v>3.3978999999999999</v>
      </c>
      <c r="I34" s="1">
        <v>103.3</v>
      </c>
      <c r="K34">
        <v>30</v>
      </c>
      <c r="L34">
        <v>0.75512999999999997</v>
      </c>
      <c r="M34">
        <v>103.78</v>
      </c>
      <c r="N34">
        <v>90.656999999999996</v>
      </c>
      <c r="O34">
        <v>115.41</v>
      </c>
      <c r="P34">
        <v>24.8</v>
      </c>
      <c r="Q34">
        <v>2.8584000000000001</v>
      </c>
      <c r="R34">
        <v>5.8170000000000002</v>
      </c>
      <c r="T34">
        <v>123.37</v>
      </c>
      <c r="U34">
        <v>1.3237000000000001</v>
      </c>
      <c r="V34">
        <f t="shared" si="1"/>
        <v>0.13861753985189365</v>
      </c>
      <c r="W34">
        <v>128.78</v>
      </c>
      <c r="X34">
        <v>30</v>
      </c>
      <c r="Y34">
        <f t="shared" si="2"/>
        <v>126.075</v>
      </c>
      <c r="Z34">
        <f t="shared" si="3"/>
        <v>3.8254476862192197</v>
      </c>
    </row>
    <row r="35" spans="1:26" x14ac:dyDescent="0.2">
      <c r="A35">
        <v>31</v>
      </c>
      <c r="B35">
        <v>0.75529999999999997</v>
      </c>
      <c r="C35">
        <v>116.19</v>
      </c>
      <c r="D35">
        <v>1.0466</v>
      </c>
      <c r="E35">
        <f t="shared" si="0"/>
        <v>0.10959969570823591</v>
      </c>
      <c r="F35">
        <v>11192</v>
      </c>
      <c r="G35">
        <v>0.28599999999999998</v>
      </c>
      <c r="H35">
        <v>3.2000999999999999</v>
      </c>
      <c r="I35" s="1">
        <v>121.2</v>
      </c>
      <c r="K35">
        <v>31</v>
      </c>
      <c r="L35">
        <v>0.75534999999999997</v>
      </c>
      <c r="M35">
        <v>103.91</v>
      </c>
      <c r="N35">
        <v>114.65</v>
      </c>
      <c r="O35">
        <v>91.363</v>
      </c>
      <c r="P35">
        <v>31.3</v>
      </c>
      <c r="Q35">
        <v>2.8616999999999999</v>
      </c>
      <c r="R35">
        <v>4.9539999999999997</v>
      </c>
      <c r="T35">
        <v>116.19</v>
      </c>
      <c r="U35">
        <v>1.0466</v>
      </c>
      <c r="V35">
        <f t="shared" si="1"/>
        <v>0.10959969570823591</v>
      </c>
      <c r="W35">
        <v>120.91</v>
      </c>
      <c r="X35">
        <v>31</v>
      </c>
      <c r="Y35">
        <f t="shared" si="2"/>
        <v>118.55</v>
      </c>
      <c r="Z35">
        <f t="shared" si="3"/>
        <v>3.3375440072005036</v>
      </c>
    </row>
    <row r="36" spans="1:26" x14ac:dyDescent="0.2">
      <c r="A36">
        <v>32</v>
      </c>
      <c r="B36">
        <v>0.75522999999999996</v>
      </c>
      <c r="C36">
        <v>107.56</v>
      </c>
      <c r="D36">
        <v>0.82755999999999996</v>
      </c>
      <c r="E36">
        <f t="shared" si="0"/>
        <v>8.6661880546825637E-2</v>
      </c>
      <c r="F36">
        <v>13102</v>
      </c>
      <c r="G36">
        <v>0.22600000000000001</v>
      </c>
      <c r="H36">
        <v>2.9622999999999999</v>
      </c>
      <c r="I36" s="1">
        <v>142.30000000000001</v>
      </c>
      <c r="K36">
        <v>32</v>
      </c>
      <c r="L36">
        <v>0.75524999999999998</v>
      </c>
      <c r="M36">
        <v>114.22</v>
      </c>
      <c r="N36">
        <v>145</v>
      </c>
      <c r="O36">
        <v>79.411000000000001</v>
      </c>
      <c r="P36">
        <v>39.6</v>
      </c>
      <c r="Q36">
        <v>3.1457999999999999</v>
      </c>
      <c r="R36">
        <v>4.2080000000000002</v>
      </c>
      <c r="T36">
        <v>107.56</v>
      </c>
      <c r="U36">
        <v>0.82755999999999996</v>
      </c>
      <c r="V36">
        <f t="shared" si="1"/>
        <v>8.6661880546825637E-2</v>
      </c>
      <c r="W36">
        <v>108.82</v>
      </c>
      <c r="X36">
        <v>32</v>
      </c>
      <c r="Y36">
        <f t="shared" si="2"/>
        <v>108.19</v>
      </c>
      <c r="Z36">
        <f t="shared" si="3"/>
        <v>0.89095454429504339</v>
      </c>
    </row>
    <row r="37" spans="1:26" x14ac:dyDescent="0.2">
      <c r="A37">
        <v>33</v>
      </c>
      <c r="B37">
        <v>0.75527</v>
      </c>
      <c r="C37">
        <v>96.236000000000004</v>
      </c>
      <c r="D37">
        <v>0.65436000000000005</v>
      </c>
      <c r="E37">
        <f t="shared" si="0"/>
        <v>6.8524418960100572E-2</v>
      </c>
      <c r="F37">
        <v>14826</v>
      </c>
      <c r="G37">
        <v>0.17899999999999999</v>
      </c>
      <c r="H37">
        <v>2.6505000000000001</v>
      </c>
      <c r="I37" s="1">
        <v>166.9</v>
      </c>
      <c r="K37">
        <v>33</v>
      </c>
      <c r="L37">
        <v>0.75522</v>
      </c>
      <c r="M37">
        <v>151.80000000000001</v>
      </c>
      <c r="N37">
        <v>183.37</v>
      </c>
      <c r="O37">
        <v>83.453000000000003</v>
      </c>
      <c r="P37">
        <v>50.1</v>
      </c>
      <c r="Q37">
        <v>4.1807999999999996</v>
      </c>
      <c r="R37">
        <v>3.593</v>
      </c>
      <c r="T37">
        <v>96.236000000000004</v>
      </c>
      <c r="U37">
        <v>0.65436000000000005</v>
      </c>
      <c r="V37">
        <f t="shared" si="1"/>
        <v>6.8524418960100572E-2</v>
      </c>
      <c r="W37">
        <v>98.302999999999997</v>
      </c>
      <c r="X37">
        <v>33</v>
      </c>
      <c r="Y37">
        <f t="shared" si="2"/>
        <v>97.269499999999994</v>
      </c>
      <c r="Z37">
        <f t="shared" si="3"/>
        <v>1.4615897167125889</v>
      </c>
    </row>
    <row r="38" spans="1:26" x14ac:dyDescent="0.2">
      <c r="A38">
        <v>34</v>
      </c>
      <c r="B38">
        <v>0.75531000000000004</v>
      </c>
      <c r="C38">
        <v>86.974000000000004</v>
      </c>
      <c r="D38">
        <v>0.51741999999999999</v>
      </c>
      <c r="E38">
        <f t="shared" si="0"/>
        <v>5.4184095694014361E-2</v>
      </c>
      <c r="F38">
        <v>16946</v>
      </c>
      <c r="G38">
        <v>0.14099999999999999</v>
      </c>
      <c r="H38">
        <v>2.3954</v>
      </c>
      <c r="I38" s="1">
        <v>195.9</v>
      </c>
      <c r="K38">
        <v>34</v>
      </c>
      <c r="L38">
        <v>0.75539000000000001</v>
      </c>
      <c r="M38">
        <v>236.33</v>
      </c>
      <c r="N38">
        <v>231.91</v>
      </c>
      <c r="O38">
        <v>102.73</v>
      </c>
      <c r="P38">
        <v>63.4</v>
      </c>
      <c r="Q38">
        <v>6.5088999999999997</v>
      </c>
      <c r="R38">
        <v>3.0539999999999998</v>
      </c>
      <c r="T38">
        <v>86.974000000000004</v>
      </c>
      <c r="U38">
        <v>0.51741999999999999</v>
      </c>
      <c r="V38">
        <f t="shared" si="1"/>
        <v>5.4184095694014361E-2</v>
      </c>
      <c r="W38">
        <v>87.519000000000005</v>
      </c>
      <c r="X38">
        <v>34</v>
      </c>
      <c r="Y38">
        <f t="shared" si="2"/>
        <v>87.246499999999997</v>
      </c>
      <c r="Z38">
        <f t="shared" si="3"/>
        <v>0.38537319574666962</v>
      </c>
    </row>
    <row r="39" spans="1:26" x14ac:dyDescent="0.2">
      <c r="A39">
        <v>35</v>
      </c>
      <c r="B39">
        <v>0.75538000000000005</v>
      </c>
      <c r="C39">
        <v>75.337999999999994</v>
      </c>
      <c r="D39">
        <v>0.40912999999999999</v>
      </c>
      <c r="E39">
        <f t="shared" si="0"/>
        <v>4.2843993412106401E-2</v>
      </c>
      <c r="F39">
        <v>18564</v>
      </c>
      <c r="G39">
        <v>0.112</v>
      </c>
      <c r="H39" s="1">
        <v>2.0749</v>
      </c>
      <c r="I39" s="1">
        <v>229.8</v>
      </c>
      <c r="K39">
        <v>35</v>
      </c>
      <c r="L39">
        <v>0.75514000000000003</v>
      </c>
      <c r="M39">
        <v>371.05</v>
      </c>
      <c r="N39">
        <v>293.3</v>
      </c>
      <c r="O39">
        <v>127.54</v>
      </c>
      <c r="P39">
        <v>80.099999999999994</v>
      </c>
      <c r="Q39">
        <v>10.218999999999999</v>
      </c>
      <c r="R39">
        <v>2.6019999999999999</v>
      </c>
      <c r="T39">
        <v>75.337999999999994</v>
      </c>
      <c r="U39">
        <v>0.40912999999999999</v>
      </c>
      <c r="V39">
        <f t="shared" si="1"/>
        <v>4.2843993412106401E-2</v>
      </c>
      <c r="W39">
        <v>77.399000000000001</v>
      </c>
      <c r="X39">
        <v>35</v>
      </c>
      <c r="Y39">
        <f t="shared" si="2"/>
        <v>76.368499999999997</v>
      </c>
      <c r="Z39">
        <f t="shared" si="3"/>
        <v>1.4573470760254794</v>
      </c>
    </row>
    <row r="40" spans="1:26" x14ac:dyDescent="0.2">
      <c r="A40">
        <v>36</v>
      </c>
      <c r="B40">
        <v>0.75529000000000002</v>
      </c>
      <c r="C40">
        <v>67.540000000000006</v>
      </c>
      <c r="D40">
        <v>0.32350000000000001</v>
      </c>
      <c r="E40">
        <f t="shared" si="0"/>
        <v>3.3876840781209935E-2</v>
      </c>
      <c r="F40">
        <v>21047</v>
      </c>
      <c r="G40">
        <v>8.8400000000000006E-2</v>
      </c>
      <c r="H40" s="1">
        <v>1.8602000000000001</v>
      </c>
      <c r="I40" s="1">
        <v>269.7</v>
      </c>
      <c r="K40">
        <v>36</v>
      </c>
      <c r="L40">
        <v>0.75597000000000003</v>
      </c>
      <c r="M40">
        <v>705.79</v>
      </c>
      <c r="N40">
        <v>370.9</v>
      </c>
      <c r="O40">
        <v>191.84</v>
      </c>
      <c r="P40">
        <v>101</v>
      </c>
      <c r="Q40">
        <v>19.439</v>
      </c>
      <c r="R40">
        <v>2.226</v>
      </c>
      <c r="T40">
        <v>67.540000000000006</v>
      </c>
      <c r="U40">
        <v>0.32350000000000001</v>
      </c>
      <c r="V40">
        <f t="shared" si="1"/>
        <v>3.3876840781209935E-2</v>
      </c>
      <c r="W40">
        <v>68.897000000000006</v>
      </c>
      <c r="X40">
        <v>36</v>
      </c>
      <c r="Y40">
        <f t="shared" si="2"/>
        <v>68.218500000000006</v>
      </c>
      <c r="Z40">
        <f t="shared" si="3"/>
        <v>0.95954390207014451</v>
      </c>
    </row>
    <row r="41" spans="1:26" x14ac:dyDescent="0.2">
      <c r="A41">
        <v>37</v>
      </c>
      <c r="B41">
        <v>0.75531999999999999</v>
      </c>
      <c r="C41">
        <v>57.523000000000003</v>
      </c>
      <c r="D41">
        <v>0.25579000000000002</v>
      </c>
      <c r="E41">
        <f t="shared" si="0"/>
        <v>2.6786266162057773E-2</v>
      </c>
      <c r="F41">
        <v>22670</v>
      </c>
      <c r="G41">
        <v>6.9900000000000004E-2</v>
      </c>
      <c r="H41" s="1">
        <v>1.5843</v>
      </c>
      <c r="I41" s="1">
        <v>316.5</v>
      </c>
      <c r="K41">
        <v>37</v>
      </c>
      <c r="L41">
        <v>0.75519999999999998</v>
      </c>
      <c r="M41">
        <v>1129.9000000000001</v>
      </c>
      <c r="N41">
        <v>469.08</v>
      </c>
      <c r="O41">
        <v>242.84</v>
      </c>
      <c r="P41">
        <v>128</v>
      </c>
      <c r="Q41">
        <v>31.12</v>
      </c>
      <c r="R41">
        <v>1.889</v>
      </c>
      <c r="T41">
        <v>57.523000000000003</v>
      </c>
      <c r="U41">
        <v>0.25579000000000002</v>
      </c>
      <c r="V41">
        <f t="shared" si="1"/>
        <v>2.6786266162057773E-2</v>
      </c>
      <c r="W41">
        <v>57.947000000000003</v>
      </c>
      <c r="X41">
        <v>37</v>
      </c>
      <c r="Y41">
        <f t="shared" si="2"/>
        <v>57.734999999999999</v>
      </c>
      <c r="Z41">
        <f t="shared" si="3"/>
        <v>0.29981327522309581</v>
      </c>
    </row>
    <row r="42" spans="1:26" x14ac:dyDescent="0.2">
      <c r="A42">
        <v>38</v>
      </c>
      <c r="B42">
        <v>0.75536000000000003</v>
      </c>
      <c r="C42">
        <v>49.527000000000001</v>
      </c>
      <c r="D42">
        <v>0.20226</v>
      </c>
      <c r="E42">
        <f t="shared" si="0"/>
        <v>2.1180617670502385E-2</v>
      </c>
      <c r="F42">
        <v>24686</v>
      </c>
      <c r="G42">
        <v>5.5300000000000002E-2</v>
      </c>
      <c r="H42" s="1">
        <v>1.3641000000000001</v>
      </c>
      <c r="I42" s="1">
        <v>371.4</v>
      </c>
      <c r="K42">
        <v>38</v>
      </c>
      <c r="L42">
        <v>0.75536000000000003</v>
      </c>
      <c r="M42">
        <v>1727.9</v>
      </c>
      <c r="N42">
        <v>593.22</v>
      </c>
      <c r="O42">
        <v>293.63</v>
      </c>
      <c r="P42">
        <v>162</v>
      </c>
      <c r="Q42">
        <v>47.588999999999999</v>
      </c>
      <c r="R42">
        <v>1.625</v>
      </c>
      <c r="T42">
        <v>49.527000000000001</v>
      </c>
      <c r="U42">
        <v>0.20226</v>
      </c>
      <c r="V42">
        <f t="shared" si="1"/>
        <v>2.1180617670502385E-2</v>
      </c>
      <c r="W42">
        <v>50.813000000000002</v>
      </c>
      <c r="X42">
        <v>38</v>
      </c>
      <c r="Y42">
        <f t="shared" si="2"/>
        <v>50.17</v>
      </c>
      <c r="Z42">
        <f t="shared" si="3"/>
        <v>0.90933932060590106</v>
      </c>
    </row>
    <row r="43" spans="1:26" x14ac:dyDescent="0.2">
      <c r="A43">
        <v>39</v>
      </c>
      <c r="B43">
        <v>0.75531000000000004</v>
      </c>
      <c r="C43">
        <v>42.578000000000003</v>
      </c>
      <c r="D43">
        <v>0.15992999999999999</v>
      </c>
      <c r="E43">
        <f t="shared" si="0"/>
        <v>1.6747830436287185E-2</v>
      </c>
      <c r="F43">
        <v>26840</v>
      </c>
      <c r="G43" s="1">
        <v>4.3700000000000003E-2</v>
      </c>
      <c r="H43" s="1">
        <v>1.1727000000000001</v>
      </c>
      <c r="I43" s="1">
        <v>435.8</v>
      </c>
      <c r="K43">
        <v>39</v>
      </c>
      <c r="L43">
        <v>0.75551000000000001</v>
      </c>
      <c r="M43">
        <v>2531.6999999999998</v>
      </c>
      <c r="N43">
        <v>750.21</v>
      </c>
      <c r="O43">
        <v>340.21</v>
      </c>
      <c r="P43">
        <v>205</v>
      </c>
      <c r="Q43">
        <v>69.727999999999994</v>
      </c>
      <c r="R43">
        <v>1.38</v>
      </c>
      <c r="T43">
        <v>42.578000000000003</v>
      </c>
      <c r="U43">
        <v>0.15992999999999999</v>
      </c>
      <c r="V43">
        <f t="shared" si="1"/>
        <v>1.6747830436287185E-2</v>
      </c>
      <c r="W43">
        <v>42.756</v>
      </c>
      <c r="X43">
        <v>39</v>
      </c>
      <c r="Y43">
        <f t="shared" si="2"/>
        <v>42.667000000000002</v>
      </c>
      <c r="Z43">
        <f t="shared" si="3"/>
        <v>0.12586500705120351</v>
      </c>
    </row>
    <row r="44" spans="1:26" x14ac:dyDescent="0.2">
      <c r="A44">
        <v>40</v>
      </c>
      <c r="B44">
        <v>0.75538000000000005</v>
      </c>
      <c r="C44">
        <v>34.93</v>
      </c>
      <c r="D44">
        <v>0.12645000000000001</v>
      </c>
      <c r="E44">
        <f t="shared" si="0"/>
        <v>1.3241813034880978E-2</v>
      </c>
      <c r="F44">
        <v>27847</v>
      </c>
      <c r="G44" s="1">
        <v>3.4500000000000003E-2</v>
      </c>
      <c r="H44" s="1">
        <v>0.96203000000000005</v>
      </c>
      <c r="I44" s="1">
        <v>511.3</v>
      </c>
      <c r="K44">
        <v>40</v>
      </c>
      <c r="L44">
        <v>0.75548999999999999</v>
      </c>
      <c r="M44">
        <v>3558.7</v>
      </c>
      <c r="N44">
        <v>948.82</v>
      </c>
      <c r="O44">
        <v>378.11</v>
      </c>
      <c r="P44">
        <v>259</v>
      </c>
      <c r="Q44">
        <v>98.013999999999996</v>
      </c>
      <c r="R44">
        <v>1.1779999999999999</v>
      </c>
      <c r="T44">
        <v>34.93</v>
      </c>
      <c r="U44">
        <v>0.12645000000000001</v>
      </c>
      <c r="V44">
        <f t="shared" si="1"/>
        <v>1.3241813034880978E-2</v>
      </c>
      <c r="W44">
        <v>35.290999999999997</v>
      </c>
      <c r="X44">
        <v>40</v>
      </c>
      <c r="Y44">
        <f t="shared" si="2"/>
        <v>35.110500000000002</v>
      </c>
      <c r="Z44">
        <f t="shared" si="3"/>
        <v>0.25526554800834161</v>
      </c>
    </row>
    <row r="45" spans="1:26" x14ac:dyDescent="0.2">
      <c r="A45">
        <v>41</v>
      </c>
      <c r="B45">
        <v>0.75531999999999999</v>
      </c>
      <c r="C45">
        <v>29.832999999999998</v>
      </c>
      <c r="D45">
        <v>9.9987000000000006E-2</v>
      </c>
      <c r="E45">
        <f t="shared" si="0"/>
        <v>1.0470614155149421E-2</v>
      </c>
      <c r="F45">
        <v>30079</v>
      </c>
      <c r="G45" s="1">
        <v>2.7300000000000001E-2</v>
      </c>
      <c r="H45" s="1">
        <v>0.82164000000000004</v>
      </c>
      <c r="I45" s="1">
        <v>600</v>
      </c>
      <c r="K45">
        <v>41</v>
      </c>
      <c r="L45">
        <v>0.75558000000000003</v>
      </c>
      <c r="M45">
        <v>4638</v>
      </c>
      <c r="N45">
        <v>1200</v>
      </c>
      <c r="O45">
        <v>389.65</v>
      </c>
      <c r="P45">
        <v>328</v>
      </c>
      <c r="Q45">
        <v>127.74</v>
      </c>
      <c r="R45">
        <v>0.99509999999999998</v>
      </c>
      <c r="T45">
        <v>29.832999999999998</v>
      </c>
      <c r="U45">
        <v>9.9987000000000006E-2</v>
      </c>
      <c r="V45">
        <f t="shared" si="1"/>
        <v>1.0470614155149421E-2</v>
      </c>
      <c r="W45">
        <v>30.231999999999999</v>
      </c>
      <c r="X45">
        <v>41</v>
      </c>
      <c r="Y45">
        <f t="shared" si="2"/>
        <v>30.032499999999999</v>
      </c>
      <c r="Z45">
        <f t="shared" si="3"/>
        <v>0.2821356056934331</v>
      </c>
    </row>
  </sheetData>
  <sortState xmlns:xlrd2="http://schemas.microsoft.com/office/spreadsheetml/2017/richdata2" ref="W5:X45">
    <sortCondition ref="X5:X4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E60C-C8A5-49DE-BEA1-A64CB70F38C6}">
  <dimension ref="A1:Z45"/>
  <sheetViews>
    <sheetView topLeftCell="Q5" workbookViewId="0">
      <selection activeCell="E1" sqref="E1:E1048576"/>
    </sheetView>
  </sheetViews>
  <sheetFormatPr baseColWidth="10" defaultColWidth="8.83203125" defaultRowHeight="15" x14ac:dyDescent="0.2"/>
  <cols>
    <col min="5" max="8" width="20.1640625" bestFit="1" customWidth="1"/>
    <col min="9" max="9" width="22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1.0074000000000001</v>
      </c>
      <c r="C5">
        <v>4463.7</v>
      </c>
      <c r="D5">
        <v>1200</v>
      </c>
      <c r="E5">
        <f>2*PI()*D5/60</f>
        <v>125.66370614359172</v>
      </c>
      <c r="F5">
        <v>374.99</v>
      </c>
      <c r="G5">
        <v>328</v>
      </c>
      <c r="H5">
        <v>122.94</v>
      </c>
      <c r="I5">
        <v>1</v>
      </c>
      <c r="K5">
        <v>1</v>
      </c>
      <c r="L5">
        <v>1.0066999999999999</v>
      </c>
      <c r="M5">
        <v>8.4238999999999997</v>
      </c>
      <c r="N5">
        <v>9.9965999999999999E-2</v>
      </c>
      <c r="O5" s="1">
        <v>8495.1</v>
      </c>
      <c r="P5">
        <v>2.7300000000000001E-2</v>
      </c>
      <c r="Q5">
        <v>0.23200999999999999</v>
      </c>
      <c r="R5">
        <v>600</v>
      </c>
      <c r="T5">
        <v>4463.7</v>
      </c>
      <c r="U5">
        <v>1200</v>
      </c>
      <c r="V5">
        <f>2*PI()*U5/60</f>
        <v>125.66370614359172</v>
      </c>
      <c r="W5">
        <v>4408.8</v>
      </c>
      <c r="X5">
        <v>41</v>
      </c>
      <c r="Y5">
        <f>AVERAGE(T5,W5)</f>
        <v>4436.25</v>
      </c>
      <c r="Z5">
        <f>STDEV(T5,W5)</f>
        <v>38.820162287141201</v>
      </c>
    </row>
    <row r="6" spans="1:26" x14ac:dyDescent="0.2">
      <c r="A6">
        <v>2</v>
      </c>
      <c r="B6">
        <v>1.0074000000000001</v>
      </c>
      <c r="C6">
        <v>3420.7</v>
      </c>
      <c r="D6">
        <v>948.85</v>
      </c>
      <c r="E6">
        <f t="shared" ref="E6:E45" si="0">2*PI()*D6/60</f>
        <v>99.363339645289173</v>
      </c>
      <c r="F6">
        <v>363.44</v>
      </c>
      <c r="G6">
        <v>259</v>
      </c>
      <c r="H6">
        <v>94.212000000000003</v>
      </c>
      <c r="I6">
        <v>1.1739999999999999</v>
      </c>
      <c r="K6">
        <v>2</v>
      </c>
      <c r="L6">
        <v>1.0067999999999999</v>
      </c>
      <c r="M6">
        <v>10.95</v>
      </c>
      <c r="N6">
        <v>0.12642999999999999</v>
      </c>
      <c r="O6" s="1">
        <v>8731.7000000000007</v>
      </c>
      <c r="P6">
        <v>3.4500000000000003E-2</v>
      </c>
      <c r="Q6">
        <v>0.30159000000000002</v>
      </c>
      <c r="R6">
        <v>511.3</v>
      </c>
      <c r="T6">
        <v>3420.7</v>
      </c>
      <c r="U6">
        <v>948.85</v>
      </c>
      <c r="V6">
        <f t="shared" ref="V6:V45" si="1">2*PI()*U6/60</f>
        <v>99.363339645289173</v>
      </c>
      <c r="W6">
        <v>3222.2</v>
      </c>
      <c r="X6">
        <v>40</v>
      </c>
      <c r="Y6">
        <f t="shared" ref="Y6:Y45" si="2">AVERAGE(T6,W6)</f>
        <v>3321.45</v>
      </c>
      <c r="Z6">
        <f t="shared" ref="Z6:Z45" si="3">STDEV(T6,W6)</f>
        <v>140.36069606552968</v>
      </c>
    </row>
    <row r="7" spans="1:26" x14ac:dyDescent="0.2">
      <c r="A7">
        <v>3</v>
      </c>
      <c r="B7">
        <v>1.0067999999999999</v>
      </c>
      <c r="C7">
        <v>2276.4</v>
      </c>
      <c r="D7">
        <v>750.23</v>
      </c>
      <c r="E7">
        <f t="shared" si="0"/>
        <v>78.563901883422361</v>
      </c>
      <c r="F7">
        <v>305.89</v>
      </c>
      <c r="G7">
        <v>205</v>
      </c>
      <c r="H7">
        <v>62.695999999999998</v>
      </c>
      <c r="I7">
        <v>1.377</v>
      </c>
      <c r="K7">
        <v>3</v>
      </c>
      <c r="L7">
        <v>1.0067999999999999</v>
      </c>
      <c r="M7">
        <v>13.352</v>
      </c>
      <c r="N7">
        <v>0.15989999999999999</v>
      </c>
      <c r="O7" s="1">
        <v>8418.1</v>
      </c>
      <c r="P7">
        <v>4.3700000000000003E-2</v>
      </c>
      <c r="Q7">
        <v>0.36775000000000002</v>
      </c>
      <c r="R7">
        <v>435.8</v>
      </c>
      <c r="T7">
        <v>2276.4</v>
      </c>
      <c r="U7">
        <v>750.23</v>
      </c>
      <c r="V7">
        <f t="shared" si="1"/>
        <v>78.563901883422361</v>
      </c>
      <c r="W7">
        <v>2210.3000000000002</v>
      </c>
      <c r="X7">
        <v>39</v>
      </c>
      <c r="Y7">
        <f t="shared" si="2"/>
        <v>2243.3500000000004</v>
      </c>
      <c r="Z7">
        <f t="shared" si="3"/>
        <v>46.739758236430731</v>
      </c>
    </row>
    <row r="8" spans="1:26" x14ac:dyDescent="0.2">
      <c r="A8">
        <v>4</v>
      </c>
      <c r="B8">
        <v>1.0069999999999999</v>
      </c>
      <c r="C8">
        <v>1508.8</v>
      </c>
      <c r="D8">
        <v>593.22</v>
      </c>
      <c r="E8">
        <f t="shared" si="0"/>
        <v>62.121853132084567</v>
      </c>
      <c r="F8">
        <v>256.39999999999998</v>
      </c>
      <c r="G8">
        <v>162</v>
      </c>
      <c r="H8">
        <v>41.554000000000002</v>
      </c>
      <c r="I8">
        <v>1.6160000000000001</v>
      </c>
      <c r="K8">
        <v>4</v>
      </c>
      <c r="L8">
        <v>1.0068999999999999</v>
      </c>
      <c r="M8">
        <v>17.007999999999999</v>
      </c>
      <c r="N8">
        <v>0.20224</v>
      </c>
      <c r="O8" s="1">
        <v>8478.2000000000007</v>
      </c>
      <c r="P8">
        <v>5.5300000000000002E-2</v>
      </c>
      <c r="Q8">
        <v>0.46844000000000002</v>
      </c>
      <c r="R8">
        <v>371.3</v>
      </c>
      <c r="T8">
        <v>1508.8</v>
      </c>
      <c r="U8">
        <v>593.22</v>
      </c>
      <c r="V8">
        <f t="shared" si="1"/>
        <v>62.121853132084567</v>
      </c>
      <c r="W8">
        <v>1403.6</v>
      </c>
      <c r="X8">
        <v>38</v>
      </c>
      <c r="Y8">
        <f t="shared" si="2"/>
        <v>1456.1999999999998</v>
      </c>
      <c r="Z8">
        <f t="shared" si="3"/>
        <v>74.387633380824823</v>
      </c>
    </row>
    <row r="9" spans="1:26" x14ac:dyDescent="0.2">
      <c r="A9">
        <v>5</v>
      </c>
      <c r="B9">
        <v>1.0072000000000001</v>
      </c>
      <c r="C9">
        <v>861.42</v>
      </c>
      <c r="D9">
        <v>469.07</v>
      </c>
      <c r="E9">
        <f t="shared" si="0"/>
        <v>49.12089553397881</v>
      </c>
      <c r="F9">
        <v>185.13</v>
      </c>
      <c r="G9">
        <v>128</v>
      </c>
      <c r="H9">
        <v>23.725000000000001</v>
      </c>
      <c r="I9">
        <v>1.895</v>
      </c>
      <c r="K9">
        <v>5</v>
      </c>
      <c r="L9">
        <v>1.0067999999999999</v>
      </c>
      <c r="M9">
        <v>19.983000000000001</v>
      </c>
      <c r="N9">
        <v>0.25577</v>
      </c>
      <c r="O9" s="1">
        <v>7876.4</v>
      </c>
      <c r="P9">
        <v>6.9900000000000004E-2</v>
      </c>
      <c r="Q9">
        <v>0.55037999999999998</v>
      </c>
      <c r="R9">
        <v>316.5</v>
      </c>
      <c r="T9">
        <v>861.42</v>
      </c>
      <c r="U9">
        <v>469.07</v>
      </c>
      <c r="V9">
        <f t="shared" si="1"/>
        <v>49.12089553397881</v>
      </c>
      <c r="W9">
        <v>857.4</v>
      </c>
      <c r="X9">
        <v>37</v>
      </c>
      <c r="Y9">
        <f t="shared" si="2"/>
        <v>859.41</v>
      </c>
      <c r="Z9">
        <f t="shared" si="3"/>
        <v>2.842569260369908</v>
      </c>
    </row>
    <row r="10" spans="1:26" x14ac:dyDescent="0.2">
      <c r="A10">
        <v>6</v>
      </c>
      <c r="B10">
        <v>1.0062</v>
      </c>
      <c r="C10">
        <v>466.75</v>
      </c>
      <c r="D10">
        <v>370.88</v>
      </c>
      <c r="E10">
        <f t="shared" si="0"/>
        <v>38.838462778779416</v>
      </c>
      <c r="F10">
        <v>126.87</v>
      </c>
      <c r="G10">
        <v>101</v>
      </c>
      <c r="H10">
        <v>12.855</v>
      </c>
      <c r="I10">
        <v>2.2250000000000001</v>
      </c>
      <c r="K10">
        <v>6</v>
      </c>
      <c r="L10">
        <v>1.0067999999999999</v>
      </c>
      <c r="M10">
        <v>23.873000000000001</v>
      </c>
      <c r="N10">
        <v>0.32346999999999998</v>
      </c>
      <c r="O10" s="1">
        <v>7440.2</v>
      </c>
      <c r="P10">
        <v>8.8400000000000006E-2</v>
      </c>
      <c r="Q10">
        <v>0.65751000000000004</v>
      </c>
      <c r="R10">
        <v>269.7</v>
      </c>
      <c r="T10">
        <v>466.75</v>
      </c>
      <c r="U10">
        <v>370.88</v>
      </c>
      <c r="V10">
        <f t="shared" si="1"/>
        <v>38.838462778779416</v>
      </c>
      <c r="W10">
        <v>446.14</v>
      </c>
      <c r="X10">
        <v>36</v>
      </c>
      <c r="Y10">
        <f t="shared" si="2"/>
        <v>456.44499999999999</v>
      </c>
      <c r="Z10">
        <f t="shared" si="3"/>
        <v>14.573470760254754</v>
      </c>
    </row>
    <row r="11" spans="1:26" x14ac:dyDescent="0.2">
      <c r="A11">
        <v>7</v>
      </c>
      <c r="B11">
        <v>1.0064</v>
      </c>
      <c r="C11">
        <v>315.07</v>
      </c>
      <c r="D11">
        <v>293.24</v>
      </c>
      <c r="E11">
        <f t="shared" si="0"/>
        <v>30.708020991289029</v>
      </c>
      <c r="F11">
        <v>108.32</v>
      </c>
      <c r="G11">
        <v>80.099999999999994</v>
      </c>
      <c r="H11">
        <v>8.6774000000000004</v>
      </c>
      <c r="I11">
        <v>2.6110000000000002</v>
      </c>
      <c r="K11">
        <v>7</v>
      </c>
      <c r="L11">
        <v>1.0068999999999999</v>
      </c>
      <c r="M11">
        <v>29.33</v>
      </c>
      <c r="N11">
        <v>0.40910999999999997</v>
      </c>
      <c r="O11" s="1">
        <v>7227.5</v>
      </c>
      <c r="P11">
        <v>0.112</v>
      </c>
      <c r="Q11">
        <v>0.80781000000000003</v>
      </c>
      <c r="R11">
        <v>229.9</v>
      </c>
      <c r="T11">
        <v>315.07</v>
      </c>
      <c r="U11">
        <v>293.24</v>
      </c>
      <c r="V11">
        <f t="shared" si="1"/>
        <v>30.708020991289029</v>
      </c>
      <c r="W11">
        <v>283.8</v>
      </c>
      <c r="X11">
        <v>35</v>
      </c>
      <c r="Y11">
        <f t="shared" si="2"/>
        <v>299.435</v>
      </c>
      <c r="Z11">
        <f t="shared" si="3"/>
        <v>22.111229047703329</v>
      </c>
    </row>
    <row r="12" spans="1:26" x14ac:dyDescent="0.2">
      <c r="A12">
        <v>8</v>
      </c>
      <c r="B12">
        <v>1.0066999999999999</v>
      </c>
      <c r="C12">
        <v>210.07</v>
      </c>
      <c r="D12">
        <v>231.87</v>
      </c>
      <c r="E12">
        <f t="shared" si="0"/>
        <v>24.281369619595512</v>
      </c>
      <c r="F12">
        <v>91.334999999999994</v>
      </c>
      <c r="G12">
        <v>63.3</v>
      </c>
      <c r="H12">
        <v>5.7857000000000003</v>
      </c>
      <c r="I12">
        <v>3.0630000000000002</v>
      </c>
      <c r="K12">
        <v>8</v>
      </c>
      <c r="L12">
        <v>1.0067999999999999</v>
      </c>
      <c r="M12">
        <v>33.335000000000001</v>
      </c>
      <c r="N12">
        <v>0.51739000000000002</v>
      </c>
      <c r="O12" s="1">
        <v>6495.2</v>
      </c>
      <c r="P12">
        <v>0.14099999999999999</v>
      </c>
      <c r="Q12">
        <v>0.91810999999999998</v>
      </c>
      <c r="R12">
        <v>195.9</v>
      </c>
      <c r="T12">
        <v>210.07</v>
      </c>
      <c r="U12">
        <v>231.87</v>
      </c>
      <c r="V12">
        <f t="shared" si="1"/>
        <v>24.281369619595512</v>
      </c>
      <c r="W12">
        <v>202.15</v>
      </c>
      <c r="X12">
        <v>34</v>
      </c>
      <c r="Y12">
        <f t="shared" si="2"/>
        <v>206.11</v>
      </c>
      <c r="Z12">
        <f t="shared" si="3"/>
        <v>5.6002857069974477</v>
      </c>
    </row>
    <row r="13" spans="1:26" x14ac:dyDescent="0.2">
      <c r="A13">
        <v>9</v>
      </c>
      <c r="B13">
        <v>1.0074000000000001</v>
      </c>
      <c r="C13">
        <v>137.15</v>
      </c>
      <c r="D13">
        <v>183.34</v>
      </c>
      <c r="E13">
        <f t="shared" si="0"/>
        <v>19.199319903638422</v>
      </c>
      <c r="F13">
        <v>75.414000000000001</v>
      </c>
      <c r="G13">
        <v>50.1</v>
      </c>
      <c r="H13">
        <v>3.7774000000000001</v>
      </c>
      <c r="I13">
        <v>3.5939999999999999</v>
      </c>
      <c r="K13">
        <v>9</v>
      </c>
      <c r="L13">
        <v>1.0067999999999999</v>
      </c>
      <c r="M13">
        <v>38.453000000000003</v>
      </c>
      <c r="N13">
        <v>0.65432999999999997</v>
      </c>
      <c r="O13" s="1">
        <v>5924.4</v>
      </c>
      <c r="P13">
        <v>0.17899999999999999</v>
      </c>
      <c r="Q13">
        <v>1.0590999999999999</v>
      </c>
      <c r="R13">
        <v>166.9</v>
      </c>
      <c r="T13">
        <v>137.15</v>
      </c>
      <c r="U13">
        <v>183.34</v>
      </c>
      <c r="V13">
        <f t="shared" si="1"/>
        <v>19.199319903638422</v>
      </c>
      <c r="W13">
        <v>143.31</v>
      </c>
      <c r="X13">
        <v>33</v>
      </c>
      <c r="Y13">
        <f t="shared" si="2"/>
        <v>140.23000000000002</v>
      </c>
      <c r="Z13">
        <f t="shared" si="3"/>
        <v>4.3557777721091302</v>
      </c>
    </row>
    <row r="14" spans="1:26" x14ac:dyDescent="0.2">
      <c r="A14">
        <v>10</v>
      </c>
      <c r="B14">
        <v>1.0066999999999999</v>
      </c>
      <c r="C14">
        <v>111.75</v>
      </c>
      <c r="D14">
        <v>144.97999999999999</v>
      </c>
      <c r="E14">
        <f t="shared" si="0"/>
        <v>15.182270097248272</v>
      </c>
      <c r="F14">
        <v>77.709999999999994</v>
      </c>
      <c r="G14">
        <v>39.6</v>
      </c>
      <c r="H14">
        <v>3.0779000000000001</v>
      </c>
      <c r="I14">
        <v>4.218</v>
      </c>
      <c r="K14">
        <v>10</v>
      </c>
      <c r="L14">
        <v>1.0067999999999999</v>
      </c>
      <c r="M14">
        <v>44.673000000000002</v>
      </c>
      <c r="N14">
        <v>0.82754000000000005</v>
      </c>
      <c r="O14" s="1">
        <v>5442.1</v>
      </c>
      <c r="P14">
        <v>0.22600000000000001</v>
      </c>
      <c r="Q14">
        <v>1.2303999999999999</v>
      </c>
      <c r="R14">
        <v>142.30000000000001</v>
      </c>
      <c r="T14">
        <v>111.75</v>
      </c>
      <c r="U14">
        <v>144.97999999999999</v>
      </c>
      <c r="V14">
        <f t="shared" si="1"/>
        <v>15.182270097248272</v>
      </c>
      <c r="W14">
        <v>117.7</v>
      </c>
      <c r="X14">
        <v>32</v>
      </c>
      <c r="Y14">
        <f t="shared" si="2"/>
        <v>114.72499999999999</v>
      </c>
      <c r="Z14">
        <f t="shared" si="3"/>
        <v>4.2072853480599592</v>
      </c>
    </row>
    <row r="15" spans="1:26" x14ac:dyDescent="0.2">
      <c r="A15">
        <v>11</v>
      </c>
      <c r="B15">
        <v>1.0066999999999999</v>
      </c>
      <c r="C15">
        <v>112.93</v>
      </c>
      <c r="D15">
        <v>114.64</v>
      </c>
      <c r="E15">
        <f t="shared" si="0"/>
        <v>12.005072726917797</v>
      </c>
      <c r="F15">
        <v>99.308999999999997</v>
      </c>
      <c r="G15">
        <v>31.3</v>
      </c>
      <c r="H15">
        <v>3.1103000000000001</v>
      </c>
      <c r="I15">
        <v>4.9489999999999998</v>
      </c>
      <c r="K15">
        <v>11</v>
      </c>
      <c r="L15">
        <v>1.0066999999999999</v>
      </c>
      <c r="M15">
        <v>52.386000000000003</v>
      </c>
      <c r="N15">
        <v>1.0466</v>
      </c>
      <c r="O15" s="1">
        <v>5046.1000000000004</v>
      </c>
      <c r="P15">
        <v>0.28599999999999998</v>
      </c>
      <c r="Q15">
        <v>1.4428000000000001</v>
      </c>
      <c r="R15">
        <v>121.2</v>
      </c>
      <c r="T15">
        <v>112.93</v>
      </c>
      <c r="U15">
        <v>114.64</v>
      </c>
      <c r="V15">
        <f t="shared" si="1"/>
        <v>12.005072726917797</v>
      </c>
      <c r="W15">
        <v>110.24</v>
      </c>
      <c r="X15">
        <v>31</v>
      </c>
      <c r="Y15">
        <f t="shared" si="2"/>
        <v>111.58500000000001</v>
      </c>
      <c r="Z15">
        <f t="shared" si="3"/>
        <v>1.9021172413918213</v>
      </c>
    </row>
    <row r="16" spans="1:26" x14ac:dyDescent="0.2">
      <c r="A16">
        <v>12</v>
      </c>
      <c r="B16">
        <v>1.0068999999999999</v>
      </c>
      <c r="C16">
        <v>112.7</v>
      </c>
      <c r="D16">
        <v>90.652000000000001</v>
      </c>
      <c r="E16">
        <f t="shared" si="0"/>
        <v>9.4930552411073972</v>
      </c>
      <c r="F16">
        <v>125.33</v>
      </c>
      <c r="G16">
        <v>24.8</v>
      </c>
      <c r="H16">
        <v>3.1038999999999999</v>
      </c>
      <c r="I16">
        <v>5.8079999999999998</v>
      </c>
      <c r="K16">
        <v>12</v>
      </c>
      <c r="L16">
        <v>1.0066999999999999</v>
      </c>
      <c r="M16">
        <v>59.725000000000001</v>
      </c>
      <c r="N16">
        <v>1.3236000000000001</v>
      </c>
      <c r="O16" s="1">
        <v>4548.8999999999996</v>
      </c>
      <c r="P16">
        <v>0.36199999999999999</v>
      </c>
      <c r="Q16">
        <v>1.6449</v>
      </c>
      <c r="R16">
        <v>103.3</v>
      </c>
      <c r="T16">
        <v>112.7</v>
      </c>
      <c r="U16">
        <v>90.652000000000001</v>
      </c>
      <c r="V16">
        <f t="shared" si="1"/>
        <v>9.4930552411073972</v>
      </c>
      <c r="W16">
        <v>110.15</v>
      </c>
      <c r="X16">
        <v>30</v>
      </c>
      <c r="Y16">
        <f t="shared" si="2"/>
        <v>111.42500000000001</v>
      </c>
      <c r="Z16">
        <f t="shared" si="3"/>
        <v>1.8031222920256942</v>
      </c>
    </row>
    <row r="17" spans="1:26" x14ac:dyDescent="0.2">
      <c r="A17">
        <v>13</v>
      </c>
      <c r="B17">
        <v>1.0067999999999999</v>
      </c>
      <c r="C17">
        <v>107.5</v>
      </c>
      <c r="D17">
        <v>71.682000000000002</v>
      </c>
      <c r="E17">
        <f t="shared" si="0"/>
        <v>7.5065214864874523</v>
      </c>
      <c r="F17">
        <v>151.19</v>
      </c>
      <c r="G17">
        <v>19.600000000000001</v>
      </c>
      <c r="H17">
        <v>2.9607999999999999</v>
      </c>
      <c r="I17">
        <v>6.8140000000000001</v>
      </c>
      <c r="K17">
        <v>13</v>
      </c>
      <c r="L17">
        <v>1.0067999999999999</v>
      </c>
      <c r="M17">
        <v>67.628</v>
      </c>
      <c r="N17">
        <v>1.6739999999999999</v>
      </c>
      <c r="O17" s="1">
        <v>4072.8</v>
      </c>
      <c r="P17">
        <v>0.45700000000000002</v>
      </c>
      <c r="Q17">
        <v>1.8626</v>
      </c>
      <c r="R17">
        <v>88.06</v>
      </c>
      <c r="T17">
        <v>107.5</v>
      </c>
      <c r="U17">
        <v>71.682000000000002</v>
      </c>
      <c r="V17">
        <f t="shared" si="1"/>
        <v>7.5065214864874523</v>
      </c>
      <c r="W17">
        <v>110.36</v>
      </c>
      <c r="X17">
        <v>29</v>
      </c>
      <c r="Y17">
        <f t="shared" si="2"/>
        <v>108.93</v>
      </c>
      <c r="Z17">
        <f t="shared" si="3"/>
        <v>2.0223253941935257</v>
      </c>
    </row>
    <row r="18" spans="1:26" x14ac:dyDescent="0.2">
      <c r="A18">
        <v>14</v>
      </c>
      <c r="B18">
        <v>1.0065999999999999</v>
      </c>
      <c r="C18">
        <v>106.12</v>
      </c>
      <c r="D18">
        <v>56.680999999999997</v>
      </c>
      <c r="E18">
        <f t="shared" si="0"/>
        <v>5.935620439937435</v>
      </c>
      <c r="F18">
        <v>188.74</v>
      </c>
      <c r="G18">
        <v>15.5</v>
      </c>
      <c r="H18">
        <v>2.9226999999999999</v>
      </c>
      <c r="I18">
        <v>7.9969999999999999</v>
      </c>
      <c r="K18">
        <v>14</v>
      </c>
      <c r="L18">
        <v>1.0067999999999999</v>
      </c>
      <c r="M18">
        <v>78.417000000000002</v>
      </c>
      <c r="N18">
        <v>2.117</v>
      </c>
      <c r="O18" s="1">
        <v>3734.3</v>
      </c>
      <c r="P18">
        <v>0.57799999999999996</v>
      </c>
      <c r="Q18">
        <v>2.1597</v>
      </c>
      <c r="R18">
        <v>75.03</v>
      </c>
      <c r="T18">
        <v>106.12</v>
      </c>
      <c r="U18">
        <v>56.680999999999997</v>
      </c>
      <c r="V18">
        <f t="shared" si="1"/>
        <v>5.935620439937435</v>
      </c>
      <c r="W18">
        <v>111.18</v>
      </c>
      <c r="X18">
        <v>28</v>
      </c>
      <c r="Y18">
        <f t="shared" si="2"/>
        <v>108.65</v>
      </c>
      <c r="Z18">
        <f t="shared" si="3"/>
        <v>3.5779603128039321</v>
      </c>
    </row>
    <row r="19" spans="1:26" x14ac:dyDescent="0.2">
      <c r="A19">
        <v>15</v>
      </c>
      <c r="B19">
        <v>1.0068999999999999</v>
      </c>
      <c r="C19">
        <v>109.05</v>
      </c>
      <c r="D19">
        <v>44.819000000000003</v>
      </c>
      <c r="E19">
        <f t="shared" si="0"/>
        <v>4.6934347047080314</v>
      </c>
      <c r="F19">
        <v>245.29</v>
      </c>
      <c r="G19">
        <v>12.2</v>
      </c>
      <c r="H19">
        <v>3.0034000000000001</v>
      </c>
      <c r="I19">
        <v>9.3829999999999991</v>
      </c>
      <c r="K19">
        <v>15</v>
      </c>
      <c r="L19">
        <v>1.0067999999999999</v>
      </c>
      <c r="M19">
        <v>83.655000000000001</v>
      </c>
      <c r="N19">
        <v>2.6772999999999998</v>
      </c>
      <c r="O19">
        <v>3149.9</v>
      </c>
      <c r="P19">
        <v>0.73099999999999998</v>
      </c>
      <c r="Q19">
        <v>2.3039999999999998</v>
      </c>
      <c r="R19">
        <v>63.96</v>
      </c>
      <c r="T19">
        <v>109.05</v>
      </c>
      <c r="U19">
        <v>44.819000000000003</v>
      </c>
      <c r="V19">
        <f t="shared" si="1"/>
        <v>4.6934347047080314</v>
      </c>
      <c r="W19">
        <v>109.01</v>
      </c>
      <c r="X19">
        <v>27</v>
      </c>
      <c r="Y19">
        <f t="shared" si="2"/>
        <v>109.03</v>
      </c>
      <c r="Z19">
        <f t="shared" si="3"/>
        <v>2.8284271247456274E-2</v>
      </c>
    </row>
    <row r="20" spans="1:26" x14ac:dyDescent="0.2">
      <c r="A20">
        <v>16</v>
      </c>
      <c r="B20">
        <v>1.0066999999999999</v>
      </c>
      <c r="C20">
        <v>101.04</v>
      </c>
      <c r="D20">
        <v>35.44</v>
      </c>
      <c r="E20">
        <f t="shared" si="0"/>
        <v>3.7112681214407419</v>
      </c>
      <c r="F20">
        <v>287.41000000000003</v>
      </c>
      <c r="G20">
        <v>9.68</v>
      </c>
      <c r="H20">
        <v>2.7827000000000002</v>
      </c>
      <c r="I20">
        <v>11.01</v>
      </c>
      <c r="K20">
        <v>16</v>
      </c>
      <c r="L20">
        <v>1.0068999999999999</v>
      </c>
      <c r="M20">
        <v>86.744</v>
      </c>
      <c r="N20">
        <v>3.3860000000000001</v>
      </c>
      <c r="O20">
        <v>2582.6</v>
      </c>
      <c r="P20">
        <v>0.92500000000000004</v>
      </c>
      <c r="Q20">
        <v>2.3891</v>
      </c>
      <c r="R20">
        <v>54.49</v>
      </c>
      <c r="T20">
        <v>101.04</v>
      </c>
      <c r="U20">
        <v>35.44</v>
      </c>
      <c r="V20">
        <f t="shared" si="1"/>
        <v>3.7112681214407419</v>
      </c>
      <c r="W20">
        <v>102.05</v>
      </c>
      <c r="X20">
        <v>26</v>
      </c>
      <c r="Y20">
        <f t="shared" si="2"/>
        <v>101.545</v>
      </c>
      <c r="Z20">
        <f t="shared" si="3"/>
        <v>0.71417784899840653</v>
      </c>
    </row>
    <row r="21" spans="1:26" x14ac:dyDescent="0.2">
      <c r="A21">
        <v>17</v>
      </c>
      <c r="B21">
        <v>1.0067999999999999</v>
      </c>
      <c r="C21">
        <v>97.35</v>
      </c>
      <c r="D21">
        <v>28.023</v>
      </c>
      <c r="E21">
        <f t="shared" si="0"/>
        <v>2.9345616977182254</v>
      </c>
      <c r="F21">
        <v>350.21</v>
      </c>
      <c r="G21">
        <v>7.66</v>
      </c>
      <c r="H21">
        <v>2.6812</v>
      </c>
      <c r="I21">
        <v>12.92</v>
      </c>
      <c r="K21">
        <v>17</v>
      </c>
      <c r="L21">
        <v>1.0066999999999999</v>
      </c>
      <c r="M21">
        <v>90.481999999999999</v>
      </c>
      <c r="N21">
        <v>4.2820999999999998</v>
      </c>
      <c r="O21">
        <v>2130.1999999999998</v>
      </c>
      <c r="P21">
        <v>1.17</v>
      </c>
      <c r="Q21">
        <v>2.492</v>
      </c>
      <c r="R21">
        <v>46.45</v>
      </c>
      <c r="T21">
        <v>97.35</v>
      </c>
      <c r="U21">
        <v>28.023</v>
      </c>
      <c r="V21">
        <f t="shared" si="1"/>
        <v>2.9345616977182254</v>
      </c>
      <c r="W21">
        <v>97.5</v>
      </c>
      <c r="X21">
        <v>25</v>
      </c>
      <c r="Y21">
        <f t="shared" si="2"/>
        <v>97.424999999999997</v>
      </c>
      <c r="Z21">
        <f t="shared" si="3"/>
        <v>0.10606601717798615</v>
      </c>
    </row>
    <row r="22" spans="1:26" x14ac:dyDescent="0.2">
      <c r="A22">
        <v>18</v>
      </c>
      <c r="B22">
        <v>1.0065999999999999</v>
      </c>
      <c r="C22">
        <v>95.125</v>
      </c>
      <c r="D22">
        <v>22.158000000000001</v>
      </c>
      <c r="E22">
        <f t="shared" si="0"/>
        <v>2.3203803339414213</v>
      </c>
      <c r="F22">
        <v>432.78</v>
      </c>
      <c r="G22">
        <v>6.05</v>
      </c>
      <c r="H22">
        <v>2.6198999999999999</v>
      </c>
      <c r="I22">
        <v>15.16</v>
      </c>
      <c r="K22">
        <v>18</v>
      </c>
      <c r="L22">
        <v>1.0068999999999999</v>
      </c>
      <c r="M22">
        <v>91.730999999999995</v>
      </c>
      <c r="N22">
        <v>5.4156000000000004</v>
      </c>
      <c r="O22">
        <v>1707.6</v>
      </c>
      <c r="P22">
        <v>1.48</v>
      </c>
      <c r="Q22">
        <v>2.5264000000000002</v>
      </c>
      <c r="R22">
        <v>39.56</v>
      </c>
      <c r="T22">
        <v>95.125</v>
      </c>
      <c r="U22">
        <v>22.158000000000001</v>
      </c>
      <c r="V22">
        <f t="shared" si="1"/>
        <v>2.3203803339414213</v>
      </c>
      <c r="W22">
        <v>99.879000000000005</v>
      </c>
      <c r="X22">
        <v>24</v>
      </c>
      <c r="Y22">
        <f t="shared" si="2"/>
        <v>97.50200000000001</v>
      </c>
      <c r="Z22">
        <f t="shared" si="3"/>
        <v>3.3615856377608502</v>
      </c>
    </row>
    <row r="23" spans="1:26" x14ac:dyDescent="0.2">
      <c r="A23">
        <v>19</v>
      </c>
      <c r="B23">
        <v>1.0066999999999999</v>
      </c>
      <c r="C23">
        <v>92.156999999999996</v>
      </c>
      <c r="D23">
        <v>17.521000000000001</v>
      </c>
      <c r="E23">
        <f t="shared" si="0"/>
        <v>1.834794829451559</v>
      </c>
      <c r="F23">
        <v>530.26</v>
      </c>
      <c r="G23">
        <v>4.79</v>
      </c>
      <c r="H23">
        <v>2.5381999999999998</v>
      </c>
      <c r="I23">
        <v>17.79</v>
      </c>
      <c r="K23">
        <v>19</v>
      </c>
      <c r="L23">
        <v>1.0067999999999999</v>
      </c>
      <c r="M23">
        <v>91.325999999999993</v>
      </c>
      <c r="N23">
        <v>6.8490000000000002</v>
      </c>
      <c r="O23">
        <v>1344.2</v>
      </c>
      <c r="P23">
        <v>1.87</v>
      </c>
      <c r="Q23">
        <v>2.5152999999999999</v>
      </c>
      <c r="R23">
        <v>33.71</v>
      </c>
      <c r="T23">
        <v>92.156999999999996</v>
      </c>
      <c r="U23">
        <v>17.521000000000001</v>
      </c>
      <c r="V23">
        <f t="shared" si="1"/>
        <v>1.834794829451559</v>
      </c>
      <c r="W23">
        <v>94.653000000000006</v>
      </c>
      <c r="X23">
        <v>23</v>
      </c>
      <c r="Y23">
        <f t="shared" si="2"/>
        <v>93.405000000000001</v>
      </c>
      <c r="Z23">
        <f t="shared" si="3"/>
        <v>1.7649385258416292</v>
      </c>
    </row>
    <row r="24" spans="1:26" x14ac:dyDescent="0.2">
      <c r="A24">
        <v>20</v>
      </c>
      <c r="B24">
        <v>1.0066999999999999</v>
      </c>
      <c r="C24">
        <v>96.819000000000003</v>
      </c>
      <c r="D24">
        <v>13.853999999999999</v>
      </c>
      <c r="E24">
        <f t="shared" si="0"/>
        <v>1.4507874874277664</v>
      </c>
      <c r="F24">
        <v>704.54</v>
      </c>
      <c r="G24">
        <v>3.78</v>
      </c>
      <c r="H24">
        <v>2.6665999999999999</v>
      </c>
      <c r="I24">
        <v>20.87</v>
      </c>
      <c r="K24">
        <v>20</v>
      </c>
      <c r="L24">
        <v>1.0065999999999999</v>
      </c>
      <c r="M24">
        <v>91.572999999999993</v>
      </c>
      <c r="N24">
        <v>8.6616999999999997</v>
      </c>
      <c r="O24">
        <v>1065.8</v>
      </c>
      <c r="P24">
        <v>2.37</v>
      </c>
      <c r="Q24">
        <v>2.5221</v>
      </c>
      <c r="R24">
        <v>28.75</v>
      </c>
      <c r="T24">
        <v>96.819000000000003</v>
      </c>
      <c r="U24">
        <v>13.853999999999999</v>
      </c>
      <c r="V24">
        <f t="shared" si="1"/>
        <v>1.4507874874277664</v>
      </c>
      <c r="W24">
        <v>92.108999999999995</v>
      </c>
      <c r="X24">
        <v>22</v>
      </c>
      <c r="Y24">
        <f t="shared" si="2"/>
        <v>94.463999999999999</v>
      </c>
      <c r="Z24">
        <f t="shared" si="3"/>
        <v>3.3304729393886445</v>
      </c>
    </row>
    <row r="25" spans="1:26" x14ac:dyDescent="0.2">
      <c r="A25">
        <v>21</v>
      </c>
      <c r="B25">
        <v>1.0067999999999999</v>
      </c>
      <c r="C25">
        <v>91.382999999999996</v>
      </c>
      <c r="D25">
        <v>10.954000000000001</v>
      </c>
      <c r="E25">
        <f t="shared" si="0"/>
        <v>1.1471001975807531</v>
      </c>
      <c r="F25">
        <v>840.99</v>
      </c>
      <c r="G25">
        <v>2.99</v>
      </c>
      <c r="H25">
        <v>2.5167999999999999</v>
      </c>
      <c r="I25">
        <v>24.49</v>
      </c>
      <c r="K25">
        <v>21</v>
      </c>
      <c r="L25">
        <v>1.0069999999999999</v>
      </c>
      <c r="M25">
        <v>94.037000000000006</v>
      </c>
      <c r="N25">
        <v>10.955</v>
      </c>
      <c r="O25">
        <v>865.4</v>
      </c>
      <c r="P25">
        <v>2.99</v>
      </c>
      <c r="Q25">
        <v>2.5899000000000001</v>
      </c>
      <c r="R25">
        <v>24.51</v>
      </c>
      <c r="T25">
        <v>91.382999999999996</v>
      </c>
      <c r="U25">
        <v>10.954000000000001</v>
      </c>
      <c r="V25">
        <f t="shared" si="1"/>
        <v>1.1471001975807531</v>
      </c>
      <c r="W25">
        <v>94.037000000000006</v>
      </c>
      <c r="X25">
        <v>21</v>
      </c>
      <c r="Y25">
        <f t="shared" si="2"/>
        <v>92.710000000000008</v>
      </c>
      <c r="Z25">
        <f t="shared" si="3"/>
        <v>1.8766613972691046</v>
      </c>
    </row>
    <row r="26" spans="1:26" x14ac:dyDescent="0.2">
      <c r="A26">
        <v>22</v>
      </c>
      <c r="B26">
        <v>1.0069999999999999</v>
      </c>
      <c r="C26">
        <v>91.290999999999997</v>
      </c>
      <c r="D26">
        <v>8.6615000000000002</v>
      </c>
      <c r="E26">
        <f t="shared" si="0"/>
        <v>0.90703015896893313</v>
      </c>
      <c r="F26">
        <v>1062.5</v>
      </c>
      <c r="G26">
        <v>2.37</v>
      </c>
      <c r="H26">
        <v>2.5143</v>
      </c>
      <c r="I26">
        <v>28.74</v>
      </c>
      <c r="K26">
        <v>22</v>
      </c>
      <c r="L26">
        <v>1.0067999999999999</v>
      </c>
      <c r="M26">
        <v>92.108999999999995</v>
      </c>
      <c r="N26">
        <v>13.853999999999999</v>
      </c>
      <c r="O26">
        <v>670.26</v>
      </c>
      <c r="P26">
        <v>3.78</v>
      </c>
      <c r="Q26">
        <v>2.5367999999999999</v>
      </c>
      <c r="R26">
        <v>20.88</v>
      </c>
      <c r="T26">
        <v>91.290999999999997</v>
      </c>
      <c r="U26">
        <v>8.6615000000000002</v>
      </c>
      <c r="V26">
        <f t="shared" si="1"/>
        <v>0.90703015896893313</v>
      </c>
      <c r="W26">
        <v>91.572999999999993</v>
      </c>
      <c r="X26">
        <v>20</v>
      </c>
      <c r="Y26">
        <f t="shared" si="2"/>
        <v>91.431999999999988</v>
      </c>
      <c r="Z26">
        <f t="shared" si="3"/>
        <v>0.19940411229460392</v>
      </c>
    </row>
    <row r="27" spans="1:26" x14ac:dyDescent="0.2">
      <c r="A27">
        <v>23</v>
      </c>
      <c r="B27">
        <v>1.0068999999999999</v>
      </c>
      <c r="C27">
        <v>89.823999999999998</v>
      </c>
      <c r="D27">
        <v>6.8489000000000004</v>
      </c>
      <c r="E27">
        <f t="shared" si="0"/>
        <v>0.71721513083903787</v>
      </c>
      <c r="F27">
        <v>1322.2</v>
      </c>
      <c r="G27">
        <v>1.87</v>
      </c>
      <c r="H27">
        <v>2.4739</v>
      </c>
      <c r="I27">
        <v>33.729999999999997</v>
      </c>
      <c r="K27">
        <v>23</v>
      </c>
      <c r="L27">
        <v>1.0068999999999999</v>
      </c>
      <c r="M27">
        <v>94.653000000000006</v>
      </c>
      <c r="N27">
        <v>17.521000000000001</v>
      </c>
      <c r="O27">
        <v>544.62</v>
      </c>
      <c r="P27">
        <v>4.79</v>
      </c>
      <c r="Q27">
        <v>2.6069</v>
      </c>
      <c r="R27">
        <v>17.8</v>
      </c>
      <c r="T27">
        <v>89.823999999999998</v>
      </c>
      <c r="U27">
        <v>6.8489000000000004</v>
      </c>
      <c r="V27">
        <f t="shared" si="1"/>
        <v>0.71721513083903787</v>
      </c>
      <c r="W27">
        <v>91.325999999999993</v>
      </c>
      <c r="X27">
        <v>19</v>
      </c>
      <c r="Y27">
        <f t="shared" si="2"/>
        <v>90.574999999999989</v>
      </c>
      <c r="Z27">
        <f t="shared" si="3"/>
        <v>1.062074385342191</v>
      </c>
    </row>
    <row r="28" spans="1:26" x14ac:dyDescent="0.2">
      <c r="A28">
        <v>24</v>
      </c>
      <c r="B28">
        <v>1.0069999999999999</v>
      </c>
      <c r="C28">
        <v>92.337999999999994</v>
      </c>
      <c r="D28">
        <v>5.4157000000000002</v>
      </c>
      <c r="E28">
        <f t="shared" si="0"/>
        <v>0.56713077780154142</v>
      </c>
      <c r="F28">
        <v>1718.8</v>
      </c>
      <c r="G28">
        <v>1.48</v>
      </c>
      <c r="H28">
        <v>2.5430999999999999</v>
      </c>
      <c r="I28">
        <v>39.58</v>
      </c>
      <c r="K28">
        <v>24</v>
      </c>
      <c r="L28">
        <v>1.0066999999999999</v>
      </c>
      <c r="M28">
        <v>99.879000000000005</v>
      </c>
      <c r="N28">
        <v>22.158000000000001</v>
      </c>
      <c r="O28">
        <v>454.42</v>
      </c>
      <c r="P28">
        <v>6.05</v>
      </c>
      <c r="Q28">
        <v>2.7507999999999999</v>
      </c>
      <c r="R28">
        <v>15.15</v>
      </c>
      <c r="T28">
        <v>92.337999999999994</v>
      </c>
      <c r="U28">
        <v>5.4157000000000002</v>
      </c>
      <c r="V28">
        <f t="shared" si="1"/>
        <v>0.56713077780154142</v>
      </c>
      <c r="W28">
        <v>91.730999999999995</v>
      </c>
      <c r="X28">
        <v>18</v>
      </c>
      <c r="Y28">
        <f t="shared" si="2"/>
        <v>92.034499999999994</v>
      </c>
      <c r="Z28">
        <f t="shared" si="3"/>
        <v>0.42921381618023385</v>
      </c>
    </row>
    <row r="29" spans="1:26" x14ac:dyDescent="0.2">
      <c r="A29">
        <v>25</v>
      </c>
      <c r="B29">
        <v>1.0069999999999999</v>
      </c>
      <c r="C29">
        <v>89.308000000000007</v>
      </c>
      <c r="D29">
        <v>4.2821999999999996</v>
      </c>
      <c r="E29">
        <f t="shared" si="0"/>
        <v>0.44843093537340706</v>
      </c>
      <c r="F29">
        <v>2102.5</v>
      </c>
      <c r="G29">
        <v>1.17</v>
      </c>
      <c r="H29">
        <v>2.4597000000000002</v>
      </c>
      <c r="I29">
        <v>46.44</v>
      </c>
      <c r="K29">
        <v>25</v>
      </c>
      <c r="L29">
        <v>1.0065999999999999</v>
      </c>
      <c r="M29">
        <v>97.5</v>
      </c>
      <c r="N29">
        <v>28.023</v>
      </c>
      <c r="O29">
        <v>350.76</v>
      </c>
      <c r="P29">
        <v>7.66</v>
      </c>
      <c r="Q29">
        <v>2.6852999999999998</v>
      </c>
      <c r="R29">
        <v>12.92</v>
      </c>
      <c r="T29">
        <v>89.308000000000007</v>
      </c>
      <c r="U29">
        <v>4.2821999999999996</v>
      </c>
      <c r="V29">
        <f t="shared" si="1"/>
        <v>0.44843093537340706</v>
      </c>
      <c r="W29">
        <v>90.481999999999999</v>
      </c>
      <c r="X29">
        <v>17</v>
      </c>
      <c r="Y29">
        <f t="shared" si="2"/>
        <v>89.89500000000001</v>
      </c>
      <c r="Z29">
        <f t="shared" si="3"/>
        <v>0.83014336111300135</v>
      </c>
    </row>
    <row r="30" spans="1:26" x14ac:dyDescent="0.2">
      <c r="A30">
        <v>26</v>
      </c>
      <c r="B30">
        <v>1.0068999999999999</v>
      </c>
      <c r="C30">
        <v>83.491</v>
      </c>
      <c r="D30">
        <v>3.3860000000000001</v>
      </c>
      <c r="E30">
        <f t="shared" si="0"/>
        <v>0.35458109083516803</v>
      </c>
      <c r="F30">
        <v>2485.8000000000002</v>
      </c>
      <c r="G30">
        <v>0.92500000000000004</v>
      </c>
      <c r="H30">
        <v>2.2995000000000001</v>
      </c>
      <c r="I30">
        <v>54.49</v>
      </c>
      <c r="K30">
        <v>26</v>
      </c>
      <c r="L30">
        <v>1.0069999999999999</v>
      </c>
      <c r="M30">
        <v>102.05</v>
      </c>
      <c r="N30">
        <v>35.44</v>
      </c>
      <c r="O30">
        <v>290.29000000000002</v>
      </c>
      <c r="P30">
        <v>9.68</v>
      </c>
      <c r="Q30">
        <v>2.8106</v>
      </c>
      <c r="R30">
        <v>11.02</v>
      </c>
      <c r="T30">
        <v>83.491</v>
      </c>
      <c r="U30">
        <v>3.3860000000000001</v>
      </c>
      <c r="V30">
        <f t="shared" si="1"/>
        <v>0.35458109083516803</v>
      </c>
      <c r="W30">
        <v>86.744</v>
      </c>
      <c r="X30">
        <v>16</v>
      </c>
      <c r="Y30">
        <f t="shared" si="2"/>
        <v>85.117500000000007</v>
      </c>
      <c r="Z30">
        <f t="shared" si="3"/>
        <v>2.3002183591998393</v>
      </c>
    </row>
    <row r="31" spans="1:26" x14ac:dyDescent="0.2">
      <c r="A31">
        <v>27</v>
      </c>
      <c r="B31">
        <v>1.0067999999999999</v>
      </c>
      <c r="C31">
        <v>80.311999999999998</v>
      </c>
      <c r="D31">
        <v>2.6772999999999998</v>
      </c>
      <c r="E31">
        <f t="shared" si="0"/>
        <v>0.28036620038186505</v>
      </c>
      <c r="F31">
        <v>3024</v>
      </c>
      <c r="G31">
        <v>0.73099999999999998</v>
      </c>
      <c r="H31">
        <v>2.2119</v>
      </c>
      <c r="I31">
        <v>63.94</v>
      </c>
      <c r="K31">
        <v>27</v>
      </c>
      <c r="L31">
        <v>1.0066999999999999</v>
      </c>
      <c r="M31">
        <v>109.01</v>
      </c>
      <c r="N31">
        <v>44.819000000000003</v>
      </c>
      <c r="O31">
        <v>245.2</v>
      </c>
      <c r="P31">
        <v>12.2</v>
      </c>
      <c r="Q31">
        <v>3.0023</v>
      </c>
      <c r="R31">
        <v>9.3819999999999997</v>
      </c>
      <c r="T31">
        <v>80.311999999999998</v>
      </c>
      <c r="U31">
        <v>2.6772999999999998</v>
      </c>
      <c r="V31">
        <f t="shared" si="1"/>
        <v>0.28036620038186505</v>
      </c>
      <c r="W31">
        <v>83.655000000000001</v>
      </c>
      <c r="X31">
        <v>15</v>
      </c>
      <c r="Y31">
        <f t="shared" si="2"/>
        <v>81.983499999999992</v>
      </c>
      <c r="Z31">
        <f t="shared" si="3"/>
        <v>2.3638579695066309</v>
      </c>
    </row>
    <row r="32" spans="1:26" x14ac:dyDescent="0.2">
      <c r="A32">
        <v>28</v>
      </c>
      <c r="B32">
        <v>1.0066999999999999</v>
      </c>
      <c r="C32">
        <v>74.575000000000003</v>
      </c>
      <c r="D32">
        <v>2.117</v>
      </c>
      <c r="E32">
        <f t="shared" si="0"/>
        <v>0.22169172158831973</v>
      </c>
      <c r="F32">
        <v>3551.2</v>
      </c>
      <c r="G32">
        <v>0.57799999999999996</v>
      </c>
      <c r="H32">
        <v>2.0539000000000001</v>
      </c>
      <c r="I32">
        <v>75.03</v>
      </c>
      <c r="K32">
        <v>28</v>
      </c>
      <c r="L32">
        <v>1.0069999999999999</v>
      </c>
      <c r="M32">
        <v>111.18</v>
      </c>
      <c r="N32">
        <v>56.682000000000002</v>
      </c>
      <c r="O32">
        <v>197.74</v>
      </c>
      <c r="P32">
        <v>15.5</v>
      </c>
      <c r="Q32">
        <v>3.0621</v>
      </c>
      <c r="R32">
        <v>8.0030000000000001</v>
      </c>
      <c r="T32">
        <v>74.575000000000003</v>
      </c>
      <c r="U32">
        <v>2.117</v>
      </c>
      <c r="V32">
        <f t="shared" si="1"/>
        <v>0.22169172158831973</v>
      </c>
      <c r="W32">
        <v>78.417000000000002</v>
      </c>
      <c r="X32">
        <v>14</v>
      </c>
      <c r="Y32">
        <f t="shared" si="2"/>
        <v>76.496000000000009</v>
      </c>
      <c r="Z32">
        <f t="shared" si="3"/>
        <v>2.7167042533187149</v>
      </c>
    </row>
    <row r="33" spans="1:26" x14ac:dyDescent="0.2">
      <c r="A33">
        <v>29</v>
      </c>
      <c r="B33">
        <v>1.0066999999999999</v>
      </c>
      <c r="C33">
        <v>66.343000000000004</v>
      </c>
      <c r="D33">
        <v>1.6738999999999999</v>
      </c>
      <c r="E33">
        <f t="shared" si="0"/>
        <v>0.17529039809479849</v>
      </c>
      <c r="F33">
        <v>3995.5</v>
      </c>
      <c r="G33">
        <v>0.45700000000000002</v>
      </c>
      <c r="H33">
        <v>1.8271999999999999</v>
      </c>
      <c r="I33" s="1">
        <v>88.05</v>
      </c>
      <c r="K33">
        <v>29</v>
      </c>
      <c r="L33">
        <v>1.0066999999999999</v>
      </c>
      <c r="M33">
        <v>110.36</v>
      </c>
      <c r="N33">
        <v>71.683000000000007</v>
      </c>
      <c r="O33">
        <v>155.21</v>
      </c>
      <c r="P33">
        <v>19.600000000000001</v>
      </c>
      <c r="Q33">
        <v>3.0396000000000001</v>
      </c>
      <c r="R33">
        <v>6.8209999999999997</v>
      </c>
      <c r="T33">
        <v>66.343000000000004</v>
      </c>
      <c r="U33">
        <v>1.6738999999999999</v>
      </c>
      <c r="V33">
        <f t="shared" si="1"/>
        <v>0.17529039809479849</v>
      </c>
      <c r="W33">
        <v>67.628</v>
      </c>
      <c r="X33">
        <v>13</v>
      </c>
      <c r="Y33">
        <f t="shared" si="2"/>
        <v>66.985500000000002</v>
      </c>
      <c r="Z33">
        <f t="shared" si="3"/>
        <v>0.90863221382471115</v>
      </c>
    </row>
    <row r="34" spans="1:26" x14ac:dyDescent="0.2">
      <c r="A34">
        <v>30</v>
      </c>
      <c r="B34">
        <v>1.0066999999999999</v>
      </c>
      <c r="C34">
        <v>58.375</v>
      </c>
      <c r="D34">
        <v>1.3236000000000001</v>
      </c>
      <c r="E34">
        <f t="shared" si="0"/>
        <v>0.13860706787638169</v>
      </c>
      <c r="F34">
        <v>4446.2</v>
      </c>
      <c r="G34">
        <v>0.36199999999999999</v>
      </c>
      <c r="H34">
        <v>1.6077999999999999</v>
      </c>
      <c r="I34" s="1">
        <v>103.3</v>
      </c>
      <c r="K34">
        <v>30</v>
      </c>
      <c r="L34">
        <v>1.0067999999999999</v>
      </c>
      <c r="M34">
        <v>110.15</v>
      </c>
      <c r="N34">
        <v>90.656999999999996</v>
      </c>
      <c r="O34">
        <v>122.49</v>
      </c>
      <c r="P34">
        <v>24.8</v>
      </c>
      <c r="Q34">
        <v>3.0337000000000001</v>
      </c>
      <c r="R34">
        <v>5.8170000000000002</v>
      </c>
      <c r="T34">
        <v>58.375</v>
      </c>
      <c r="U34">
        <v>1.3236000000000001</v>
      </c>
      <c r="V34">
        <f t="shared" si="1"/>
        <v>0.13860706787638169</v>
      </c>
      <c r="W34">
        <v>59.725000000000001</v>
      </c>
      <c r="X34">
        <v>12</v>
      </c>
      <c r="Y34">
        <f t="shared" si="2"/>
        <v>59.05</v>
      </c>
      <c r="Z34">
        <f t="shared" si="3"/>
        <v>0.95459415460184016</v>
      </c>
    </row>
    <row r="35" spans="1:26" x14ac:dyDescent="0.2">
      <c r="A35">
        <v>31</v>
      </c>
      <c r="B35">
        <v>1.0065</v>
      </c>
      <c r="C35">
        <v>53.231000000000002</v>
      </c>
      <c r="D35">
        <v>1.0466</v>
      </c>
      <c r="E35">
        <f t="shared" si="0"/>
        <v>0.10959969570823591</v>
      </c>
      <c r="F35">
        <v>5127.3999999999996</v>
      </c>
      <c r="G35">
        <v>0.28599999999999998</v>
      </c>
      <c r="H35">
        <v>1.4661</v>
      </c>
      <c r="I35" s="1">
        <v>121.2</v>
      </c>
      <c r="K35">
        <v>31</v>
      </c>
      <c r="L35">
        <v>1.0069999999999999</v>
      </c>
      <c r="M35">
        <v>110.24</v>
      </c>
      <c r="N35">
        <v>114.65</v>
      </c>
      <c r="O35">
        <v>96.93</v>
      </c>
      <c r="P35">
        <v>31.3</v>
      </c>
      <c r="Q35">
        <v>3.0362</v>
      </c>
      <c r="R35">
        <v>4.9539999999999997</v>
      </c>
      <c r="T35">
        <v>53.231000000000002</v>
      </c>
      <c r="U35">
        <v>1.0466</v>
      </c>
      <c r="V35">
        <f t="shared" si="1"/>
        <v>0.10959969570823591</v>
      </c>
      <c r="W35">
        <v>52.386000000000003</v>
      </c>
      <c r="X35">
        <v>11</v>
      </c>
      <c r="Y35">
        <f t="shared" si="2"/>
        <v>52.808500000000002</v>
      </c>
      <c r="Z35">
        <f t="shared" si="3"/>
        <v>0.5975052301026319</v>
      </c>
    </row>
    <row r="36" spans="1:26" x14ac:dyDescent="0.2">
      <c r="A36">
        <v>32</v>
      </c>
      <c r="B36">
        <v>1.0065999999999999</v>
      </c>
      <c r="C36">
        <v>44.475999999999999</v>
      </c>
      <c r="D36">
        <v>0.82752999999999999</v>
      </c>
      <c r="E36">
        <f t="shared" si="0"/>
        <v>8.6658738954172046E-2</v>
      </c>
      <c r="F36">
        <v>5418.2</v>
      </c>
      <c r="G36">
        <v>0.22600000000000001</v>
      </c>
      <c r="H36">
        <v>1.2249000000000001</v>
      </c>
      <c r="I36" s="1">
        <v>142.30000000000001</v>
      </c>
      <c r="K36">
        <v>32</v>
      </c>
      <c r="L36">
        <v>1.0067999999999999</v>
      </c>
      <c r="M36">
        <v>117.7</v>
      </c>
      <c r="N36">
        <v>145</v>
      </c>
      <c r="O36">
        <v>81.828999999999994</v>
      </c>
      <c r="P36">
        <v>39.6</v>
      </c>
      <c r="Q36">
        <v>3.2414999999999998</v>
      </c>
      <c r="R36">
        <v>4.2080000000000002</v>
      </c>
      <c r="T36">
        <v>44.475999999999999</v>
      </c>
      <c r="U36">
        <v>0.82752999999999999</v>
      </c>
      <c r="V36">
        <f t="shared" si="1"/>
        <v>8.6658738954172046E-2</v>
      </c>
      <c r="W36">
        <v>44.673000000000002</v>
      </c>
      <c r="X36">
        <v>10</v>
      </c>
      <c r="Y36">
        <f t="shared" si="2"/>
        <v>44.5745</v>
      </c>
      <c r="Z36">
        <f t="shared" si="3"/>
        <v>0.13930003589375178</v>
      </c>
    </row>
    <row r="37" spans="1:26" x14ac:dyDescent="0.2">
      <c r="A37">
        <v>33</v>
      </c>
      <c r="B37">
        <v>1.0067999999999999</v>
      </c>
      <c r="C37">
        <v>38.601999999999997</v>
      </c>
      <c r="D37">
        <v>0.65434999999999999</v>
      </c>
      <c r="E37">
        <f t="shared" si="0"/>
        <v>6.852337176254937E-2</v>
      </c>
      <c r="F37">
        <v>5947.2</v>
      </c>
      <c r="G37">
        <v>0.17899999999999999</v>
      </c>
      <c r="H37">
        <v>1.0631999999999999</v>
      </c>
      <c r="I37" s="1">
        <v>166.9</v>
      </c>
      <c r="K37">
        <v>33</v>
      </c>
      <c r="L37">
        <v>1.0065999999999999</v>
      </c>
      <c r="M37">
        <v>143.31</v>
      </c>
      <c r="N37">
        <v>183.37</v>
      </c>
      <c r="O37">
        <v>78.784000000000006</v>
      </c>
      <c r="P37">
        <v>50.1</v>
      </c>
      <c r="Q37">
        <v>3.9468999999999999</v>
      </c>
      <c r="R37">
        <v>3.593</v>
      </c>
      <c r="T37">
        <v>38.601999999999997</v>
      </c>
      <c r="U37">
        <v>0.65434999999999999</v>
      </c>
      <c r="V37">
        <f t="shared" si="1"/>
        <v>6.852337176254937E-2</v>
      </c>
      <c r="W37">
        <v>38.453000000000003</v>
      </c>
      <c r="X37">
        <v>9</v>
      </c>
      <c r="Y37">
        <f t="shared" si="2"/>
        <v>38.527500000000003</v>
      </c>
      <c r="Z37">
        <f t="shared" si="3"/>
        <v>0.1053589103967912</v>
      </c>
    </row>
    <row r="38" spans="1:26" x14ac:dyDescent="0.2">
      <c r="A38">
        <v>34</v>
      </c>
      <c r="B38">
        <v>1.0067999999999999</v>
      </c>
      <c r="C38">
        <v>32.811</v>
      </c>
      <c r="D38">
        <v>0.51741000000000004</v>
      </c>
      <c r="E38">
        <f t="shared" si="0"/>
        <v>5.4183048496463167E-2</v>
      </c>
      <c r="F38">
        <v>6392.9</v>
      </c>
      <c r="G38">
        <v>0.14099999999999999</v>
      </c>
      <c r="H38">
        <v>0.90366999999999997</v>
      </c>
      <c r="I38" s="1">
        <v>195.9</v>
      </c>
      <c r="K38">
        <v>34</v>
      </c>
      <c r="L38">
        <v>1.0065</v>
      </c>
      <c r="M38">
        <v>202.15</v>
      </c>
      <c r="N38">
        <v>231.91</v>
      </c>
      <c r="O38">
        <v>87.873000000000005</v>
      </c>
      <c r="P38">
        <v>63.4</v>
      </c>
      <c r="Q38">
        <v>5.5674999999999999</v>
      </c>
      <c r="R38">
        <v>3.0539999999999998</v>
      </c>
      <c r="T38">
        <v>32.811</v>
      </c>
      <c r="U38">
        <v>0.51741000000000004</v>
      </c>
      <c r="V38">
        <f t="shared" si="1"/>
        <v>5.4183048496463167E-2</v>
      </c>
      <c r="W38">
        <v>33.335000000000001</v>
      </c>
      <c r="X38">
        <v>8</v>
      </c>
      <c r="Y38">
        <f t="shared" si="2"/>
        <v>33.073</v>
      </c>
      <c r="Z38">
        <f t="shared" si="3"/>
        <v>0.37052395334175153</v>
      </c>
    </row>
    <row r="39" spans="1:26" x14ac:dyDescent="0.2">
      <c r="A39">
        <v>35</v>
      </c>
      <c r="B39">
        <v>1.0067999999999999</v>
      </c>
      <c r="C39">
        <v>28.175000000000001</v>
      </c>
      <c r="D39">
        <v>0.40910000000000002</v>
      </c>
      <c r="E39">
        <f t="shared" si="0"/>
        <v>4.2840851819452817E-2</v>
      </c>
      <c r="F39">
        <v>6943</v>
      </c>
      <c r="G39">
        <v>0.112</v>
      </c>
      <c r="H39" s="1">
        <v>0.77598999999999996</v>
      </c>
      <c r="I39" s="1">
        <v>229.8</v>
      </c>
      <c r="K39">
        <v>35</v>
      </c>
      <c r="L39">
        <v>1.0073000000000001</v>
      </c>
      <c r="M39">
        <v>283.8</v>
      </c>
      <c r="N39">
        <v>293.3</v>
      </c>
      <c r="O39">
        <v>97.549000000000007</v>
      </c>
      <c r="P39">
        <v>80.099999999999994</v>
      </c>
      <c r="Q39">
        <v>7.8163999999999998</v>
      </c>
      <c r="R39">
        <v>2.6019999999999999</v>
      </c>
      <c r="T39">
        <v>28.175000000000001</v>
      </c>
      <c r="U39">
        <v>0.40910000000000002</v>
      </c>
      <c r="V39">
        <f t="shared" si="1"/>
        <v>4.2840851819452817E-2</v>
      </c>
      <c r="W39">
        <v>29.33</v>
      </c>
      <c r="X39">
        <v>7</v>
      </c>
      <c r="Y39">
        <f t="shared" si="2"/>
        <v>28.752499999999998</v>
      </c>
      <c r="Z39">
        <f t="shared" si="3"/>
        <v>0.81670833227046069</v>
      </c>
    </row>
    <row r="40" spans="1:26" x14ac:dyDescent="0.2">
      <c r="A40">
        <v>36</v>
      </c>
      <c r="B40">
        <v>1.0067999999999999</v>
      </c>
      <c r="C40">
        <v>23.509</v>
      </c>
      <c r="D40">
        <v>0.32347999999999999</v>
      </c>
      <c r="E40">
        <f t="shared" si="0"/>
        <v>3.3874746386107539E-2</v>
      </c>
      <c r="F40">
        <v>7326.7</v>
      </c>
      <c r="G40">
        <v>8.8400000000000006E-2</v>
      </c>
      <c r="H40" s="1">
        <v>0.64748000000000006</v>
      </c>
      <c r="I40" s="1">
        <v>269.7</v>
      </c>
      <c r="K40">
        <v>36</v>
      </c>
      <c r="L40">
        <v>1.0065999999999999</v>
      </c>
      <c r="M40">
        <v>446.14</v>
      </c>
      <c r="N40">
        <v>370.92</v>
      </c>
      <c r="O40">
        <v>121.26</v>
      </c>
      <c r="P40">
        <v>101</v>
      </c>
      <c r="Q40">
        <v>12.287000000000001</v>
      </c>
      <c r="R40">
        <v>2.226</v>
      </c>
      <c r="T40">
        <v>23.509</v>
      </c>
      <c r="U40">
        <v>0.32347999999999999</v>
      </c>
      <c r="V40">
        <f t="shared" si="1"/>
        <v>3.3874746386107539E-2</v>
      </c>
      <c r="W40">
        <v>23.873000000000001</v>
      </c>
      <c r="X40">
        <v>6</v>
      </c>
      <c r="Y40">
        <f t="shared" si="2"/>
        <v>23.691000000000003</v>
      </c>
      <c r="Z40">
        <f t="shared" si="3"/>
        <v>0.25738686835190383</v>
      </c>
    </row>
    <row r="41" spans="1:26" x14ac:dyDescent="0.2">
      <c r="A41">
        <v>37</v>
      </c>
      <c r="B41">
        <v>1.0067999999999999</v>
      </c>
      <c r="C41">
        <v>19.224</v>
      </c>
      <c r="D41">
        <v>0.25578000000000001</v>
      </c>
      <c r="E41">
        <f t="shared" si="0"/>
        <v>2.6785218964506578E-2</v>
      </c>
      <c r="F41">
        <v>7576.7</v>
      </c>
      <c r="G41">
        <v>6.9900000000000004E-2</v>
      </c>
      <c r="H41" s="1">
        <v>0.52944999999999998</v>
      </c>
      <c r="I41" s="1">
        <v>316.5</v>
      </c>
      <c r="K41">
        <v>37</v>
      </c>
      <c r="L41">
        <v>1.0075000000000001</v>
      </c>
      <c r="M41">
        <v>857.4</v>
      </c>
      <c r="N41">
        <v>469.08</v>
      </c>
      <c r="O41">
        <v>184.27</v>
      </c>
      <c r="P41">
        <v>128</v>
      </c>
      <c r="Q41">
        <v>23.614000000000001</v>
      </c>
      <c r="R41">
        <v>1.889</v>
      </c>
      <c r="T41">
        <v>19.224</v>
      </c>
      <c r="U41">
        <v>0.25578000000000001</v>
      </c>
      <c r="V41">
        <f t="shared" si="1"/>
        <v>2.6785218964506578E-2</v>
      </c>
      <c r="W41">
        <v>19.983000000000001</v>
      </c>
      <c r="X41">
        <v>5</v>
      </c>
      <c r="Y41">
        <f t="shared" si="2"/>
        <v>19.6035</v>
      </c>
      <c r="Z41">
        <f t="shared" si="3"/>
        <v>0.53669404692058986</v>
      </c>
    </row>
    <row r="42" spans="1:26" x14ac:dyDescent="0.2">
      <c r="A42">
        <v>38</v>
      </c>
      <c r="B42">
        <v>1.0067999999999999</v>
      </c>
      <c r="C42">
        <v>16.536000000000001</v>
      </c>
      <c r="D42">
        <v>0.20222999999999999</v>
      </c>
      <c r="E42">
        <f t="shared" si="0"/>
        <v>2.1177476077848794E-2</v>
      </c>
      <c r="F42">
        <v>8242.9</v>
      </c>
      <c r="G42">
        <v>5.5199999999999999E-2</v>
      </c>
      <c r="H42" s="1">
        <v>0.45541999999999999</v>
      </c>
      <c r="I42" s="1">
        <v>371.4</v>
      </c>
      <c r="K42">
        <v>38</v>
      </c>
      <c r="L42">
        <v>1.0064</v>
      </c>
      <c r="M42">
        <v>1403.6</v>
      </c>
      <c r="N42">
        <v>593.22</v>
      </c>
      <c r="O42">
        <v>238.53</v>
      </c>
      <c r="P42">
        <v>162</v>
      </c>
      <c r="Q42">
        <v>38.658000000000001</v>
      </c>
      <c r="R42">
        <v>1.625</v>
      </c>
      <c r="T42">
        <v>16.536000000000001</v>
      </c>
      <c r="U42">
        <v>0.20222999999999999</v>
      </c>
      <c r="V42">
        <f t="shared" si="1"/>
        <v>2.1177476077848794E-2</v>
      </c>
      <c r="W42">
        <v>17.007999999999999</v>
      </c>
      <c r="X42">
        <v>4</v>
      </c>
      <c r="Y42">
        <f t="shared" si="2"/>
        <v>16.771999999999998</v>
      </c>
      <c r="Z42">
        <f t="shared" si="3"/>
        <v>0.33375440072004886</v>
      </c>
    </row>
    <row r="43" spans="1:26" x14ac:dyDescent="0.2">
      <c r="A43">
        <v>39</v>
      </c>
      <c r="B43">
        <v>1.0067999999999999</v>
      </c>
      <c r="C43">
        <v>13.34</v>
      </c>
      <c r="D43">
        <v>0.15991</v>
      </c>
      <c r="E43">
        <f t="shared" si="0"/>
        <v>1.6745736041184792E-2</v>
      </c>
      <c r="F43">
        <v>8410.1</v>
      </c>
      <c r="G43" s="1">
        <v>4.3700000000000003E-2</v>
      </c>
      <c r="H43" s="1">
        <v>0.3674</v>
      </c>
      <c r="I43" s="1">
        <v>435.8</v>
      </c>
      <c r="K43">
        <v>39</v>
      </c>
      <c r="L43">
        <v>1.0071000000000001</v>
      </c>
      <c r="M43">
        <v>2210.3000000000002</v>
      </c>
      <c r="N43">
        <v>750.25</v>
      </c>
      <c r="O43">
        <v>297</v>
      </c>
      <c r="P43">
        <v>205</v>
      </c>
      <c r="Q43">
        <v>60.875999999999998</v>
      </c>
      <c r="R43">
        <v>1.38</v>
      </c>
      <c r="T43">
        <v>13.34</v>
      </c>
      <c r="U43">
        <v>0.15991</v>
      </c>
      <c r="V43">
        <f t="shared" si="1"/>
        <v>1.6745736041184792E-2</v>
      </c>
      <c r="W43">
        <v>13.352</v>
      </c>
      <c r="X43">
        <v>3</v>
      </c>
      <c r="Y43">
        <f t="shared" si="2"/>
        <v>13.346</v>
      </c>
      <c r="Z43">
        <f t="shared" si="3"/>
        <v>8.4852813742388924E-3</v>
      </c>
    </row>
    <row r="44" spans="1:26" x14ac:dyDescent="0.2">
      <c r="A44">
        <v>40</v>
      </c>
      <c r="B44">
        <v>1.0067999999999999</v>
      </c>
      <c r="C44">
        <v>10.92</v>
      </c>
      <c r="D44">
        <v>0.12642999999999999</v>
      </c>
      <c r="E44">
        <f t="shared" si="0"/>
        <v>1.3239718639778584E-2</v>
      </c>
      <c r="F44">
        <v>8707</v>
      </c>
      <c r="G44" s="1">
        <v>3.4500000000000003E-2</v>
      </c>
      <c r="H44" s="1">
        <v>0.30075000000000002</v>
      </c>
      <c r="I44" s="1">
        <v>511.3</v>
      </c>
      <c r="K44">
        <v>40</v>
      </c>
      <c r="L44">
        <v>1.0064</v>
      </c>
      <c r="M44">
        <v>3222.2</v>
      </c>
      <c r="N44">
        <v>948.82</v>
      </c>
      <c r="O44">
        <v>342.36</v>
      </c>
      <c r="P44">
        <v>259</v>
      </c>
      <c r="Q44">
        <v>88.745000000000005</v>
      </c>
      <c r="R44">
        <v>1.1779999999999999</v>
      </c>
      <c r="T44">
        <v>10.92</v>
      </c>
      <c r="U44">
        <v>0.12642999999999999</v>
      </c>
      <c r="V44">
        <f t="shared" si="1"/>
        <v>1.3239718639778584E-2</v>
      </c>
      <c r="W44">
        <v>10.95</v>
      </c>
      <c r="X44">
        <v>2</v>
      </c>
      <c r="Y44">
        <f t="shared" si="2"/>
        <v>10.934999999999999</v>
      </c>
      <c r="Z44">
        <f t="shared" si="3"/>
        <v>2.1213203435595972E-2</v>
      </c>
    </row>
    <row r="45" spans="1:26" x14ac:dyDescent="0.2">
      <c r="A45">
        <v>41</v>
      </c>
      <c r="B45">
        <v>1.0067999999999999</v>
      </c>
      <c r="C45">
        <v>8.9841999999999995</v>
      </c>
      <c r="D45">
        <v>9.9962999999999996E-2</v>
      </c>
      <c r="E45">
        <f t="shared" si="0"/>
        <v>1.0468100881026548E-2</v>
      </c>
      <c r="F45">
        <v>9060.5</v>
      </c>
      <c r="G45" s="1">
        <v>2.7300000000000001E-2</v>
      </c>
      <c r="H45" s="1">
        <v>0.24743999999999999</v>
      </c>
      <c r="I45" s="1">
        <v>600</v>
      </c>
      <c r="K45">
        <v>41</v>
      </c>
      <c r="L45">
        <v>1.0063</v>
      </c>
      <c r="M45">
        <v>4408.8</v>
      </c>
      <c r="N45">
        <v>1200</v>
      </c>
      <c r="O45">
        <v>370.39</v>
      </c>
      <c r="P45">
        <v>328</v>
      </c>
      <c r="Q45">
        <v>121.42</v>
      </c>
      <c r="R45">
        <v>0.99509999999999998</v>
      </c>
      <c r="T45">
        <v>8.9841999999999995</v>
      </c>
      <c r="U45">
        <v>9.9962999999999996E-2</v>
      </c>
      <c r="V45">
        <f t="shared" si="1"/>
        <v>1.0468100881026548E-2</v>
      </c>
      <c r="W45">
        <v>8.4238999999999997</v>
      </c>
      <c r="X45">
        <v>1</v>
      </c>
      <c r="Y45">
        <f t="shared" si="2"/>
        <v>8.7040499999999987</v>
      </c>
      <c r="Z45">
        <f t="shared" si="3"/>
        <v>0.39619192949882243</v>
      </c>
    </row>
  </sheetData>
  <sortState xmlns:xlrd2="http://schemas.microsoft.com/office/spreadsheetml/2017/richdata2" ref="W5:X45">
    <sortCondition descending="1" ref="X5:X4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FC5E-F550-4442-AA62-74CCE92FD8DF}">
  <dimension ref="A1:Z45"/>
  <sheetViews>
    <sheetView topLeftCell="Q18" workbookViewId="0">
      <selection activeCell="E1" sqref="E1:E1048576"/>
    </sheetView>
  </sheetViews>
  <sheetFormatPr baseColWidth="10" defaultColWidth="8.83203125" defaultRowHeight="15" x14ac:dyDescent="0.2"/>
  <cols>
    <col min="5" max="8" width="20.1640625" bestFit="1" customWidth="1"/>
    <col min="9" max="9" width="22" bestFit="1" customWidth="1"/>
    <col min="18" max="18" width="22" bestFit="1" customWidth="1"/>
    <col min="20" max="20" width="7" bestFit="1" customWidth="1"/>
    <col min="21" max="21" width="18.33203125" bestFit="1" customWidth="1"/>
    <col min="22" max="22" width="20.1640625" bestFit="1" customWidth="1"/>
    <col min="25" max="25" width="10.6640625" bestFit="1" customWidth="1"/>
  </cols>
  <sheetData>
    <row r="1" spans="1:26" x14ac:dyDescent="0.2">
      <c r="A1" t="s">
        <v>18</v>
      </c>
      <c r="K1" t="s">
        <v>19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16</v>
      </c>
      <c r="T2" t="s">
        <v>2</v>
      </c>
      <c r="U2" t="s">
        <v>3</v>
      </c>
      <c r="V2" t="s">
        <v>4</v>
      </c>
      <c r="W2" t="s">
        <v>19</v>
      </c>
      <c r="Y2" s="2" t="s">
        <v>20</v>
      </c>
      <c r="Z2" s="2" t="s">
        <v>22</v>
      </c>
    </row>
    <row r="3" spans="1:26" x14ac:dyDescent="0.2">
      <c r="B3" t="s">
        <v>8</v>
      </c>
      <c r="D3" t="s">
        <v>8</v>
      </c>
      <c r="F3" t="s">
        <v>8</v>
      </c>
      <c r="G3" t="s">
        <v>8</v>
      </c>
      <c r="L3" t="s">
        <v>8</v>
      </c>
      <c r="N3" t="s">
        <v>8</v>
      </c>
      <c r="O3" t="s">
        <v>8</v>
      </c>
      <c r="P3" t="s">
        <v>8</v>
      </c>
      <c r="U3" t="s">
        <v>8</v>
      </c>
    </row>
    <row r="4" spans="1:26" x14ac:dyDescent="0.2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17</v>
      </c>
      <c r="L4" t="s">
        <v>9</v>
      </c>
      <c r="M4" t="s">
        <v>10</v>
      </c>
      <c r="N4" t="s">
        <v>11</v>
      </c>
      <c r="O4" t="s">
        <v>13</v>
      </c>
      <c r="P4" t="s">
        <v>14</v>
      </c>
      <c r="Q4" t="s">
        <v>15</v>
      </c>
      <c r="R4" t="s">
        <v>17</v>
      </c>
      <c r="T4" t="s">
        <v>10</v>
      </c>
      <c r="U4" t="s">
        <v>11</v>
      </c>
      <c r="V4" t="s">
        <v>12</v>
      </c>
      <c r="W4" t="s">
        <v>19</v>
      </c>
      <c r="X4" t="s">
        <v>21</v>
      </c>
    </row>
    <row r="5" spans="1:26" x14ac:dyDescent="0.2">
      <c r="A5">
        <v>1</v>
      </c>
      <c r="B5">
        <v>1.2635000000000001</v>
      </c>
      <c r="C5">
        <v>4452.2</v>
      </c>
      <c r="D5">
        <v>1200</v>
      </c>
      <c r="E5">
        <f>2*PI()*D5/60</f>
        <v>125.66370614359172</v>
      </c>
      <c r="F5">
        <v>374.04</v>
      </c>
      <c r="G5">
        <v>328</v>
      </c>
      <c r="H5">
        <v>122.62</v>
      </c>
      <c r="I5">
        <v>1</v>
      </c>
      <c r="K5">
        <v>1</v>
      </c>
      <c r="L5">
        <v>1.2637</v>
      </c>
      <c r="M5">
        <v>4.0838000000000001</v>
      </c>
      <c r="N5">
        <v>9.9968000000000001E-2</v>
      </c>
      <c r="O5" s="1">
        <v>4118.2</v>
      </c>
      <c r="P5">
        <v>2.7300000000000001E-2</v>
      </c>
      <c r="Q5">
        <v>0.11247</v>
      </c>
      <c r="R5">
        <v>600</v>
      </c>
      <c r="T5">
        <v>4452.2</v>
      </c>
      <c r="U5">
        <v>1200</v>
      </c>
      <c r="V5">
        <f>2*PI()*U5/60</f>
        <v>125.66370614359172</v>
      </c>
      <c r="W5">
        <v>4093</v>
      </c>
      <c r="X5">
        <v>1</v>
      </c>
      <c r="Y5">
        <f>AVERAGE(T5,W5)</f>
        <v>4272.6000000000004</v>
      </c>
      <c r="Z5">
        <f>STDEV(T5,W5)</f>
        <v>253.99275580220774</v>
      </c>
    </row>
    <row r="6" spans="1:26" x14ac:dyDescent="0.2">
      <c r="A6">
        <v>2</v>
      </c>
      <c r="B6">
        <v>1.2629999999999999</v>
      </c>
      <c r="C6">
        <v>3218.9</v>
      </c>
      <c r="D6">
        <v>948.85</v>
      </c>
      <c r="E6">
        <f t="shared" ref="E6:E45" si="0">2*PI()*D6/60</f>
        <v>99.363339645289173</v>
      </c>
      <c r="F6">
        <v>342</v>
      </c>
      <c r="G6">
        <v>259</v>
      </c>
      <c r="H6">
        <v>88.655000000000001</v>
      </c>
      <c r="I6">
        <v>1.1739999999999999</v>
      </c>
      <c r="K6">
        <v>2</v>
      </c>
      <c r="L6">
        <v>1.2636000000000001</v>
      </c>
      <c r="M6">
        <v>5.2606999999999999</v>
      </c>
      <c r="N6">
        <v>0.12642</v>
      </c>
      <c r="O6" s="1">
        <v>4195.2</v>
      </c>
      <c r="P6">
        <v>3.4500000000000003E-2</v>
      </c>
      <c r="Q6">
        <v>0.14488999999999999</v>
      </c>
      <c r="R6">
        <v>511.3</v>
      </c>
      <c r="T6">
        <v>3218.9</v>
      </c>
      <c r="U6">
        <v>948.85</v>
      </c>
      <c r="V6">
        <f t="shared" ref="V6:V45" si="1">2*PI()*U6/60</f>
        <v>99.363339645289173</v>
      </c>
      <c r="W6">
        <v>3013.8</v>
      </c>
      <c r="X6">
        <v>2</v>
      </c>
      <c r="Y6">
        <f t="shared" ref="Y6:Y45" si="2">AVERAGE(T6,W6)</f>
        <v>3116.3500000000004</v>
      </c>
      <c r="Z6">
        <f t="shared" ref="Z6:Z45" si="3">STDEV(T6,W6)</f>
        <v>145.02760082136083</v>
      </c>
    </row>
    <row r="7" spans="1:26" x14ac:dyDescent="0.2">
      <c r="A7">
        <v>3</v>
      </c>
      <c r="B7">
        <v>1.2635000000000001</v>
      </c>
      <c r="C7">
        <v>2107.6999999999998</v>
      </c>
      <c r="D7">
        <v>750.23</v>
      </c>
      <c r="E7">
        <f t="shared" si="0"/>
        <v>78.563901883422361</v>
      </c>
      <c r="F7">
        <v>283.22000000000003</v>
      </c>
      <c r="G7">
        <v>205</v>
      </c>
      <c r="H7">
        <v>58.05</v>
      </c>
      <c r="I7">
        <v>1.377</v>
      </c>
      <c r="K7">
        <v>3</v>
      </c>
      <c r="L7">
        <v>1.2636000000000001</v>
      </c>
      <c r="M7">
        <v>6.3906999999999998</v>
      </c>
      <c r="N7">
        <v>0.15989</v>
      </c>
      <c r="O7" s="1">
        <v>4029.4</v>
      </c>
      <c r="P7">
        <v>4.3700000000000003E-2</v>
      </c>
      <c r="Q7">
        <v>0.17601</v>
      </c>
      <c r="R7">
        <v>435.8</v>
      </c>
      <c r="T7">
        <v>2107.6999999999998</v>
      </c>
      <c r="U7">
        <v>750.23</v>
      </c>
      <c r="V7">
        <f t="shared" si="1"/>
        <v>78.563901883422361</v>
      </c>
      <c r="W7">
        <v>2111.6999999999998</v>
      </c>
      <c r="X7">
        <v>3</v>
      </c>
      <c r="Y7">
        <f t="shared" si="2"/>
        <v>2109.6999999999998</v>
      </c>
      <c r="Z7">
        <f t="shared" si="3"/>
        <v>2.8284271247461903</v>
      </c>
    </row>
    <row r="8" spans="1:26" x14ac:dyDescent="0.2">
      <c r="A8">
        <v>4</v>
      </c>
      <c r="B8">
        <v>1.2644</v>
      </c>
      <c r="C8">
        <v>1324.8</v>
      </c>
      <c r="D8">
        <v>593.22</v>
      </c>
      <c r="E8">
        <f t="shared" si="0"/>
        <v>62.121853132084567</v>
      </c>
      <c r="F8">
        <v>225.13</v>
      </c>
      <c r="G8">
        <v>162</v>
      </c>
      <c r="H8">
        <v>36.487000000000002</v>
      </c>
      <c r="I8">
        <v>1.6160000000000001</v>
      </c>
      <c r="K8">
        <v>4</v>
      </c>
      <c r="L8">
        <v>1.2636000000000001</v>
      </c>
      <c r="M8">
        <v>7.7641999999999998</v>
      </c>
      <c r="N8">
        <v>0.20222000000000001</v>
      </c>
      <c r="O8" s="1">
        <v>3870.7</v>
      </c>
      <c r="P8">
        <v>5.5199999999999999E-2</v>
      </c>
      <c r="Q8">
        <v>0.21384</v>
      </c>
      <c r="R8">
        <v>371.3</v>
      </c>
      <c r="T8">
        <v>1324.8</v>
      </c>
      <c r="U8">
        <v>593.22</v>
      </c>
      <c r="V8">
        <f t="shared" si="1"/>
        <v>62.121853132084567</v>
      </c>
      <c r="W8">
        <v>1327.3</v>
      </c>
      <c r="X8">
        <v>4</v>
      </c>
      <c r="Y8">
        <f t="shared" si="2"/>
        <v>1326.05</v>
      </c>
      <c r="Z8">
        <f t="shared" si="3"/>
        <v>1.7677669529663689</v>
      </c>
    </row>
    <row r="9" spans="1:26" x14ac:dyDescent="0.2">
      <c r="A9">
        <v>5</v>
      </c>
      <c r="B9">
        <v>1.2645</v>
      </c>
      <c r="C9">
        <v>710.02</v>
      </c>
      <c r="D9">
        <v>469.04</v>
      </c>
      <c r="E9">
        <f t="shared" si="0"/>
        <v>49.117753941325219</v>
      </c>
      <c r="F9">
        <v>152.61000000000001</v>
      </c>
      <c r="G9">
        <v>128</v>
      </c>
      <c r="H9">
        <v>19.555</v>
      </c>
      <c r="I9">
        <v>1.895</v>
      </c>
      <c r="K9">
        <v>5</v>
      </c>
      <c r="L9">
        <v>1.2637</v>
      </c>
      <c r="M9">
        <v>9.9664000000000001</v>
      </c>
      <c r="N9">
        <v>0.25575999999999999</v>
      </c>
      <c r="O9" s="1">
        <v>3928.3</v>
      </c>
      <c r="P9">
        <v>6.9900000000000004E-2</v>
      </c>
      <c r="Q9">
        <v>0.27449000000000001</v>
      </c>
      <c r="R9">
        <v>316.5</v>
      </c>
      <c r="T9">
        <v>710.02</v>
      </c>
      <c r="U9">
        <v>469.04</v>
      </c>
      <c r="V9">
        <f t="shared" si="1"/>
        <v>49.117753941325219</v>
      </c>
      <c r="W9">
        <v>731.89</v>
      </c>
      <c r="X9">
        <v>5</v>
      </c>
      <c r="Y9">
        <f t="shared" si="2"/>
        <v>720.95499999999993</v>
      </c>
      <c r="Z9">
        <f t="shared" si="3"/>
        <v>15.464425304549797</v>
      </c>
    </row>
    <row r="10" spans="1:26" x14ac:dyDescent="0.2">
      <c r="A10">
        <v>6</v>
      </c>
      <c r="B10">
        <v>1.2641</v>
      </c>
      <c r="C10">
        <v>433.06</v>
      </c>
      <c r="D10">
        <v>370.86</v>
      </c>
      <c r="E10">
        <f t="shared" si="0"/>
        <v>38.836368383677026</v>
      </c>
      <c r="F10">
        <v>117.72</v>
      </c>
      <c r="G10">
        <v>101</v>
      </c>
      <c r="H10">
        <v>11.927</v>
      </c>
      <c r="I10">
        <v>2.2250000000000001</v>
      </c>
      <c r="K10">
        <v>6</v>
      </c>
      <c r="L10">
        <v>1.2636000000000001</v>
      </c>
      <c r="M10">
        <v>11.923</v>
      </c>
      <c r="N10">
        <v>0.32343</v>
      </c>
      <c r="O10" s="1">
        <v>3716.4</v>
      </c>
      <c r="P10">
        <v>8.8400000000000006E-2</v>
      </c>
      <c r="Q10">
        <v>0.32839000000000002</v>
      </c>
      <c r="R10">
        <v>269.7</v>
      </c>
      <c r="T10">
        <v>433.06</v>
      </c>
      <c r="U10">
        <v>370.86</v>
      </c>
      <c r="V10">
        <f t="shared" si="1"/>
        <v>38.836368383677026</v>
      </c>
      <c r="W10">
        <v>416.25</v>
      </c>
      <c r="X10">
        <v>6</v>
      </c>
      <c r="Y10">
        <f t="shared" si="2"/>
        <v>424.65499999999997</v>
      </c>
      <c r="Z10">
        <f t="shared" si="3"/>
        <v>11.886464991745866</v>
      </c>
    </row>
    <row r="11" spans="1:26" x14ac:dyDescent="0.2">
      <c r="A11">
        <v>7</v>
      </c>
      <c r="B11">
        <v>1.2637</v>
      </c>
      <c r="C11">
        <v>283.58999999999997</v>
      </c>
      <c r="D11">
        <v>293.24</v>
      </c>
      <c r="E11">
        <f t="shared" si="0"/>
        <v>30.708020991289029</v>
      </c>
      <c r="F11">
        <v>97.495000000000005</v>
      </c>
      <c r="G11">
        <v>80.099999999999994</v>
      </c>
      <c r="H11">
        <v>7.8105000000000002</v>
      </c>
      <c r="I11">
        <v>2.6110000000000002</v>
      </c>
      <c r="K11">
        <v>7</v>
      </c>
      <c r="L11">
        <v>1.2636000000000001</v>
      </c>
      <c r="M11">
        <v>14.281000000000001</v>
      </c>
      <c r="N11">
        <v>0.40908</v>
      </c>
      <c r="O11" s="1">
        <v>3519.3</v>
      </c>
      <c r="P11">
        <v>0.112</v>
      </c>
      <c r="Q11">
        <v>0.39332</v>
      </c>
      <c r="R11">
        <v>229.9</v>
      </c>
      <c r="T11">
        <v>283.58999999999997</v>
      </c>
      <c r="U11">
        <v>293.24</v>
      </c>
      <c r="V11">
        <f t="shared" si="1"/>
        <v>30.708020991289029</v>
      </c>
      <c r="W11">
        <v>245.49</v>
      </c>
      <c r="X11">
        <v>7</v>
      </c>
      <c r="Y11">
        <f t="shared" si="2"/>
        <v>264.53999999999996</v>
      </c>
      <c r="Z11">
        <f t="shared" si="3"/>
        <v>26.940768363207436</v>
      </c>
    </row>
    <row r="12" spans="1:26" x14ac:dyDescent="0.2">
      <c r="A12">
        <v>8</v>
      </c>
      <c r="B12">
        <v>1.2636000000000001</v>
      </c>
      <c r="C12">
        <v>187.42</v>
      </c>
      <c r="D12">
        <v>231.86</v>
      </c>
      <c r="E12">
        <f t="shared" si="0"/>
        <v>24.280322422044318</v>
      </c>
      <c r="F12">
        <v>81.489999999999995</v>
      </c>
      <c r="G12">
        <v>63.3</v>
      </c>
      <c r="H12">
        <v>5.1619999999999999</v>
      </c>
      <c r="I12">
        <v>3.0630000000000002</v>
      </c>
      <c r="K12">
        <v>8</v>
      </c>
      <c r="L12">
        <v>1.2635000000000001</v>
      </c>
      <c r="M12">
        <v>17.369</v>
      </c>
      <c r="N12">
        <v>0.51737999999999995</v>
      </c>
      <c r="O12" s="1">
        <v>3384.3</v>
      </c>
      <c r="P12">
        <v>0.14099999999999999</v>
      </c>
      <c r="Q12">
        <v>0.47838000000000003</v>
      </c>
      <c r="R12">
        <v>195.9</v>
      </c>
      <c r="T12">
        <v>187.42</v>
      </c>
      <c r="U12">
        <v>231.86</v>
      </c>
      <c r="V12">
        <f t="shared" si="1"/>
        <v>24.280322422044318</v>
      </c>
      <c r="W12">
        <v>180.67</v>
      </c>
      <c r="X12">
        <v>8</v>
      </c>
      <c r="Y12">
        <f t="shared" si="2"/>
        <v>184.04499999999999</v>
      </c>
      <c r="Z12">
        <f t="shared" si="3"/>
        <v>4.7729707730091961</v>
      </c>
    </row>
    <row r="13" spans="1:26" x14ac:dyDescent="0.2">
      <c r="A13">
        <v>9</v>
      </c>
      <c r="B13">
        <v>1.2635000000000001</v>
      </c>
      <c r="C13">
        <v>139.43</v>
      </c>
      <c r="D13">
        <v>183.34</v>
      </c>
      <c r="E13">
        <f t="shared" si="0"/>
        <v>19.199319903638422</v>
      </c>
      <c r="F13">
        <v>76.668000000000006</v>
      </c>
      <c r="G13">
        <v>50.1</v>
      </c>
      <c r="H13">
        <v>3.8401999999999998</v>
      </c>
      <c r="I13">
        <v>3.5939999999999999</v>
      </c>
      <c r="K13">
        <v>9</v>
      </c>
      <c r="L13">
        <v>1.2636000000000001</v>
      </c>
      <c r="M13">
        <v>21.099</v>
      </c>
      <c r="N13">
        <v>0.65429000000000004</v>
      </c>
      <c r="O13" s="1">
        <v>3250.9</v>
      </c>
      <c r="P13">
        <v>0.17899999999999999</v>
      </c>
      <c r="Q13">
        <v>0.58111000000000002</v>
      </c>
      <c r="R13">
        <v>166.9</v>
      </c>
      <c r="T13">
        <v>139.43</v>
      </c>
      <c r="U13">
        <v>183.34</v>
      </c>
      <c r="V13">
        <f t="shared" si="1"/>
        <v>19.199319903638422</v>
      </c>
      <c r="W13">
        <v>138.30000000000001</v>
      </c>
      <c r="X13">
        <v>9</v>
      </c>
      <c r="Y13">
        <f t="shared" si="2"/>
        <v>138.86500000000001</v>
      </c>
      <c r="Z13">
        <f t="shared" si="3"/>
        <v>0.79903066274079548</v>
      </c>
    </row>
    <row r="14" spans="1:26" x14ac:dyDescent="0.2">
      <c r="A14">
        <v>10</v>
      </c>
      <c r="B14">
        <v>1.2637</v>
      </c>
      <c r="C14">
        <v>118.97</v>
      </c>
      <c r="D14">
        <v>144.97999999999999</v>
      </c>
      <c r="E14">
        <f t="shared" si="0"/>
        <v>15.182270097248272</v>
      </c>
      <c r="F14">
        <v>82.727999999999994</v>
      </c>
      <c r="G14">
        <v>39.6</v>
      </c>
      <c r="H14">
        <v>3.2766000000000002</v>
      </c>
      <c r="I14">
        <v>4.218</v>
      </c>
      <c r="K14">
        <v>10</v>
      </c>
      <c r="L14">
        <v>1.2636000000000001</v>
      </c>
      <c r="M14">
        <v>25.172000000000001</v>
      </c>
      <c r="N14">
        <v>0.82750000000000001</v>
      </c>
      <c r="O14" s="1">
        <v>3066.5</v>
      </c>
      <c r="P14">
        <v>0.22600000000000001</v>
      </c>
      <c r="Q14">
        <v>0.69327000000000005</v>
      </c>
      <c r="R14">
        <v>142.30000000000001</v>
      </c>
      <c r="T14">
        <v>118.97</v>
      </c>
      <c r="U14">
        <v>144.97999999999999</v>
      </c>
      <c r="V14">
        <f t="shared" si="1"/>
        <v>15.182270097248272</v>
      </c>
      <c r="W14">
        <v>122.74</v>
      </c>
      <c r="X14">
        <v>10</v>
      </c>
      <c r="Y14">
        <f t="shared" si="2"/>
        <v>120.85499999999999</v>
      </c>
      <c r="Z14">
        <f t="shared" si="3"/>
        <v>2.6657925650732812</v>
      </c>
    </row>
    <row r="15" spans="1:26" x14ac:dyDescent="0.2">
      <c r="A15">
        <v>11</v>
      </c>
      <c r="B15">
        <v>1.2634000000000001</v>
      </c>
      <c r="C15">
        <v>116.06</v>
      </c>
      <c r="D15">
        <v>114.64</v>
      </c>
      <c r="E15">
        <f t="shared" si="0"/>
        <v>12.005072726917797</v>
      </c>
      <c r="F15">
        <v>102.06</v>
      </c>
      <c r="G15">
        <v>31.3</v>
      </c>
      <c r="H15">
        <v>3.1966000000000001</v>
      </c>
      <c r="I15">
        <v>4.9489999999999998</v>
      </c>
      <c r="K15">
        <v>11</v>
      </c>
      <c r="L15">
        <v>1.2636000000000001</v>
      </c>
      <c r="M15">
        <v>29.268999999999998</v>
      </c>
      <c r="N15">
        <v>1.0466</v>
      </c>
      <c r="O15" s="1">
        <v>2819.4</v>
      </c>
      <c r="P15">
        <v>0.28599999999999998</v>
      </c>
      <c r="Q15">
        <v>0.80613000000000001</v>
      </c>
      <c r="R15">
        <v>121.2</v>
      </c>
      <c r="T15">
        <v>116.06</v>
      </c>
      <c r="U15">
        <v>114.64</v>
      </c>
      <c r="V15">
        <f t="shared" si="1"/>
        <v>12.005072726917797</v>
      </c>
      <c r="W15">
        <v>117.65</v>
      </c>
      <c r="X15">
        <v>11</v>
      </c>
      <c r="Y15">
        <f t="shared" si="2"/>
        <v>116.855</v>
      </c>
      <c r="Z15">
        <f t="shared" si="3"/>
        <v>1.124299782086613</v>
      </c>
    </row>
    <row r="16" spans="1:26" x14ac:dyDescent="0.2">
      <c r="A16">
        <v>12</v>
      </c>
      <c r="B16">
        <v>1.2632000000000001</v>
      </c>
      <c r="C16">
        <v>119.45</v>
      </c>
      <c r="D16">
        <v>90.65</v>
      </c>
      <c r="E16">
        <f t="shared" si="0"/>
        <v>9.4928458015971593</v>
      </c>
      <c r="F16">
        <v>132.84</v>
      </c>
      <c r="G16">
        <v>24.8</v>
      </c>
      <c r="H16">
        <v>3.2898000000000001</v>
      </c>
      <c r="I16">
        <v>5.8079999999999998</v>
      </c>
      <c r="K16">
        <v>12</v>
      </c>
      <c r="L16">
        <v>1.2636000000000001</v>
      </c>
      <c r="M16">
        <v>34.383000000000003</v>
      </c>
      <c r="N16">
        <v>1.3234999999999999</v>
      </c>
      <c r="O16" s="1">
        <v>2618.9</v>
      </c>
      <c r="P16">
        <v>0.36199999999999999</v>
      </c>
      <c r="Q16">
        <v>0.94696000000000002</v>
      </c>
      <c r="R16">
        <v>103.3</v>
      </c>
      <c r="T16">
        <v>119.45</v>
      </c>
      <c r="U16">
        <v>90.65</v>
      </c>
      <c r="V16">
        <f t="shared" si="1"/>
        <v>9.4928458015971593</v>
      </c>
      <c r="W16">
        <v>119.16</v>
      </c>
      <c r="X16">
        <v>12</v>
      </c>
      <c r="Y16">
        <f t="shared" si="2"/>
        <v>119.30500000000001</v>
      </c>
      <c r="Z16">
        <f t="shared" si="3"/>
        <v>0.20506096654410322</v>
      </c>
    </row>
    <row r="17" spans="1:26" x14ac:dyDescent="0.2">
      <c r="A17">
        <v>13</v>
      </c>
      <c r="B17">
        <v>1.2638</v>
      </c>
      <c r="C17">
        <v>118.85</v>
      </c>
      <c r="D17">
        <v>71.682000000000002</v>
      </c>
      <c r="E17">
        <f t="shared" si="0"/>
        <v>7.5065214864874523</v>
      </c>
      <c r="F17">
        <v>167.14</v>
      </c>
      <c r="G17">
        <v>19.600000000000001</v>
      </c>
      <c r="H17">
        <v>3.2732000000000001</v>
      </c>
      <c r="I17">
        <v>6.8140000000000001</v>
      </c>
      <c r="K17">
        <v>13</v>
      </c>
      <c r="L17">
        <v>1.2636000000000001</v>
      </c>
      <c r="M17">
        <v>43.488999999999997</v>
      </c>
      <c r="N17">
        <v>1.6738999999999999</v>
      </c>
      <c r="O17" s="1">
        <v>2619.1</v>
      </c>
      <c r="P17">
        <v>0.45700000000000002</v>
      </c>
      <c r="Q17">
        <v>1.1978</v>
      </c>
      <c r="R17">
        <v>88.06</v>
      </c>
      <c r="T17">
        <v>118.85</v>
      </c>
      <c r="U17">
        <v>71.682000000000002</v>
      </c>
      <c r="V17">
        <f t="shared" si="1"/>
        <v>7.5065214864874523</v>
      </c>
      <c r="W17">
        <v>118.29</v>
      </c>
      <c r="X17">
        <v>13</v>
      </c>
      <c r="Y17">
        <f t="shared" si="2"/>
        <v>118.57</v>
      </c>
      <c r="Z17">
        <f t="shared" si="3"/>
        <v>0.39597979746445822</v>
      </c>
    </row>
    <row r="18" spans="1:26" x14ac:dyDescent="0.2">
      <c r="A18">
        <v>14</v>
      </c>
      <c r="B18">
        <v>1.2637</v>
      </c>
      <c r="C18">
        <v>119.11</v>
      </c>
      <c r="D18">
        <v>56.682000000000002</v>
      </c>
      <c r="E18">
        <f t="shared" si="0"/>
        <v>5.9357251596925549</v>
      </c>
      <c r="F18">
        <v>211.84</v>
      </c>
      <c r="G18">
        <v>15.5</v>
      </c>
      <c r="H18">
        <v>3.2805</v>
      </c>
      <c r="I18">
        <v>7.9960000000000004</v>
      </c>
      <c r="K18">
        <v>14</v>
      </c>
      <c r="L18">
        <v>1.2637</v>
      </c>
      <c r="M18">
        <v>46.956000000000003</v>
      </c>
      <c r="N18">
        <v>2.1168999999999998</v>
      </c>
      <c r="O18" s="1">
        <v>2236.1999999999998</v>
      </c>
      <c r="P18">
        <v>0.57799999999999996</v>
      </c>
      <c r="Q18">
        <v>1.2931999999999999</v>
      </c>
      <c r="R18">
        <v>75.03</v>
      </c>
      <c r="T18">
        <v>119.11</v>
      </c>
      <c r="U18">
        <v>56.682000000000002</v>
      </c>
      <c r="V18">
        <f t="shared" si="1"/>
        <v>5.9357251596925549</v>
      </c>
      <c r="W18">
        <v>119.07</v>
      </c>
      <c r="X18">
        <v>14</v>
      </c>
      <c r="Y18">
        <f t="shared" si="2"/>
        <v>119.09</v>
      </c>
      <c r="Z18">
        <f t="shared" si="3"/>
        <v>2.8284271247466325E-2</v>
      </c>
    </row>
    <row r="19" spans="1:26" x14ac:dyDescent="0.2">
      <c r="A19">
        <v>15</v>
      </c>
      <c r="B19">
        <v>1.2637</v>
      </c>
      <c r="C19">
        <v>114.93</v>
      </c>
      <c r="D19">
        <v>44.82</v>
      </c>
      <c r="E19">
        <f t="shared" si="0"/>
        <v>4.6935394244631512</v>
      </c>
      <c r="F19">
        <v>258.51</v>
      </c>
      <c r="G19">
        <v>12.2</v>
      </c>
      <c r="H19">
        <v>3.1654</v>
      </c>
      <c r="I19">
        <v>9.3829999999999991</v>
      </c>
      <c r="K19">
        <v>15</v>
      </c>
      <c r="L19">
        <v>1.2636000000000001</v>
      </c>
      <c r="M19">
        <v>53.771999999999998</v>
      </c>
      <c r="N19">
        <v>2.6772999999999998</v>
      </c>
      <c r="O19">
        <v>2024.7</v>
      </c>
      <c r="P19">
        <v>0.73099999999999998</v>
      </c>
      <c r="Q19">
        <v>1.4810000000000001</v>
      </c>
      <c r="R19">
        <v>63.96</v>
      </c>
      <c r="T19">
        <v>114.93</v>
      </c>
      <c r="U19">
        <v>44.82</v>
      </c>
      <c r="V19">
        <f t="shared" si="1"/>
        <v>4.6935394244631512</v>
      </c>
      <c r="W19">
        <v>115.97</v>
      </c>
      <c r="X19">
        <v>15</v>
      </c>
      <c r="Y19">
        <f t="shared" si="2"/>
        <v>115.45</v>
      </c>
      <c r="Z19">
        <f t="shared" si="3"/>
        <v>0.73539105243400382</v>
      </c>
    </row>
    <row r="20" spans="1:26" x14ac:dyDescent="0.2">
      <c r="A20">
        <v>16</v>
      </c>
      <c r="B20">
        <v>1.2638</v>
      </c>
      <c r="C20">
        <v>107.24</v>
      </c>
      <c r="D20">
        <v>35.439</v>
      </c>
      <c r="E20">
        <f t="shared" si="0"/>
        <v>3.7111634016856225</v>
      </c>
      <c r="F20">
        <v>305.06</v>
      </c>
      <c r="G20">
        <v>9.68</v>
      </c>
      <c r="H20">
        <v>2.9535</v>
      </c>
      <c r="I20">
        <v>11.01</v>
      </c>
      <c r="K20">
        <v>16</v>
      </c>
      <c r="L20">
        <v>1.2637</v>
      </c>
      <c r="M20">
        <v>62.18</v>
      </c>
      <c r="N20">
        <v>3.3858999999999999</v>
      </c>
      <c r="O20">
        <v>1851.3</v>
      </c>
      <c r="P20">
        <v>0.92500000000000004</v>
      </c>
      <c r="Q20">
        <v>1.7124999999999999</v>
      </c>
      <c r="R20">
        <v>54.49</v>
      </c>
      <c r="T20">
        <v>107.24</v>
      </c>
      <c r="U20">
        <v>35.439</v>
      </c>
      <c r="V20">
        <f t="shared" si="1"/>
        <v>3.7111634016856225</v>
      </c>
      <c r="W20">
        <v>110.76</v>
      </c>
      <c r="X20">
        <v>16</v>
      </c>
      <c r="Y20">
        <f t="shared" si="2"/>
        <v>109</v>
      </c>
      <c r="Z20">
        <f t="shared" si="3"/>
        <v>2.4890158697766545</v>
      </c>
    </row>
    <row r="21" spans="1:26" x14ac:dyDescent="0.2">
      <c r="A21">
        <v>17</v>
      </c>
      <c r="B21">
        <v>1.2637</v>
      </c>
      <c r="C21">
        <v>100.29</v>
      </c>
      <c r="D21">
        <v>28.024000000000001</v>
      </c>
      <c r="E21">
        <f t="shared" si="0"/>
        <v>2.9346664174733457</v>
      </c>
      <c r="F21">
        <v>360.8</v>
      </c>
      <c r="G21">
        <v>7.66</v>
      </c>
      <c r="H21">
        <v>2.7623000000000002</v>
      </c>
      <c r="I21">
        <v>12.92</v>
      </c>
      <c r="K21">
        <v>17</v>
      </c>
      <c r="L21">
        <v>1.2636000000000001</v>
      </c>
      <c r="M21">
        <v>66.840999999999994</v>
      </c>
      <c r="N21">
        <v>4.282</v>
      </c>
      <c r="O21">
        <v>1573.6</v>
      </c>
      <c r="P21">
        <v>1.17</v>
      </c>
      <c r="Q21">
        <v>1.8409</v>
      </c>
      <c r="R21">
        <v>46.45</v>
      </c>
      <c r="T21">
        <v>100.29</v>
      </c>
      <c r="U21">
        <v>28.024000000000001</v>
      </c>
      <c r="V21">
        <f t="shared" si="1"/>
        <v>2.9346664174733457</v>
      </c>
      <c r="W21">
        <v>104.66</v>
      </c>
      <c r="X21">
        <v>17</v>
      </c>
      <c r="Y21">
        <f t="shared" si="2"/>
        <v>102.47499999999999</v>
      </c>
      <c r="Z21">
        <f t="shared" si="3"/>
        <v>3.0900566337852058</v>
      </c>
    </row>
    <row r="22" spans="1:26" x14ac:dyDescent="0.2">
      <c r="A22">
        <v>18</v>
      </c>
      <c r="B22">
        <v>1.2637</v>
      </c>
      <c r="C22">
        <v>98.045000000000002</v>
      </c>
      <c r="D22">
        <v>22.158000000000001</v>
      </c>
      <c r="E22">
        <f t="shared" si="0"/>
        <v>2.3203803339414213</v>
      </c>
      <c r="F22">
        <v>446.06</v>
      </c>
      <c r="G22">
        <v>6.05</v>
      </c>
      <c r="H22">
        <v>2.7002999999999999</v>
      </c>
      <c r="I22">
        <v>15.16</v>
      </c>
      <c r="K22">
        <v>18</v>
      </c>
      <c r="L22">
        <v>1.2635000000000001</v>
      </c>
      <c r="M22">
        <v>75.432000000000002</v>
      </c>
      <c r="N22">
        <v>5.4154999999999998</v>
      </c>
      <c r="O22">
        <v>1404.2</v>
      </c>
      <c r="P22">
        <v>1.48</v>
      </c>
      <c r="Q22">
        <v>2.0775000000000001</v>
      </c>
      <c r="R22">
        <v>39.56</v>
      </c>
      <c r="T22">
        <v>98.045000000000002</v>
      </c>
      <c r="U22">
        <v>22.158000000000001</v>
      </c>
      <c r="V22">
        <f t="shared" si="1"/>
        <v>2.3203803339414213</v>
      </c>
      <c r="W22">
        <v>99.808000000000007</v>
      </c>
      <c r="X22">
        <v>18</v>
      </c>
      <c r="Y22">
        <f t="shared" si="2"/>
        <v>98.926500000000004</v>
      </c>
      <c r="Z22">
        <f t="shared" si="3"/>
        <v>1.2466292552318869</v>
      </c>
    </row>
    <row r="23" spans="1:26" x14ac:dyDescent="0.2">
      <c r="A23">
        <v>19</v>
      </c>
      <c r="B23">
        <v>1.2638</v>
      </c>
      <c r="C23">
        <v>93.302000000000007</v>
      </c>
      <c r="D23">
        <v>17.52</v>
      </c>
      <c r="E23">
        <f t="shared" si="0"/>
        <v>1.8346901096964392</v>
      </c>
      <c r="F23">
        <v>536.86</v>
      </c>
      <c r="G23">
        <v>4.79</v>
      </c>
      <c r="H23">
        <v>2.5697000000000001</v>
      </c>
      <c r="I23">
        <v>17.79</v>
      </c>
      <c r="K23">
        <v>19</v>
      </c>
      <c r="L23">
        <v>1.2636000000000001</v>
      </c>
      <c r="M23">
        <v>78.765000000000001</v>
      </c>
      <c r="N23">
        <v>6.8489000000000004</v>
      </c>
      <c r="O23">
        <v>1159.4000000000001</v>
      </c>
      <c r="P23">
        <v>1.87</v>
      </c>
      <c r="Q23">
        <v>2.1692999999999998</v>
      </c>
      <c r="R23">
        <v>33.71</v>
      </c>
      <c r="T23">
        <v>93.302000000000007</v>
      </c>
      <c r="U23">
        <v>17.52</v>
      </c>
      <c r="V23">
        <f t="shared" si="1"/>
        <v>1.8346901096964392</v>
      </c>
      <c r="W23">
        <v>95.805000000000007</v>
      </c>
      <c r="X23">
        <v>19</v>
      </c>
      <c r="Y23">
        <f t="shared" si="2"/>
        <v>94.553500000000014</v>
      </c>
      <c r="Z23">
        <f t="shared" si="3"/>
        <v>1.7698882733099286</v>
      </c>
    </row>
    <row r="24" spans="1:26" x14ac:dyDescent="0.2">
      <c r="A24">
        <v>20</v>
      </c>
      <c r="B24">
        <v>1.2637</v>
      </c>
      <c r="C24">
        <v>87.808000000000007</v>
      </c>
      <c r="D24">
        <v>13.853999999999999</v>
      </c>
      <c r="E24">
        <f t="shared" si="0"/>
        <v>1.4507874874277664</v>
      </c>
      <c r="F24">
        <v>638.97</v>
      </c>
      <c r="G24">
        <v>3.78</v>
      </c>
      <c r="H24">
        <v>2.4184000000000001</v>
      </c>
      <c r="I24">
        <v>20.87</v>
      </c>
      <c r="K24">
        <v>20</v>
      </c>
      <c r="L24">
        <v>1.2635000000000001</v>
      </c>
      <c r="M24">
        <v>84.001999999999995</v>
      </c>
      <c r="N24">
        <v>8.6616999999999997</v>
      </c>
      <c r="O24">
        <v>977.68</v>
      </c>
      <c r="P24">
        <v>2.37</v>
      </c>
      <c r="Q24">
        <v>2.3134999999999999</v>
      </c>
      <c r="R24">
        <v>28.75</v>
      </c>
      <c r="T24">
        <v>87.808000000000007</v>
      </c>
      <c r="U24">
        <v>13.853999999999999</v>
      </c>
      <c r="V24">
        <f t="shared" si="1"/>
        <v>1.4507874874277664</v>
      </c>
      <c r="W24">
        <v>92.881</v>
      </c>
      <c r="X24">
        <v>20</v>
      </c>
      <c r="Y24">
        <f t="shared" si="2"/>
        <v>90.344500000000011</v>
      </c>
      <c r="Z24">
        <f t="shared" si="3"/>
        <v>3.5871527009593507</v>
      </c>
    </row>
    <row r="25" spans="1:26" x14ac:dyDescent="0.2">
      <c r="A25">
        <v>21</v>
      </c>
      <c r="B25">
        <v>1.2635000000000001</v>
      </c>
      <c r="C25">
        <v>85.947000000000003</v>
      </c>
      <c r="D25">
        <v>10.954000000000001</v>
      </c>
      <c r="E25">
        <f t="shared" si="0"/>
        <v>1.1471001975807531</v>
      </c>
      <c r="F25">
        <v>790.96</v>
      </c>
      <c r="G25">
        <v>2.99</v>
      </c>
      <c r="H25">
        <v>2.3671000000000002</v>
      </c>
      <c r="I25">
        <v>24.49</v>
      </c>
      <c r="K25">
        <v>21</v>
      </c>
      <c r="L25">
        <v>1.2634000000000001</v>
      </c>
      <c r="M25">
        <v>86.37</v>
      </c>
      <c r="N25">
        <v>10.954000000000001</v>
      </c>
      <c r="O25">
        <v>794.85</v>
      </c>
      <c r="P25">
        <v>2.99</v>
      </c>
      <c r="Q25">
        <v>2.3788</v>
      </c>
      <c r="R25">
        <v>24.51</v>
      </c>
      <c r="T25">
        <v>85.947000000000003</v>
      </c>
      <c r="U25">
        <v>10.954000000000001</v>
      </c>
      <c r="V25">
        <f t="shared" si="1"/>
        <v>1.1471001975807531</v>
      </c>
      <c r="W25">
        <v>86.37</v>
      </c>
      <c r="X25">
        <v>21</v>
      </c>
      <c r="Y25">
        <f t="shared" si="2"/>
        <v>86.158500000000004</v>
      </c>
      <c r="Z25">
        <f t="shared" si="3"/>
        <v>0.2991061684419109</v>
      </c>
    </row>
    <row r="26" spans="1:26" x14ac:dyDescent="0.2">
      <c r="A26">
        <v>22</v>
      </c>
      <c r="B26">
        <v>1.2638</v>
      </c>
      <c r="C26">
        <v>81.084000000000003</v>
      </c>
      <c r="D26">
        <v>8.6617999999999995</v>
      </c>
      <c r="E26">
        <f t="shared" si="0"/>
        <v>0.9070615748954689</v>
      </c>
      <c r="F26">
        <v>943.7</v>
      </c>
      <c r="G26">
        <v>2.37</v>
      </c>
      <c r="H26">
        <v>2.2332000000000001</v>
      </c>
      <c r="I26">
        <v>28.74</v>
      </c>
      <c r="K26">
        <v>22</v>
      </c>
      <c r="L26">
        <v>1.2637</v>
      </c>
      <c r="M26">
        <v>92.881</v>
      </c>
      <c r="N26">
        <v>13.853</v>
      </c>
      <c r="O26">
        <v>675.91</v>
      </c>
      <c r="P26">
        <v>3.78</v>
      </c>
      <c r="Q26">
        <v>2.5581</v>
      </c>
      <c r="R26">
        <v>20.88</v>
      </c>
      <c r="T26">
        <v>81.084000000000003</v>
      </c>
      <c r="U26">
        <v>8.6617999999999995</v>
      </c>
      <c r="V26">
        <f t="shared" si="1"/>
        <v>0.9070615748954689</v>
      </c>
      <c r="W26">
        <v>84.001999999999995</v>
      </c>
      <c r="X26">
        <v>22</v>
      </c>
      <c r="Y26">
        <f t="shared" si="2"/>
        <v>82.543000000000006</v>
      </c>
      <c r="Z26">
        <f t="shared" si="3"/>
        <v>2.0633375875023403</v>
      </c>
    </row>
    <row r="27" spans="1:26" x14ac:dyDescent="0.2">
      <c r="A27">
        <v>23</v>
      </c>
      <c r="B27">
        <v>1.2635000000000001</v>
      </c>
      <c r="C27">
        <v>75.554000000000002</v>
      </c>
      <c r="D27">
        <v>6.8490000000000002</v>
      </c>
      <c r="E27">
        <f t="shared" si="0"/>
        <v>0.71722560281454972</v>
      </c>
      <c r="F27">
        <v>1112.0999999999999</v>
      </c>
      <c r="G27">
        <v>1.87</v>
      </c>
      <c r="H27">
        <v>2.0809000000000002</v>
      </c>
      <c r="I27">
        <v>33.729999999999997</v>
      </c>
      <c r="K27">
        <v>23</v>
      </c>
      <c r="L27">
        <v>1.2637</v>
      </c>
      <c r="M27">
        <v>95.805000000000007</v>
      </c>
      <c r="N27">
        <v>17.521000000000001</v>
      </c>
      <c r="O27">
        <v>551.24</v>
      </c>
      <c r="P27">
        <v>4.79</v>
      </c>
      <c r="Q27">
        <v>2.6385999999999998</v>
      </c>
      <c r="R27">
        <v>17.8</v>
      </c>
      <c r="T27">
        <v>75.554000000000002</v>
      </c>
      <c r="U27">
        <v>6.8490000000000002</v>
      </c>
      <c r="V27">
        <f t="shared" si="1"/>
        <v>0.71722560281454972</v>
      </c>
      <c r="W27">
        <v>78.765000000000001</v>
      </c>
      <c r="X27">
        <v>23</v>
      </c>
      <c r="Y27">
        <f t="shared" si="2"/>
        <v>77.159500000000008</v>
      </c>
      <c r="Z27">
        <f t="shared" si="3"/>
        <v>2.2705198743900032</v>
      </c>
    </row>
    <row r="28" spans="1:26" x14ac:dyDescent="0.2">
      <c r="A28">
        <v>24</v>
      </c>
      <c r="B28">
        <v>1.2638</v>
      </c>
      <c r="C28">
        <v>71.962999999999994</v>
      </c>
      <c r="D28">
        <v>5.4156000000000004</v>
      </c>
      <c r="E28">
        <f t="shared" si="0"/>
        <v>0.56712030582602957</v>
      </c>
      <c r="F28">
        <v>1339.6</v>
      </c>
      <c r="G28">
        <v>1.48</v>
      </c>
      <c r="H28">
        <v>1.982</v>
      </c>
      <c r="I28">
        <v>39.58</v>
      </c>
      <c r="K28">
        <v>24</v>
      </c>
      <c r="L28">
        <v>1.2637</v>
      </c>
      <c r="M28">
        <v>99.808000000000007</v>
      </c>
      <c r="N28">
        <v>22.158000000000001</v>
      </c>
      <c r="O28">
        <v>454.1</v>
      </c>
      <c r="P28">
        <v>6.05</v>
      </c>
      <c r="Q28">
        <v>2.7488999999999999</v>
      </c>
      <c r="R28">
        <v>15.15</v>
      </c>
      <c r="T28">
        <v>71.962999999999994</v>
      </c>
      <c r="U28">
        <v>5.4156000000000004</v>
      </c>
      <c r="V28">
        <f t="shared" si="1"/>
        <v>0.56712030582602957</v>
      </c>
      <c r="W28">
        <v>75.432000000000002</v>
      </c>
      <c r="X28">
        <v>24</v>
      </c>
      <c r="Y28">
        <f t="shared" si="2"/>
        <v>73.697499999999991</v>
      </c>
      <c r="Z28">
        <f t="shared" si="3"/>
        <v>2.4529534239361395</v>
      </c>
    </row>
    <row r="29" spans="1:26" x14ac:dyDescent="0.2">
      <c r="A29">
        <v>25</v>
      </c>
      <c r="B29">
        <v>1.2637</v>
      </c>
      <c r="C29">
        <v>67.275999999999996</v>
      </c>
      <c r="D29">
        <v>4.2820999999999998</v>
      </c>
      <c r="E29">
        <f t="shared" si="0"/>
        <v>0.44842046339789504</v>
      </c>
      <c r="F29">
        <v>1583.8</v>
      </c>
      <c r="G29">
        <v>1.17</v>
      </c>
      <c r="H29">
        <v>1.8529</v>
      </c>
      <c r="I29">
        <v>46.44</v>
      </c>
      <c r="K29">
        <v>25</v>
      </c>
      <c r="L29">
        <v>1.2636000000000001</v>
      </c>
      <c r="M29">
        <v>104.66</v>
      </c>
      <c r="N29">
        <v>28.023</v>
      </c>
      <c r="O29">
        <v>376.53</v>
      </c>
      <c r="P29">
        <v>7.66</v>
      </c>
      <c r="Q29">
        <v>2.8826000000000001</v>
      </c>
      <c r="R29">
        <v>12.92</v>
      </c>
      <c r="T29">
        <v>67.275999999999996</v>
      </c>
      <c r="U29">
        <v>4.2820999999999998</v>
      </c>
      <c r="V29">
        <f t="shared" si="1"/>
        <v>0.44842046339789504</v>
      </c>
      <c r="W29">
        <v>66.840999999999994</v>
      </c>
      <c r="X29">
        <v>25</v>
      </c>
      <c r="Y29">
        <f t="shared" si="2"/>
        <v>67.058499999999995</v>
      </c>
      <c r="Z29">
        <f t="shared" si="3"/>
        <v>0.30759144981614978</v>
      </c>
    </row>
    <row r="30" spans="1:26" x14ac:dyDescent="0.2">
      <c r="A30">
        <v>26</v>
      </c>
      <c r="B30">
        <v>1.2636000000000001</v>
      </c>
      <c r="C30">
        <v>60.542000000000002</v>
      </c>
      <c r="D30">
        <v>3.3860000000000001</v>
      </c>
      <c r="E30">
        <f t="shared" si="0"/>
        <v>0.35458109083516803</v>
      </c>
      <c r="F30">
        <v>1802.5</v>
      </c>
      <c r="G30">
        <v>0.92500000000000004</v>
      </c>
      <c r="H30">
        <v>1.6674</v>
      </c>
      <c r="I30">
        <v>54.49</v>
      </c>
      <c r="K30">
        <v>26</v>
      </c>
      <c r="L30">
        <v>1.2634000000000001</v>
      </c>
      <c r="M30">
        <v>110.76</v>
      </c>
      <c r="N30">
        <v>35.438000000000002</v>
      </c>
      <c r="O30">
        <v>315.07</v>
      </c>
      <c r="P30">
        <v>9.68</v>
      </c>
      <c r="Q30">
        <v>3.0503999999999998</v>
      </c>
      <c r="R30">
        <v>11.02</v>
      </c>
      <c r="T30">
        <v>60.542000000000002</v>
      </c>
      <c r="U30">
        <v>3.3860000000000001</v>
      </c>
      <c r="V30">
        <f t="shared" si="1"/>
        <v>0.35458109083516803</v>
      </c>
      <c r="W30">
        <v>62.18</v>
      </c>
      <c r="X30">
        <v>26</v>
      </c>
      <c r="Y30">
        <f t="shared" si="2"/>
        <v>61.361000000000004</v>
      </c>
      <c r="Z30">
        <f t="shared" si="3"/>
        <v>1.1582409075835634</v>
      </c>
    </row>
    <row r="31" spans="1:26" x14ac:dyDescent="0.2">
      <c r="A31">
        <v>27</v>
      </c>
      <c r="B31">
        <v>1.2636000000000001</v>
      </c>
      <c r="C31">
        <v>53.651000000000003</v>
      </c>
      <c r="D31">
        <v>2.6772999999999998</v>
      </c>
      <c r="E31">
        <f t="shared" si="0"/>
        <v>0.28036620038186505</v>
      </c>
      <c r="F31">
        <v>2020.1</v>
      </c>
      <c r="G31">
        <v>0.73099999999999998</v>
      </c>
      <c r="H31">
        <v>1.4776</v>
      </c>
      <c r="I31">
        <v>63.94</v>
      </c>
      <c r="K31">
        <v>27</v>
      </c>
      <c r="L31">
        <v>1.2639</v>
      </c>
      <c r="M31">
        <v>115.97</v>
      </c>
      <c r="N31">
        <v>44.819000000000003</v>
      </c>
      <c r="O31">
        <v>260.83999999999997</v>
      </c>
      <c r="P31">
        <v>12.2</v>
      </c>
      <c r="Q31">
        <v>3.1939000000000002</v>
      </c>
      <c r="R31">
        <v>9.3819999999999997</v>
      </c>
      <c r="T31">
        <v>53.651000000000003</v>
      </c>
      <c r="U31">
        <v>2.6772999999999998</v>
      </c>
      <c r="V31">
        <f t="shared" si="1"/>
        <v>0.28036620038186505</v>
      </c>
      <c r="W31">
        <v>53.771999999999998</v>
      </c>
      <c r="X31">
        <v>27</v>
      </c>
      <c r="Y31">
        <f t="shared" si="2"/>
        <v>53.711500000000001</v>
      </c>
      <c r="Z31">
        <f t="shared" si="3"/>
        <v>8.5559920523568797E-2</v>
      </c>
    </row>
    <row r="32" spans="1:26" x14ac:dyDescent="0.2">
      <c r="A32">
        <v>28</v>
      </c>
      <c r="B32">
        <v>1.2637</v>
      </c>
      <c r="C32">
        <v>46.741999999999997</v>
      </c>
      <c r="D32">
        <v>2.1168999999999998</v>
      </c>
      <c r="E32">
        <f t="shared" si="0"/>
        <v>0.22168124961280775</v>
      </c>
      <c r="F32">
        <v>2226</v>
      </c>
      <c r="G32">
        <v>0.57799999999999996</v>
      </c>
      <c r="H32">
        <v>1.2874000000000001</v>
      </c>
      <c r="I32">
        <v>75.03</v>
      </c>
      <c r="K32">
        <v>28</v>
      </c>
      <c r="L32">
        <v>1.2636000000000001</v>
      </c>
      <c r="M32">
        <v>119.07</v>
      </c>
      <c r="N32">
        <v>56.682000000000002</v>
      </c>
      <c r="O32">
        <v>211.77</v>
      </c>
      <c r="P32">
        <v>15.5</v>
      </c>
      <c r="Q32">
        <v>3.2793999999999999</v>
      </c>
      <c r="R32">
        <v>8.0020000000000007</v>
      </c>
      <c r="T32">
        <v>46.741999999999997</v>
      </c>
      <c r="U32">
        <v>2.1168999999999998</v>
      </c>
      <c r="V32">
        <f t="shared" si="1"/>
        <v>0.22168124961280775</v>
      </c>
      <c r="W32">
        <v>46.956000000000003</v>
      </c>
      <c r="X32">
        <v>28</v>
      </c>
      <c r="Y32">
        <f t="shared" si="2"/>
        <v>46.849000000000004</v>
      </c>
      <c r="Z32">
        <f t="shared" si="3"/>
        <v>0.15132085117392524</v>
      </c>
    </row>
    <row r="33" spans="1:26" x14ac:dyDescent="0.2">
      <c r="A33">
        <v>29</v>
      </c>
      <c r="B33">
        <v>1.2635000000000001</v>
      </c>
      <c r="C33">
        <v>40.317999999999998</v>
      </c>
      <c r="D33">
        <v>1.6738999999999999</v>
      </c>
      <c r="E33">
        <f t="shared" si="0"/>
        <v>0.17529039809479849</v>
      </c>
      <c r="F33">
        <v>2428.1</v>
      </c>
      <c r="G33">
        <v>0.45700000000000002</v>
      </c>
      <c r="H33">
        <v>1.1104000000000001</v>
      </c>
      <c r="I33" s="1">
        <v>88.05</v>
      </c>
      <c r="K33">
        <v>29</v>
      </c>
      <c r="L33">
        <v>1.2639</v>
      </c>
      <c r="M33">
        <v>118.29</v>
      </c>
      <c r="N33">
        <v>71.682000000000002</v>
      </c>
      <c r="O33">
        <v>166.37</v>
      </c>
      <c r="P33">
        <v>19.600000000000001</v>
      </c>
      <c r="Q33">
        <v>3.258</v>
      </c>
      <c r="R33">
        <v>6.8220000000000001</v>
      </c>
      <c r="T33">
        <v>40.317999999999998</v>
      </c>
      <c r="U33">
        <v>1.6738999999999999</v>
      </c>
      <c r="V33">
        <f t="shared" si="1"/>
        <v>0.17529039809479849</v>
      </c>
      <c r="W33">
        <v>43.488999999999997</v>
      </c>
      <c r="X33">
        <v>29</v>
      </c>
      <c r="Y33">
        <f t="shared" si="2"/>
        <v>41.903499999999994</v>
      </c>
      <c r="Z33">
        <f t="shared" si="3"/>
        <v>2.2422356031425417</v>
      </c>
    </row>
    <row r="34" spans="1:26" x14ac:dyDescent="0.2">
      <c r="A34">
        <v>30</v>
      </c>
      <c r="B34">
        <v>1.2636000000000001</v>
      </c>
      <c r="C34">
        <v>34.966000000000001</v>
      </c>
      <c r="D34">
        <v>1.3236000000000001</v>
      </c>
      <c r="E34">
        <f t="shared" si="0"/>
        <v>0.13860706787638169</v>
      </c>
      <c r="F34">
        <v>2663.3</v>
      </c>
      <c r="G34">
        <v>0.36199999999999999</v>
      </c>
      <c r="H34">
        <v>0.96303000000000005</v>
      </c>
      <c r="I34" s="1">
        <v>103.3</v>
      </c>
      <c r="K34">
        <v>30</v>
      </c>
      <c r="L34">
        <v>1.2638</v>
      </c>
      <c r="M34">
        <v>119.16</v>
      </c>
      <c r="N34">
        <v>90.658000000000001</v>
      </c>
      <c r="O34">
        <v>132.51</v>
      </c>
      <c r="P34">
        <v>24.8</v>
      </c>
      <c r="Q34">
        <v>3.282</v>
      </c>
      <c r="R34">
        <v>5.8170000000000002</v>
      </c>
      <c r="T34">
        <v>34.966000000000001</v>
      </c>
      <c r="U34">
        <v>1.3236000000000001</v>
      </c>
      <c r="V34">
        <f t="shared" si="1"/>
        <v>0.13860706787638169</v>
      </c>
      <c r="W34">
        <v>34.383000000000003</v>
      </c>
      <c r="X34">
        <v>30</v>
      </c>
      <c r="Y34">
        <f t="shared" si="2"/>
        <v>34.674500000000002</v>
      </c>
      <c r="Z34">
        <f t="shared" si="3"/>
        <v>0.41224325343175611</v>
      </c>
    </row>
    <row r="35" spans="1:26" x14ac:dyDescent="0.2">
      <c r="A35">
        <v>31</v>
      </c>
      <c r="B35">
        <v>1.2636000000000001</v>
      </c>
      <c r="C35">
        <v>28.818999999999999</v>
      </c>
      <c r="D35">
        <v>1.0465</v>
      </c>
      <c r="E35">
        <f t="shared" si="0"/>
        <v>0.10958922373272394</v>
      </c>
      <c r="F35">
        <v>2776</v>
      </c>
      <c r="G35">
        <v>0.28599999999999998</v>
      </c>
      <c r="H35">
        <v>0.79371999999999998</v>
      </c>
      <c r="I35" s="1">
        <v>121.2</v>
      </c>
      <c r="K35">
        <v>31</v>
      </c>
      <c r="L35">
        <v>1.2642</v>
      </c>
      <c r="M35">
        <v>117.65</v>
      </c>
      <c r="N35">
        <v>114.65</v>
      </c>
      <c r="O35">
        <v>103.44</v>
      </c>
      <c r="P35">
        <v>31.3</v>
      </c>
      <c r="Q35">
        <v>3.2402000000000002</v>
      </c>
      <c r="R35">
        <v>4.9539999999999997</v>
      </c>
      <c r="T35">
        <v>28.818999999999999</v>
      </c>
      <c r="U35">
        <v>1.0465</v>
      </c>
      <c r="V35">
        <f t="shared" si="1"/>
        <v>0.10958922373272394</v>
      </c>
      <c r="W35">
        <v>29.268999999999998</v>
      </c>
      <c r="X35">
        <v>31</v>
      </c>
      <c r="Y35">
        <f t="shared" si="2"/>
        <v>29.043999999999997</v>
      </c>
      <c r="Z35">
        <f t="shared" si="3"/>
        <v>0.31819805153394587</v>
      </c>
    </row>
    <row r="36" spans="1:26" x14ac:dyDescent="0.2">
      <c r="A36">
        <v>32</v>
      </c>
      <c r="B36">
        <v>1.2636000000000001</v>
      </c>
      <c r="C36">
        <v>25.643999999999998</v>
      </c>
      <c r="D36">
        <v>0.82752000000000003</v>
      </c>
      <c r="E36">
        <f t="shared" si="0"/>
        <v>8.6657691756620858E-2</v>
      </c>
      <c r="F36">
        <v>3124.1</v>
      </c>
      <c r="G36">
        <v>0.22600000000000001</v>
      </c>
      <c r="H36">
        <v>0.70628999999999997</v>
      </c>
      <c r="I36" s="1">
        <v>142.30000000000001</v>
      </c>
      <c r="K36">
        <v>32</v>
      </c>
      <c r="L36">
        <v>1.2634000000000001</v>
      </c>
      <c r="M36">
        <v>122.74</v>
      </c>
      <c r="N36">
        <v>145</v>
      </c>
      <c r="O36">
        <v>85.332999999999998</v>
      </c>
      <c r="P36">
        <v>39.6</v>
      </c>
      <c r="Q36">
        <v>3.3803999999999998</v>
      </c>
      <c r="R36">
        <v>4.2080000000000002</v>
      </c>
      <c r="T36">
        <v>25.643999999999998</v>
      </c>
      <c r="U36">
        <v>0.82752000000000003</v>
      </c>
      <c r="V36">
        <f t="shared" si="1"/>
        <v>8.6657691756620858E-2</v>
      </c>
      <c r="W36">
        <v>25.172000000000001</v>
      </c>
      <c r="X36">
        <v>32</v>
      </c>
      <c r="Y36">
        <f t="shared" si="2"/>
        <v>25.408000000000001</v>
      </c>
      <c r="Z36">
        <f t="shared" si="3"/>
        <v>0.33375440072004886</v>
      </c>
    </row>
    <row r="37" spans="1:26" x14ac:dyDescent="0.2">
      <c r="A37">
        <v>33</v>
      </c>
      <c r="B37">
        <v>1.2637</v>
      </c>
      <c r="C37">
        <v>20.954000000000001</v>
      </c>
      <c r="D37">
        <v>0.65429999999999999</v>
      </c>
      <c r="E37">
        <f t="shared" si="0"/>
        <v>6.851813577479339E-2</v>
      </c>
      <c r="F37">
        <v>3228.4</v>
      </c>
      <c r="G37">
        <v>0.17899999999999999</v>
      </c>
      <c r="H37">
        <v>0.57709999999999995</v>
      </c>
      <c r="I37" s="1">
        <v>166.9</v>
      </c>
      <c r="K37">
        <v>33</v>
      </c>
      <c r="L37">
        <v>1.2638</v>
      </c>
      <c r="M37">
        <v>138.30000000000001</v>
      </c>
      <c r="N37">
        <v>183.37</v>
      </c>
      <c r="O37">
        <v>76.033000000000001</v>
      </c>
      <c r="P37">
        <v>50.1</v>
      </c>
      <c r="Q37">
        <v>3.8090999999999999</v>
      </c>
      <c r="R37">
        <v>3.593</v>
      </c>
      <c r="T37">
        <v>20.954000000000001</v>
      </c>
      <c r="U37">
        <v>0.65429999999999999</v>
      </c>
      <c r="V37">
        <f t="shared" si="1"/>
        <v>6.851813577479339E-2</v>
      </c>
      <c r="W37">
        <v>21.099</v>
      </c>
      <c r="X37">
        <v>33</v>
      </c>
      <c r="Y37">
        <f t="shared" si="2"/>
        <v>21.026499999999999</v>
      </c>
      <c r="Z37">
        <f t="shared" si="3"/>
        <v>0.1025304832720491</v>
      </c>
    </row>
    <row r="38" spans="1:26" x14ac:dyDescent="0.2">
      <c r="A38">
        <v>34</v>
      </c>
      <c r="B38">
        <v>1.2636000000000001</v>
      </c>
      <c r="C38">
        <v>17.776</v>
      </c>
      <c r="D38">
        <v>0.51739000000000002</v>
      </c>
      <c r="E38">
        <f t="shared" si="0"/>
        <v>5.418095410136077E-2</v>
      </c>
      <c r="F38">
        <v>3463.6</v>
      </c>
      <c r="G38">
        <v>0.14099999999999999</v>
      </c>
      <c r="H38">
        <v>0.48958000000000002</v>
      </c>
      <c r="I38" s="1">
        <v>195.9</v>
      </c>
      <c r="K38">
        <v>34</v>
      </c>
      <c r="L38">
        <v>1.2632000000000001</v>
      </c>
      <c r="M38">
        <v>180.67</v>
      </c>
      <c r="N38">
        <v>231.91</v>
      </c>
      <c r="O38">
        <v>78.537000000000006</v>
      </c>
      <c r="P38">
        <v>63.4</v>
      </c>
      <c r="Q38">
        <v>4.976</v>
      </c>
      <c r="R38">
        <v>3.0539999999999998</v>
      </c>
      <c r="T38">
        <v>17.776</v>
      </c>
      <c r="U38">
        <v>0.51739000000000002</v>
      </c>
      <c r="V38">
        <f t="shared" si="1"/>
        <v>5.418095410136077E-2</v>
      </c>
      <c r="W38">
        <v>17.369</v>
      </c>
      <c r="X38">
        <v>34</v>
      </c>
      <c r="Y38">
        <f t="shared" si="2"/>
        <v>17.572499999999998</v>
      </c>
      <c r="Z38">
        <f t="shared" si="3"/>
        <v>0.28779245994292485</v>
      </c>
    </row>
    <row r="39" spans="1:26" x14ac:dyDescent="0.2">
      <c r="A39">
        <v>35</v>
      </c>
      <c r="B39">
        <v>1.2635000000000001</v>
      </c>
      <c r="C39">
        <v>13.862</v>
      </c>
      <c r="D39">
        <v>0.40906999999999999</v>
      </c>
      <c r="E39">
        <f t="shared" si="0"/>
        <v>4.2837710226799226E-2</v>
      </c>
      <c r="F39">
        <v>3416.3</v>
      </c>
      <c r="G39">
        <v>0.112</v>
      </c>
      <c r="H39" s="1">
        <v>0.38179999999999997</v>
      </c>
      <c r="I39" s="1">
        <v>229.8</v>
      </c>
      <c r="K39">
        <v>35</v>
      </c>
      <c r="L39">
        <v>1.2641</v>
      </c>
      <c r="M39">
        <v>245.49</v>
      </c>
      <c r="N39">
        <v>293.31</v>
      </c>
      <c r="O39">
        <v>84.373999999999995</v>
      </c>
      <c r="P39">
        <v>80.099999999999994</v>
      </c>
      <c r="Q39">
        <v>6.7610999999999999</v>
      </c>
      <c r="R39">
        <v>2.6019999999999999</v>
      </c>
      <c r="T39">
        <v>13.862</v>
      </c>
      <c r="U39">
        <v>0.40906999999999999</v>
      </c>
      <c r="V39">
        <f t="shared" si="1"/>
        <v>4.2837710226799226E-2</v>
      </c>
      <c r="W39">
        <v>14.281000000000001</v>
      </c>
      <c r="X39">
        <v>35</v>
      </c>
      <c r="Y39">
        <f t="shared" si="2"/>
        <v>14.0715</v>
      </c>
      <c r="Z39">
        <f t="shared" si="3"/>
        <v>0.29627774131716378</v>
      </c>
    </row>
    <row r="40" spans="1:26" x14ac:dyDescent="0.2">
      <c r="A40">
        <v>36</v>
      </c>
      <c r="B40">
        <v>1.2634000000000001</v>
      </c>
      <c r="C40">
        <v>12.018000000000001</v>
      </c>
      <c r="D40">
        <v>0.32347999999999999</v>
      </c>
      <c r="E40">
        <f t="shared" si="0"/>
        <v>3.3874746386107539E-2</v>
      </c>
      <c r="F40">
        <v>3745.5</v>
      </c>
      <c r="G40">
        <v>8.8400000000000006E-2</v>
      </c>
      <c r="H40" s="1">
        <v>0.33101000000000003</v>
      </c>
      <c r="I40" s="1">
        <v>269.7</v>
      </c>
      <c r="K40">
        <v>36</v>
      </c>
      <c r="L40">
        <v>1.2637</v>
      </c>
      <c r="M40">
        <v>416.25</v>
      </c>
      <c r="N40">
        <v>370.92</v>
      </c>
      <c r="O40">
        <v>113.13</v>
      </c>
      <c r="P40">
        <v>101</v>
      </c>
      <c r="Q40">
        <v>11.464</v>
      </c>
      <c r="R40">
        <v>2.226</v>
      </c>
      <c r="T40">
        <v>12.018000000000001</v>
      </c>
      <c r="U40">
        <v>0.32347999999999999</v>
      </c>
      <c r="V40">
        <f t="shared" si="1"/>
        <v>3.3874746386107539E-2</v>
      </c>
      <c r="W40">
        <v>11.923</v>
      </c>
      <c r="X40">
        <v>36</v>
      </c>
      <c r="Y40">
        <f t="shared" si="2"/>
        <v>11.970500000000001</v>
      </c>
      <c r="Z40">
        <f t="shared" si="3"/>
        <v>6.7175144212722471E-2</v>
      </c>
    </row>
    <row r="41" spans="1:26" x14ac:dyDescent="0.2">
      <c r="A41">
        <v>37</v>
      </c>
      <c r="B41">
        <v>1.2636000000000001</v>
      </c>
      <c r="C41">
        <v>9.5873000000000008</v>
      </c>
      <c r="D41">
        <v>0.25575999999999999</v>
      </c>
      <c r="E41">
        <f t="shared" si="0"/>
        <v>2.6783124569404182E-2</v>
      </c>
      <c r="F41">
        <v>3779</v>
      </c>
      <c r="G41">
        <v>6.9900000000000004E-2</v>
      </c>
      <c r="H41" s="1">
        <v>0.26405000000000001</v>
      </c>
      <c r="I41" s="1">
        <v>316.5</v>
      </c>
      <c r="K41">
        <v>37</v>
      </c>
      <c r="L41">
        <v>1.264</v>
      </c>
      <c r="M41">
        <v>731.89</v>
      </c>
      <c r="N41">
        <v>469.08</v>
      </c>
      <c r="O41">
        <v>157.29</v>
      </c>
      <c r="P41">
        <v>128</v>
      </c>
      <c r="Q41">
        <v>20.158000000000001</v>
      </c>
      <c r="R41">
        <v>1.889</v>
      </c>
      <c r="T41">
        <v>9.5873000000000008</v>
      </c>
      <c r="U41">
        <v>0.25575999999999999</v>
      </c>
      <c r="V41">
        <f t="shared" si="1"/>
        <v>2.6783124569404182E-2</v>
      </c>
      <c r="W41">
        <v>9.9664000000000001</v>
      </c>
      <c r="X41">
        <v>37</v>
      </c>
      <c r="Y41">
        <f t="shared" si="2"/>
        <v>9.7768499999999996</v>
      </c>
      <c r="Z41">
        <f t="shared" si="3"/>
        <v>0.26806418074781968</v>
      </c>
    </row>
    <row r="42" spans="1:26" x14ac:dyDescent="0.2">
      <c r="A42">
        <v>38</v>
      </c>
      <c r="B42">
        <v>1.2636000000000001</v>
      </c>
      <c r="C42">
        <v>8.1452000000000009</v>
      </c>
      <c r="D42">
        <v>0.20222999999999999</v>
      </c>
      <c r="E42">
        <f t="shared" si="0"/>
        <v>2.1177476077848794E-2</v>
      </c>
      <c r="F42">
        <v>4060.4</v>
      </c>
      <c r="G42">
        <v>5.5199999999999999E-2</v>
      </c>
      <c r="H42" s="1">
        <v>0.22433</v>
      </c>
      <c r="I42" s="1">
        <v>371.4</v>
      </c>
      <c r="K42">
        <v>38</v>
      </c>
      <c r="L42">
        <v>1.2637</v>
      </c>
      <c r="M42">
        <v>1327.3</v>
      </c>
      <c r="N42">
        <v>593.22</v>
      </c>
      <c r="O42">
        <v>225.57</v>
      </c>
      <c r="P42">
        <v>162</v>
      </c>
      <c r="Q42">
        <v>36.557000000000002</v>
      </c>
      <c r="R42">
        <v>1.625</v>
      </c>
      <c r="T42">
        <v>8.1452000000000009</v>
      </c>
      <c r="U42">
        <v>0.20222999999999999</v>
      </c>
      <c r="V42">
        <f t="shared" si="1"/>
        <v>2.1177476077848794E-2</v>
      </c>
      <c r="W42">
        <v>7.7641999999999998</v>
      </c>
      <c r="X42">
        <v>38</v>
      </c>
      <c r="Y42">
        <f t="shared" si="2"/>
        <v>7.9547000000000008</v>
      </c>
      <c r="Z42">
        <f t="shared" si="3"/>
        <v>0.2694076836320754</v>
      </c>
    </row>
    <row r="43" spans="1:26" x14ac:dyDescent="0.2">
      <c r="A43">
        <v>39</v>
      </c>
      <c r="B43">
        <v>1.2637</v>
      </c>
      <c r="C43">
        <v>6.4062000000000001</v>
      </c>
      <c r="D43">
        <v>0.15987999999999999</v>
      </c>
      <c r="E43">
        <f t="shared" si="0"/>
        <v>1.6742594448531205E-2</v>
      </c>
      <c r="F43">
        <v>4039.3</v>
      </c>
      <c r="G43" s="1">
        <v>4.3700000000000003E-2</v>
      </c>
      <c r="H43" s="1">
        <v>0.17644000000000001</v>
      </c>
      <c r="I43" s="1">
        <v>435.8</v>
      </c>
      <c r="K43">
        <v>39</v>
      </c>
      <c r="L43">
        <v>1.2643</v>
      </c>
      <c r="M43">
        <v>2111.6999999999998</v>
      </c>
      <c r="N43">
        <v>750.25</v>
      </c>
      <c r="O43">
        <v>283.75</v>
      </c>
      <c r="P43">
        <v>205</v>
      </c>
      <c r="Q43">
        <v>58.158999999999999</v>
      </c>
      <c r="R43">
        <v>1.38</v>
      </c>
      <c r="T43">
        <v>6.4062000000000001</v>
      </c>
      <c r="U43">
        <v>0.15987999999999999</v>
      </c>
      <c r="V43">
        <f t="shared" si="1"/>
        <v>1.6742594448531205E-2</v>
      </c>
      <c r="W43">
        <v>6.3906999999999998</v>
      </c>
      <c r="X43">
        <v>39</v>
      </c>
      <c r="Y43">
        <f t="shared" si="2"/>
        <v>6.3984500000000004</v>
      </c>
      <c r="Z43">
        <f t="shared" si="3"/>
        <v>1.0960155108391692E-2</v>
      </c>
    </row>
    <row r="44" spans="1:26" x14ac:dyDescent="0.2">
      <c r="A44">
        <v>40</v>
      </c>
      <c r="B44">
        <v>1.2636000000000001</v>
      </c>
      <c r="C44">
        <v>5.0644999999999998</v>
      </c>
      <c r="D44">
        <v>0.12642</v>
      </c>
      <c r="E44">
        <f t="shared" si="0"/>
        <v>1.3238671442227389E-2</v>
      </c>
      <c r="F44">
        <v>4038.8</v>
      </c>
      <c r="G44" s="1">
        <v>3.4500000000000003E-2</v>
      </c>
      <c r="H44" s="1">
        <v>0.13949</v>
      </c>
      <c r="I44" s="1">
        <v>511.3</v>
      </c>
      <c r="K44">
        <v>40</v>
      </c>
      <c r="L44">
        <v>1.2637</v>
      </c>
      <c r="M44">
        <v>3013.8</v>
      </c>
      <c r="N44">
        <v>948.82</v>
      </c>
      <c r="O44">
        <v>320.20999999999998</v>
      </c>
      <c r="P44">
        <v>259</v>
      </c>
      <c r="Q44">
        <v>83.004000000000005</v>
      </c>
      <c r="R44">
        <v>1.1779999999999999</v>
      </c>
      <c r="T44">
        <v>5.0644999999999998</v>
      </c>
      <c r="U44">
        <v>0.12642</v>
      </c>
      <c r="V44">
        <f t="shared" si="1"/>
        <v>1.3238671442227389E-2</v>
      </c>
      <c r="W44">
        <v>5.2606999999999999</v>
      </c>
      <c r="X44">
        <v>40</v>
      </c>
      <c r="Y44">
        <f t="shared" si="2"/>
        <v>5.1625999999999994</v>
      </c>
      <c r="Z44">
        <f t="shared" si="3"/>
        <v>0.13873435046880073</v>
      </c>
    </row>
    <row r="45" spans="1:26" x14ac:dyDescent="0.2">
      <c r="A45">
        <v>41</v>
      </c>
      <c r="B45">
        <v>1.2637</v>
      </c>
      <c r="C45">
        <v>3.9906000000000001</v>
      </c>
      <c r="D45">
        <v>9.9954000000000001E-2</v>
      </c>
      <c r="E45">
        <f t="shared" si="0"/>
        <v>1.0467158403230474E-2</v>
      </c>
      <c r="F45">
        <v>4024.8</v>
      </c>
      <c r="G45" s="1">
        <v>2.7300000000000001E-2</v>
      </c>
      <c r="H45" s="1">
        <v>0.10990999999999999</v>
      </c>
      <c r="I45" s="1">
        <v>600</v>
      </c>
      <c r="K45">
        <v>41</v>
      </c>
      <c r="L45">
        <v>1.2636000000000001</v>
      </c>
      <c r="M45">
        <v>4093</v>
      </c>
      <c r="N45">
        <v>1199.9000000000001</v>
      </c>
      <c r="O45">
        <v>343.87</v>
      </c>
      <c r="P45">
        <v>328</v>
      </c>
      <c r="Q45">
        <v>112.73</v>
      </c>
      <c r="R45">
        <v>0.99509999999999998</v>
      </c>
      <c r="T45">
        <v>3.9906000000000001</v>
      </c>
      <c r="U45">
        <v>9.9954000000000001E-2</v>
      </c>
      <c r="V45">
        <f t="shared" si="1"/>
        <v>1.0467158403230474E-2</v>
      </c>
      <c r="W45">
        <v>4.0838000000000001</v>
      </c>
      <c r="X45">
        <v>41</v>
      </c>
      <c r="Y45">
        <f t="shared" si="2"/>
        <v>4.0372000000000003</v>
      </c>
      <c r="Z45">
        <f t="shared" si="3"/>
        <v>6.5902352006586201E-2</v>
      </c>
    </row>
  </sheetData>
  <sortState xmlns:xlrd2="http://schemas.microsoft.com/office/spreadsheetml/2017/richdata2" ref="W5:X45">
    <sortCondition ref="X5:X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11</vt:i4>
      </vt:variant>
    </vt:vector>
  </HeadingPairs>
  <TitlesOfParts>
    <vt:vector size="25" baseType="lpstr">
      <vt:lpstr>0L</vt:lpstr>
      <vt:lpstr>0.05</vt:lpstr>
      <vt:lpstr>0.10</vt:lpstr>
      <vt:lpstr>0.15</vt:lpstr>
      <vt:lpstr>0.3</vt:lpstr>
      <vt:lpstr>0.5</vt:lpstr>
      <vt:lpstr>0.75</vt:lpstr>
      <vt:lpstr>1</vt:lpstr>
      <vt:lpstr>1.25</vt:lpstr>
      <vt:lpstr>1.5</vt:lpstr>
      <vt:lpstr>2</vt:lpstr>
      <vt:lpstr>2.5</vt:lpstr>
      <vt:lpstr>3</vt:lpstr>
      <vt:lpstr>Sheet5</vt:lpstr>
      <vt:lpstr>49ums ErrorBars</vt:lpstr>
      <vt:lpstr>q_qmf=15</vt:lpstr>
      <vt:lpstr>q_qmf=0</vt:lpstr>
      <vt:lpstr>q_qmf=12.5</vt:lpstr>
      <vt:lpstr>q_qmf=10</vt:lpstr>
      <vt:lpstr>q_qmf=7.5</vt:lpstr>
      <vt:lpstr>q_qmf=5</vt:lpstr>
      <vt:lpstr>q_qmf=3.75</vt:lpstr>
      <vt:lpstr>q_qmf=2.5</vt:lpstr>
      <vt:lpstr>q_qmf=1.5</vt:lpstr>
      <vt:lpstr>49ums RU 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Shetty, Abhi</dc:creator>
  <cp:lastModifiedBy>Microsoft Office User</cp:lastModifiedBy>
  <dcterms:created xsi:type="dcterms:W3CDTF">2021-08-18T19:17:50Z</dcterms:created>
  <dcterms:modified xsi:type="dcterms:W3CDTF">2021-09-27T02:36:18Z</dcterms:modified>
</cp:coreProperties>
</file>